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M:\Documents types\26-27 Prog-Contrats-Form MASTER\26-27 Formulaires\Formulaires IC logo changé\"/>
    </mc:Choice>
  </mc:AlternateContent>
  <xr:revisionPtr revIDLastSave="0" documentId="13_ncr:1_{033E1773-CA9B-4674-A741-28EB419D771B}" xr6:coauthVersionLast="47" xr6:coauthVersionMax="47" xr10:uidLastSave="{00000000-0000-0000-0000-000000000000}"/>
  <workbookProtection workbookAlgorithmName="SHA-512" workbookHashValue="SKssK02gEke3NryAKwS0wN7TzLliTz+p6xT6EwqgrcAtTSfLCQrQFPqfEglqCi9jZMTPhq4kELiH2jGie7UdKg==" workbookSaltValue="hUer9CYBX04YoIPYD1LOog==" workbookSpinCount="100000" lockStructure="1"/>
  <bookViews>
    <workbookView xWindow="28680" yWindow="-120" windowWidth="29040" windowHeight="15720" tabRatio="845" firstSheet="1" activeTab="19" xr2:uid="{10294850-E433-424C-8801-555D7577F57D}"/>
  </bookViews>
  <sheets>
    <sheet name="ADMIN" sheetId="46" state="hidden" r:id="rId1"/>
    <sheet name="Déclarations" sheetId="39" r:id="rId2"/>
    <sheet name="QD Demandeur" sheetId="44" r:id="rId3"/>
    <sheet name="QD Artiste" sheetId="45" r:id="rId4"/>
    <sheet name="Plan d'affaires 5 ans-" sheetId="3" state="hidden" r:id="rId5"/>
    <sheet name="Plan d'affaires 5 et +" sheetId="52" state="hidden" r:id="rId6"/>
    <sheet name="EC-EI-ICV4" sheetId="4" state="hidden" r:id="rId7"/>
    <sheet name="EC-Artistes Edition Précédente" sheetId="47" state="hidden" r:id="rId8"/>
    <sheet name="EC-Artistes admissibles" sheetId="21" state="hidden" r:id="rId9"/>
    <sheet name="EC-Artistes SP Ed Précédente" sheetId="48" state="hidden" r:id="rId10"/>
    <sheet name="EC-Artistes SP" sheetId="49" state="hidden" r:id="rId11"/>
    <sheet name="ICV4-Artistes Ed précédente" sheetId="51" state="hidden" r:id="rId12"/>
    <sheet name="ICV4-Artistes admissibles" sheetId="50" state="hidden" r:id="rId13"/>
    <sheet name="DC" sheetId="30" r:id="rId14"/>
    <sheet name="DC-Participant.e.s" sheetId="28" r:id="rId15"/>
    <sheet name="PCN" sheetId="36" state="hidden" r:id="rId16"/>
    <sheet name="PCN-Artistes" sheetId="37" state="hidden" r:id="rId17"/>
    <sheet name="ICV2-Tournée nationale" sheetId="34" state="hidden" r:id="rId18"/>
    <sheet name="Démarchage" sheetId="31" state="hidden" r:id="rId19"/>
    <sheet name="Budget-Bilan" sheetId="14" r:id="rId20"/>
    <sheet name="PARA-EC-EI-ICV4" sheetId="27" state="hidden" r:id="rId21"/>
    <sheet name="PARA-EC-ICV4-PCN- Pros" sheetId="24" state="hidden" r:id="rId22"/>
    <sheet name="PARA-DC" sheetId="32" r:id="rId23"/>
    <sheet name="PARA-PCN" sheetId="38" state="hidden" r:id="rId24"/>
    <sheet name="PARA-ICV2" sheetId="35" state="hidden" r:id="rId25"/>
    <sheet name="PARA-DE" sheetId="33" state="hidden" r:id="rId26"/>
    <sheet name="PARA-Tab Dép" sheetId="18" r:id="rId27"/>
  </sheets>
  <externalReferences>
    <externalReference r:id="rId28"/>
  </externalReferences>
  <definedNames>
    <definedName name="BusinessStatus" localSheetId="19">#REF!</definedName>
    <definedName name="FArtistesDC">#REF!</definedName>
    <definedName name="Format">#REF!</definedName>
    <definedName name="formulaire" localSheetId="14">#REF!</definedName>
    <definedName name="formulaire" localSheetId="1">#REF!</definedName>
    <definedName name="formulaire" localSheetId="18">#REF!</definedName>
    <definedName name="formulaire" localSheetId="8">#REF!</definedName>
    <definedName name="formulaire" localSheetId="7">#REF!</definedName>
    <definedName name="formulaire" localSheetId="17">#REF!</definedName>
    <definedName name="formulaire" localSheetId="25">#REF!</definedName>
    <definedName name="formulaire" localSheetId="21">#REF!</definedName>
    <definedName name="formulaire" localSheetId="24">#REF!</definedName>
    <definedName name="formulaire" localSheetId="26">#REF!</definedName>
    <definedName name="formulaire" localSheetId="16">#REF!</definedName>
    <definedName name="formulaire" localSheetId="3">#REF!</definedName>
    <definedName name="formulaire" localSheetId="2">#REF!</definedName>
    <definedName name="formulaire">#REF!</definedName>
    <definedName name="_xlnm.Print_Titles" localSheetId="19">'Budget-Bilan'!$A:$E,'Budget-Bilan'!$1:$6</definedName>
    <definedName name="_xlnm.Print_Titles" localSheetId="18">Démarchage!$1:$1</definedName>
    <definedName name="_xlnm.Print_Titles" localSheetId="26">'PARA-Tab Dép'!$1:$1</definedName>
    <definedName name="Incorporation" localSheetId="19">#REF!</definedName>
    <definedName name="Provinces" localSheetId="19">#REF!</definedName>
    <definedName name="Salutations" localSheetId="19">#REF!</definedName>
    <definedName name="StatutEntreprise">#REF!</definedName>
    <definedName name="_xlnm.Print_Area" localSheetId="19">'Budget-Bilan'!$A$1:$BI$87</definedName>
    <definedName name="_xlnm.Print_Area" localSheetId="14">'DC-Participant.e.s'!$A$1:$M$64</definedName>
    <definedName name="_xlnm.Print_Area" localSheetId="1">Déclarations!$A$1:$K$53</definedName>
    <definedName name="_xlnm.Print_Area" localSheetId="18">Démarchage!$A$1:$E$104</definedName>
    <definedName name="_xlnm.Print_Area" localSheetId="8">'EC-Artistes admissibles'!$A$1:$I$41</definedName>
    <definedName name="_xlnm.Print_Area" localSheetId="7">'EC-Artistes Edition Précédente'!$A$1:$I$43</definedName>
    <definedName name="_xlnm.Print_Area" localSheetId="6">'EC-EI-ICV4'!$A$1:$K$53</definedName>
    <definedName name="_xlnm.Print_Area" localSheetId="17">'ICV2-Tournée nationale'!$A$1:$J$79</definedName>
    <definedName name="_xlnm.Print_Area" localSheetId="25">'PARA-DE'!$A$1:$J$75</definedName>
    <definedName name="_xlnm.Print_Area" localSheetId="20">'PARA-EC-EI-ICV4'!$A$1:$K$42</definedName>
    <definedName name="_xlnm.Print_Area" localSheetId="21">'PARA-EC-ICV4-PCN- Pros'!$A$1:$L$40</definedName>
    <definedName name="_xlnm.Print_Area" localSheetId="24">'PARA-ICV2'!$A$1:$J$33</definedName>
    <definedName name="_xlnm.Print_Area" localSheetId="26">'PARA-Tab Dép'!$A$1:$K$30</definedName>
    <definedName name="_xlnm.Print_Area" localSheetId="16">'PCN-Artistes'!$A$1:$O$56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2" l="1"/>
  <c r="BD86" i="14"/>
  <c r="AZ86" i="14"/>
  <c r="AX86" i="14"/>
  <c r="AT86" i="14"/>
  <c r="AV86" i="14" s="1"/>
  <c r="AP86" i="14"/>
  <c r="AR86" i="14" s="1"/>
  <c r="AL86" i="14"/>
  <c r="AN86" i="14" s="1"/>
  <c r="AH86" i="14"/>
  <c r="AJ86" i="14" s="1"/>
  <c r="AD86" i="14"/>
  <c r="AF86" i="14" s="1"/>
  <c r="Z86" i="14"/>
  <c r="AB86" i="14" s="1"/>
  <c r="V86" i="14"/>
  <c r="X86" i="14" s="1"/>
  <c r="R86" i="14"/>
  <c r="T86" i="14" s="1"/>
  <c r="N86" i="14"/>
  <c r="P86" i="14" s="1"/>
  <c r="J86" i="14"/>
  <c r="L86" i="14" s="1"/>
  <c r="F86" i="14"/>
  <c r="BH83" i="14"/>
  <c r="BF83" i="14"/>
  <c r="BB82" i="14"/>
  <c r="AX82" i="14"/>
  <c r="AT82" i="14"/>
  <c r="AP82" i="14"/>
  <c r="AL82" i="14"/>
  <c r="AH82" i="14"/>
  <c r="AD82" i="14"/>
  <c r="Z82" i="14"/>
  <c r="V82" i="14"/>
  <c r="R82" i="14"/>
  <c r="N82" i="14"/>
  <c r="J82" i="14"/>
  <c r="F82" i="14"/>
  <c r="BH77" i="14"/>
  <c r="BF77" i="14"/>
  <c r="BE76" i="14"/>
  <c r="BC76" i="14"/>
  <c r="G75" i="14"/>
  <c r="AQ74" i="14"/>
  <c r="AQ75" i="14" s="1"/>
  <c r="AM73" i="14"/>
  <c r="AM74" i="14" s="1"/>
  <c r="AM75" i="14" s="1"/>
  <c r="AE73" i="14"/>
  <c r="AC73" i="14"/>
  <c r="AC74" i="14" s="1"/>
  <c r="AC75" i="14" s="1"/>
  <c r="W73" i="14"/>
  <c r="W74" i="14" s="1"/>
  <c r="W75" i="14" s="1"/>
  <c r="BE72" i="14"/>
  <c r="BC72" i="14"/>
  <c r="AW72" i="14"/>
  <c r="AU72" i="14"/>
  <c r="AU73" i="14" s="1"/>
  <c r="AS72" i="14"/>
  <c r="AQ72" i="14"/>
  <c r="AQ73" i="14" s="1"/>
  <c r="AO72" i="14"/>
  <c r="AM72" i="14"/>
  <c r="AK72" i="14"/>
  <c r="AI72" i="14"/>
  <c r="AG72" i="14"/>
  <c r="AG73" i="14" s="1"/>
  <c r="AE72" i="14"/>
  <c r="AC72" i="14"/>
  <c r="AA72" i="14"/>
  <c r="AA73" i="14" s="1"/>
  <c r="AA74" i="14" s="1"/>
  <c r="AA75" i="14" s="1"/>
  <c r="Y72" i="14"/>
  <c r="Y73" i="14" s="1"/>
  <c r="Y74" i="14" s="1"/>
  <c r="Y75" i="14" s="1"/>
  <c r="W72" i="14"/>
  <c r="U72" i="14"/>
  <c r="U73" i="14" s="1"/>
  <c r="S72" i="14"/>
  <c r="M72" i="14"/>
  <c r="K72" i="14"/>
  <c r="K73" i="14" s="1"/>
  <c r="I72" i="14"/>
  <c r="I75" i="14" s="1"/>
  <c r="G72" i="14"/>
  <c r="BD71" i="14"/>
  <c r="BD81" i="14" s="1"/>
  <c r="BD84" i="14" s="1"/>
  <c r="BC71" i="14"/>
  <c r="BB71" i="14"/>
  <c r="AW71" i="14"/>
  <c r="AW73" i="14" s="1"/>
  <c r="AN71" i="14"/>
  <c r="AN73" i="14" s="1"/>
  <c r="AN74" i="14" s="1"/>
  <c r="R71" i="14"/>
  <c r="R73" i="14" s="1"/>
  <c r="R74" i="14" s="1"/>
  <c r="BE69" i="14"/>
  <c r="BD69" i="14"/>
  <c r="BC69" i="14"/>
  <c r="BB69" i="14"/>
  <c r="AW69" i="14"/>
  <c r="AV69" i="14"/>
  <c r="AU69" i="14"/>
  <c r="AT69" i="14"/>
  <c r="AS69" i="14"/>
  <c r="AR69" i="14"/>
  <c r="AQ69" i="14"/>
  <c r="AP69" i="14"/>
  <c r="AO69" i="14"/>
  <c r="AN69" i="14"/>
  <c r="AM69" i="14"/>
  <c r="AL69" i="14"/>
  <c r="AK69" i="14"/>
  <c r="AJ69" i="14"/>
  <c r="AI69" i="14"/>
  <c r="AH69" i="14"/>
  <c r="AG69" i="14"/>
  <c r="AF69" i="14"/>
  <c r="AE69" i="14"/>
  <c r="AD69" i="14"/>
  <c r="AC69" i="14"/>
  <c r="AB69" i="14"/>
  <c r="AA69" i="14"/>
  <c r="Z69" i="14"/>
  <c r="Y69" i="14"/>
  <c r="X69" i="14"/>
  <c r="W69" i="14"/>
  <c r="V69" i="14"/>
  <c r="V71" i="14" s="1"/>
  <c r="V73" i="14" s="1"/>
  <c r="V74" i="14" s="1"/>
  <c r="U69" i="14"/>
  <c r="T69" i="14"/>
  <c r="S69" i="14"/>
  <c r="R69" i="14"/>
  <c r="Q69" i="14"/>
  <c r="P69" i="14"/>
  <c r="O69" i="14"/>
  <c r="N69" i="14"/>
  <c r="M69" i="14"/>
  <c r="L69" i="14"/>
  <c r="K69" i="14"/>
  <c r="J69" i="14"/>
  <c r="I69" i="14"/>
  <c r="H69" i="14"/>
  <c r="H71" i="14" s="1"/>
  <c r="G69" i="14"/>
  <c r="G71" i="14" s="1"/>
  <c r="F69" i="14"/>
  <c r="F71" i="14" s="1"/>
  <c r="BI68" i="14"/>
  <c r="BH68" i="14"/>
  <c r="BG68" i="14"/>
  <c r="BF68" i="14"/>
  <c r="BA67" i="14"/>
  <c r="BI67" i="14" s="1"/>
  <c r="AZ67" i="14"/>
  <c r="AY67" i="14"/>
  <c r="AX67" i="14"/>
  <c r="AX69" i="14" s="1"/>
  <c r="BI66" i="14"/>
  <c r="BH66" i="14"/>
  <c r="BG66" i="14"/>
  <c r="BF66" i="14"/>
  <c r="BI65" i="14"/>
  <c r="BH65" i="14"/>
  <c r="BG65" i="14"/>
  <c r="BF65" i="14"/>
  <c r="BI63" i="14"/>
  <c r="BH63" i="14"/>
  <c r="BG63" i="14"/>
  <c r="BF63" i="14"/>
  <c r="BE61" i="14"/>
  <c r="BD61" i="14"/>
  <c r="BC61" i="14"/>
  <c r="BB61" i="14"/>
  <c r="BA61" i="14"/>
  <c r="BA73" i="14" s="1"/>
  <c r="AZ61" i="14"/>
  <c r="AZ73" i="14" s="1"/>
  <c r="AY61" i="14"/>
  <c r="AY73" i="14" s="1"/>
  <c r="AX61" i="14"/>
  <c r="AX73" i="14" s="1"/>
  <c r="AW61" i="14"/>
  <c r="AV61" i="14"/>
  <c r="AU61" i="14"/>
  <c r="AT61" i="14"/>
  <c r="AS61" i="14"/>
  <c r="AR61" i="14"/>
  <c r="AQ61" i="14"/>
  <c r="AP61" i="14"/>
  <c r="AO61" i="14"/>
  <c r="AN61" i="14"/>
  <c r="AM61" i="14"/>
  <c r="AL61" i="14"/>
  <c r="AL71" i="14" s="1"/>
  <c r="AL73" i="14" s="1"/>
  <c r="AL74" i="14" s="1"/>
  <c r="AK61" i="14"/>
  <c r="AJ61" i="14"/>
  <c r="AI61" i="14"/>
  <c r="AH61" i="14"/>
  <c r="AG61" i="14"/>
  <c r="AF61" i="14"/>
  <c r="AE61" i="14"/>
  <c r="AD61" i="14"/>
  <c r="AC61" i="14"/>
  <c r="AB61" i="14"/>
  <c r="AA61" i="14"/>
  <c r="Z61" i="14"/>
  <c r="Y61" i="14"/>
  <c r="X61" i="14"/>
  <c r="X71" i="14" s="1"/>
  <c r="X73" i="14" s="1"/>
  <c r="X74" i="14" s="1"/>
  <c r="W61" i="14"/>
  <c r="W71" i="14" s="1"/>
  <c r="V61" i="14"/>
  <c r="U61" i="14"/>
  <c r="U71" i="14" s="1"/>
  <c r="T61" i="14"/>
  <c r="S61" i="14"/>
  <c r="S71" i="14" s="1"/>
  <c r="R61" i="14"/>
  <c r="Q61" i="14"/>
  <c r="Q73" i="14" s="1"/>
  <c r="P61" i="14"/>
  <c r="P73" i="14" s="1"/>
  <c r="O61" i="14"/>
  <c r="O73" i="14" s="1"/>
  <c r="N61" i="14"/>
  <c r="N73" i="14" s="1"/>
  <c r="M61" i="14"/>
  <c r="L61" i="14"/>
  <c r="K61" i="14"/>
  <c r="J61" i="14"/>
  <c r="I61" i="14"/>
  <c r="H61" i="14"/>
  <c r="G61" i="14"/>
  <c r="F61" i="14"/>
  <c r="BI60" i="14"/>
  <c r="BH60" i="14"/>
  <c r="BG60" i="14"/>
  <c r="BF60" i="14"/>
  <c r="BI59" i="14"/>
  <c r="BH59" i="14"/>
  <c r="BG59" i="14"/>
  <c r="BF59" i="14"/>
  <c r="BI58" i="14"/>
  <c r="BH58" i="14"/>
  <c r="BG58" i="14"/>
  <c r="BF58" i="14"/>
  <c r="BI57" i="14"/>
  <c r="BH57" i="14"/>
  <c r="BG57" i="14"/>
  <c r="BF57" i="14"/>
  <c r="BI56" i="14"/>
  <c r="BH56" i="14"/>
  <c r="BG56" i="14"/>
  <c r="BF56" i="14"/>
  <c r="BI55" i="14"/>
  <c r="BH55" i="14"/>
  <c r="BG55" i="14"/>
  <c r="BF55" i="14"/>
  <c r="BI54" i="14"/>
  <c r="BH54" i="14"/>
  <c r="BG54" i="14"/>
  <c r="BF54" i="14"/>
  <c r="BI53" i="14"/>
  <c r="BH53" i="14"/>
  <c r="BG53" i="14"/>
  <c r="BF53" i="14"/>
  <c r="BI52" i="14"/>
  <c r="BH52" i="14"/>
  <c r="BG52" i="14"/>
  <c r="BF52" i="14"/>
  <c r="BI51" i="14"/>
  <c r="BH51" i="14"/>
  <c r="BG51" i="14"/>
  <c r="BF51" i="14"/>
  <c r="BE49" i="14"/>
  <c r="BD49" i="14"/>
  <c r="BC49" i="14"/>
  <c r="BB49" i="14"/>
  <c r="AW49" i="14"/>
  <c r="AV49" i="14"/>
  <c r="AU49" i="14"/>
  <c r="AT49" i="14"/>
  <c r="AT71" i="14" s="1"/>
  <c r="AT73" i="14" s="1"/>
  <c r="AT74" i="14" s="1"/>
  <c r="AS49" i="14"/>
  <c r="AR49" i="14"/>
  <c r="AQ49" i="14"/>
  <c r="AQ71" i="14" s="1"/>
  <c r="AP49" i="14"/>
  <c r="AO49" i="14"/>
  <c r="AN49" i="14"/>
  <c r="AM49" i="14"/>
  <c r="AM71" i="14" s="1"/>
  <c r="AL49" i="14"/>
  <c r="AK49" i="14"/>
  <c r="AJ49" i="14"/>
  <c r="AI49" i="14"/>
  <c r="AI71" i="14" s="1"/>
  <c r="AH49" i="14"/>
  <c r="AH71" i="14" s="1"/>
  <c r="AH73" i="14" s="1"/>
  <c r="AH74" i="14" s="1"/>
  <c r="AG49" i="14"/>
  <c r="AG71" i="14" s="1"/>
  <c r="AF49" i="14"/>
  <c r="AE49" i="14"/>
  <c r="AD49" i="14"/>
  <c r="AD71" i="14" s="1"/>
  <c r="AD73" i="14" s="1"/>
  <c r="AD74" i="14" s="1"/>
  <c r="AD75" i="14" s="1"/>
  <c r="AC49" i="14"/>
  <c r="AC71" i="14" s="1"/>
  <c r="AB49" i="14"/>
  <c r="AA49" i="14"/>
  <c r="AA71" i="14" s="1"/>
  <c r="Z49" i="14"/>
  <c r="Y49" i="14"/>
  <c r="X49" i="14"/>
  <c r="W49" i="14"/>
  <c r="V49" i="14"/>
  <c r="U49" i="14"/>
  <c r="T49" i="14"/>
  <c r="S49" i="14"/>
  <c r="R49" i="14"/>
  <c r="N49" i="14"/>
  <c r="N71" i="14" s="1"/>
  <c r="M49" i="14"/>
  <c r="M71" i="14" s="1"/>
  <c r="L49" i="14"/>
  <c r="L71" i="14" s="1"/>
  <c r="L73" i="14" s="1"/>
  <c r="L74" i="14" s="1"/>
  <c r="K49" i="14"/>
  <c r="K71" i="14" s="1"/>
  <c r="J49" i="14"/>
  <c r="I49" i="14"/>
  <c r="H49" i="14"/>
  <c r="G49" i="14"/>
  <c r="F49" i="14"/>
  <c r="BI48" i="14"/>
  <c r="BH48" i="14"/>
  <c r="BG48" i="14"/>
  <c r="BF48" i="14"/>
  <c r="BI47" i="14"/>
  <c r="BH47" i="14"/>
  <c r="BG47" i="14"/>
  <c r="BF47" i="14"/>
  <c r="BI46" i="14"/>
  <c r="BH46" i="14"/>
  <c r="BG46" i="14"/>
  <c r="BF46" i="14"/>
  <c r="BI45" i="14"/>
  <c r="BH45" i="14"/>
  <c r="BG45" i="14"/>
  <c r="BF45" i="14"/>
  <c r="BI44" i="14"/>
  <c r="BH44" i="14"/>
  <c r="BG44" i="14"/>
  <c r="BF44" i="14"/>
  <c r="BI43" i="14"/>
  <c r="BH43" i="14"/>
  <c r="BG43" i="14"/>
  <c r="BF43" i="14"/>
  <c r="BI42" i="14"/>
  <c r="BH42" i="14"/>
  <c r="BG42" i="14"/>
  <c r="BF42" i="14"/>
  <c r="BI41" i="14"/>
  <c r="BH41" i="14"/>
  <c r="BG41" i="14"/>
  <c r="BF41" i="14"/>
  <c r="BI40" i="14"/>
  <c r="BH40" i="14"/>
  <c r="BG40" i="14"/>
  <c r="BF40" i="14"/>
  <c r="BI39" i="14"/>
  <c r="BH39" i="14"/>
  <c r="BG39" i="14"/>
  <c r="BF39" i="14"/>
  <c r="BI38" i="14"/>
  <c r="BH38" i="14"/>
  <c r="BG38" i="14"/>
  <c r="BF38" i="14"/>
  <c r="BF37" i="14"/>
  <c r="BA37" i="14"/>
  <c r="BI37" i="14" s="1"/>
  <c r="AZ37" i="14"/>
  <c r="BH37" i="14" s="1"/>
  <c r="AY37" i="14"/>
  <c r="BG37" i="14" s="1"/>
  <c r="AX37" i="14"/>
  <c r="AX49" i="14" s="1"/>
  <c r="Q36" i="14"/>
  <c r="P36" i="14"/>
  <c r="O36" i="14"/>
  <c r="N36" i="14"/>
  <c r="BF36" i="14" s="1"/>
  <c r="BI35" i="14"/>
  <c r="BH35" i="14"/>
  <c r="BG35" i="14"/>
  <c r="BF35" i="14"/>
  <c r="BI34" i="14"/>
  <c r="BH34" i="14"/>
  <c r="BG34" i="14"/>
  <c r="BF34" i="14"/>
  <c r="BE30" i="14"/>
  <c r="BC30" i="14"/>
  <c r="BA30" i="14"/>
  <c r="AY30" i="14"/>
  <c r="AW30" i="14"/>
  <c r="AU30" i="14"/>
  <c r="AS30" i="14"/>
  <c r="AQ30" i="14"/>
  <c r="AO30" i="14"/>
  <c r="AM30" i="14"/>
  <c r="AK30" i="14"/>
  <c r="AI30" i="14"/>
  <c r="AG30" i="14"/>
  <c r="AE30" i="14"/>
  <c r="AC30" i="14"/>
  <c r="AA30" i="14"/>
  <c r="Y30" i="14"/>
  <c r="W30" i="14"/>
  <c r="U30" i="14"/>
  <c r="S30" i="14"/>
  <c r="Q30" i="14"/>
  <c r="O30" i="14"/>
  <c r="M30" i="14"/>
  <c r="K30" i="14"/>
  <c r="I30" i="14"/>
  <c r="G30" i="14"/>
  <c r="BI29" i="14"/>
  <c r="BG29" i="14"/>
  <c r="BE29" i="14"/>
  <c r="BD29" i="14"/>
  <c r="BC29" i="14"/>
  <c r="BB29" i="14"/>
  <c r="BA29" i="14"/>
  <c r="AZ29" i="14"/>
  <c r="AY29" i="14"/>
  <c r="AX29" i="14"/>
  <c r="AW29" i="14"/>
  <c r="AV29" i="14"/>
  <c r="AU29" i="14"/>
  <c r="AT29" i="14"/>
  <c r="AS29" i="14"/>
  <c r="AR29" i="14"/>
  <c r="AQ29" i="14"/>
  <c r="AP29" i="14"/>
  <c r="AO29" i="14"/>
  <c r="AN29" i="14"/>
  <c r="AM29" i="14"/>
  <c r="AL29" i="14"/>
  <c r="AK29" i="14"/>
  <c r="AJ29" i="14"/>
  <c r="AI29" i="14"/>
  <c r="AH29" i="14"/>
  <c r="AG29" i="14"/>
  <c r="AF29" i="14"/>
  <c r="AE29" i="14"/>
  <c r="AD29" i="14"/>
  <c r="AC29" i="14"/>
  <c r="AB29" i="14"/>
  <c r="AA29" i="14"/>
  <c r="Z29" i="14"/>
  <c r="Y29" i="14"/>
  <c r="X29" i="14"/>
  <c r="W29" i="14"/>
  <c r="V29" i="14"/>
  <c r="U29" i="14"/>
  <c r="T29" i="14"/>
  <c r="S29" i="14"/>
  <c r="R29" i="14"/>
  <c r="Q29" i="14"/>
  <c r="P29" i="14"/>
  <c r="O29" i="14"/>
  <c r="N29" i="14"/>
  <c r="M29" i="14"/>
  <c r="L29" i="14"/>
  <c r="K29" i="14"/>
  <c r="J29" i="14"/>
  <c r="I29" i="14"/>
  <c r="H29" i="14"/>
  <c r="G29" i="14"/>
  <c r="F29" i="14"/>
  <c r="BH28" i="14"/>
  <c r="BF28" i="14"/>
  <c r="BH27" i="14"/>
  <c r="BF27" i="14"/>
  <c r="BH26" i="14"/>
  <c r="BF26" i="14"/>
  <c r="BH25" i="14"/>
  <c r="BH29" i="14" s="1"/>
  <c r="BF25" i="14"/>
  <c r="BF29" i="14" s="1"/>
  <c r="BI23" i="14"/>
  <c r="BG23" i="14"/>
  <c r="BE23" i="14"/>
  <c r="BD23" i="14"/>
  <c r="BC23" i="14"/>
  <c r="BB23" i="14"/>
  <c r="BA23" i="14"/>
  <c r="AZ23" i="14"/>
  <c r="AY23" i="14"/>
  <c r="AX23" i="14"/>
  <c r="AW23" i="14"/>
  <c r="AV23" i="14"/>
  <c r="AU23" i="14"/>
  <c r="AT23" i="14"/>
  <c r="AS23" i="14"/>
  <c r="AR23" i="14"/>
  <c r="AQ23" i="14"/>
  <c r="AP23" i="14"/>
  <c r="AO23" i="14"/>
  <c r="AN23" i="14"/>
  <c r="AM23" i="14"/>
  <c r="AL23" i="14"/>
  <c r="AK23" i="14"/>
  <c r="AJ23" i="14"/>
  <c r="AI23" i="14"/>
  <c r="AH23" i="14"/>
  <c r="AG23" i="14"/>
  <c r="AF23" i="14"/>
  <c r="AE23" i="14"/>
  <c r="AD23" i="14"/>
  <c r="AC23" i="14"/>
  <c r="AB23" i="14"/>
  <c r="AA23" i="14"/>
  <c r="Z23" i="14"/>
  <c r="Y23" i="14"/>
  <c r="X23" i="14"/>
  <c r="W23" i="14"/>
  <c r="V23" i="14"/>
  <c r="U23" i="14"/>
  <c r="T23" i="14"/>
  <c r="S23" i="14"/>
  <c r="R23" i="14"/>
  <c r="Q23" i="14"/>
  <c r="P23" i="14"/>
  <c r="P31" i="14" s="1"/>
  <c r="O23" i="14"/>
  <c r="N23" i="14"/>
  <c r="M23" i="14"/>
  <c r="L23" i="14"/>
  <c r="K23" i="14"/>
  <c r="J23" i="14"/>
  <c r="I23" i="14"/>
  <c r="H23" i="14"/>
  <c r="G23" i="14"/>
  <c r="F23" i="14"/>
  <c r="BH22" i="14"/>
  <c r="BF22" i="14"/>
  <c r="BH21" i="14"/>
  <c r="BF21" i="14"/>
  <c r="BH20" i="14"/>
  <c r="BH23" i="14" s="1"/>
  <c r="BF20" i="14"/>
  <c r="BF23" i="14" s="1"/>
  <c r="BE18" i="14"/>
  <c r="BE31" i="14" s="1"/>
  <c r="BD18" i="14"/>
  <c r="BD85" i="14" s="1"/>
  <c r="BC18" i="14"/>
  <c r="BC31" i="14" s="1"/>
  <c r="AX18" i="14"/>
  <c r="AU18" i="14"/>
  <c r="AQ18" i="14"/>
  <c r="AH18" i="14"/>
  <c r="AB18" i="14"/>
  <c r="R18" i="14"/>
  <c r="R31" i="14" s="1"/>
  <c r="L18" i="14"/>
  <c r="K18" i="14"/>
  <c r="J18" i="14"/>
  <c r="I18" i="14"/>
  <c r="I31" i="14" s="1"/>
  <c r="H18" i="14"/>
  <c r="BH17" i="14"/>
  <c r="BF17" i="14"/>
  <c r="BH16" i="14"/>
  <c r="BF16" i="14"/>
  <c r="BH15" i="14"/>
  <c r="BF15" i="14"/>
  <c r="BH14" i="14"/>
  <c r="BF14" i="14"/>
  <c r="BH13" i="14"/>
  <c r="BF13" i="14"/>
  <c r="BE12" i="14"/>
  <c r="BD12" i="14"/>
  <c r="BC12" i="14"/>
  <c r="BB12" i="14"/>
  <c r="BB18" i="14" s="1"/>
  <c r="BB85" i="14" s="1"/>
  <c r="BA12" i="14"/>
  <c r="BA18" i="14" s="1"/>
  <c r="BA31" i="14" s="1"/>
  <c r="AZ12" i="14"/>
  <c r="AZ18" i="14" s="1"/>
  <c r="AY12" i="14"/>
  <c r="AY18" i="14" s="1"/>
  <c r="AY31" i="14" s="1"/>
  <c r="AX12" i="14"/>
  <c r="AW12" i="14"/>
  <c r="AW18" i="14" s="1"/>
  <c r="AW31" i="14" s="1"/>
  <c r="AV12" i="14"/>
  <c r="AV18" i="14" s="1"/>
  <c r="AV31" i="14" s="1"/>
  <c r="AT12" i="14"/>
  <c r="AT18" i="14" s="1"/>
  <c r="AS12" i="14"/>
  <c r="AS18" i="14" s="1"/>
  <c r="AR12" i="14"/>
  <c r="AR18" i="14" s="1"/>
  <c r="AP12" i="14"/>
  <c r="AP18" i="14" s="1"/>
  <c r="AO12" i="14"/>
  <c r="AO18" i="14" s="1"/>
  <c r="AN12" i="14"/>
  <c r="AN18" i="14" s="1"/>
  <c r="AM12" i="14"/>
  <c r="AM18" i="14" s="1"/>
  <c r="AL12" i="14"/>
  <c r="AL18" i="14" s="1"/>
  <c r="AK12" i="14"/>
  <c r="AK18" i="14" s="1"/>
  <c r="AJ12" i="14"/>
  <c r="AJ18" i="14" s="1"/>
  <c r="AI12" i="14"/>
  <c r="AI18" i="14" s="1"/>
  <c r="AI31" i="14" s="1"/>
  <c r="AH12" i="14"/>
  <c r="AG12" i="14"/>
  <c r="AG18" i="14" s="1"/>
  <c r="AF12" i="14"/>
  <c r="AF18" i="14" s="1"/>
  <c r="AE12" i="14"/>
  <c r="AE18" i="14" s="1"/>
  <c r="AD12" i="14"/>
  <c r="AD18" i="14" s="1"/>
  <c r="AC12" i="14"/>
  <c r="AC18" i="14" s="1"/>
  <c r="AB12" i="14"/>
  <c r="AA12" i="14"/>
  <c r="AA18" i="14" s="1"/>
  <c r="AA31" i="14" s="1"/>
  <c r="Z12" i="14"/>
  <c r="Z18" i="14" s="1"/>
  <c r="Y12" i="14"/>
  <c r="Y18" i="14" s="1"/>
  <c r="Y31" i="14" s="1"/>
  <c r="X12" i="14"/>
  <c r="X18" i="14" s="1"/>
  <c r="W12" i="14"/>
  <c r="W18" i="14" s="1"/>
  <c r="W31" i="14" s="1"/>
  <c r="V12" i="14"/>
  <c r="V18" i="14" s="1"/>
  <c r="V31" i="14" s="1"/>
  <c r="U12" i="14"/>
  <c r="U18" i="14" s="1"/>
  <c r="U31" i="14" s="1"/>
  <c r="T12" i="14"/>
  <c r="T18" i="14" s="1"/>
  <c r="S12" i="14"/>
  <c r="S18" i="14" s="1"/>
  <c r="S31" i="14" s="1"/>
  <c r="R12" i="14"/>
  <c r="Q12" i="14"/>
  <c r="Q18" i="14" s="1"/>
  <c r="Q31" i="14" s="1"/>
  <c r="P12" i="14"/>
  <c r="P18" i="14" s="1"/>
  <c r="O12" i="14"/>
  <c r="O18" i="14" s="1"/>
  <c r="N12" i="14"/>
  <c r="N18" i="14" s="1"/>
  <c r="M12" i="14"/>
  <c r="M18" i="14" s="1"/>
  <c r="L12" i="14"/>
  <c r="K12" i="14"/>
  <c r="J12" i="14"/>
  <c r="I12" i="14"/>
  <c r="H12" i="14"/>
  <c r="G12" i="14"/>
  <c r="F12" i="14"/>
  <c r="F18" i="14" s="1"/>
  <c r="H141" i="34"/>
  <c r="I141" i="34"/>
  <c r="H142" i="34"/>
  <c r="I142" i="34"/>
  <c r="I104" i="34"/>
  <c r="H104" i="34"/>
  <c r="H64" i="34"/>
  <c r="I66" i="34"/>
  <c r="H66" i="34"/>
  <c r="F64" i="34"/>
  <c r="G64" i="34"/>
  <c r="I64" i="34"/>
  <c r="I27" i="34"/>
  <c r="H27" i="34"/>
  <c r="BI69" i="14" l="1"/>
  <c r="X81" i="14"/>
  <c r="X84" i="14" s="1"/>
  <c r="X75" i="14"/>
  <c r="AH75" i="14"/>
  <c r="AH81" i="14"/>
  <c r="AH84" i="14" s="1"/>
  <c r="H81" i="14"/>
  <c r="H84" i="14" s="1"/>
  <c r="H75" i="14"/>
  <c r="AI74" i="14"/>
  <c r="AI75" i="14" s="1"/>
  <c r="F85" i="14"/>
  <c r="AL85" i="14"/>
  <c r="I71" i="14"/>
  <c r="BG12" i="14"/>
  <c r="BG18" i="14" s="1"/>
  <c r="AU31" i="14"/>
  <c r="AW74" i="14"/>
  <c r="AW75" i="14" s="1"/>
  <c r="AO73" i="14"/>
  <c r="AO74" i="14" s="1"/>
  <c r="AO75" i="14" s="1"/>
  <c r="H85" i="14"/>
  <c r="AI73" i="14"/>
  <c r="AU71" i="14"/>
  <c r="BI30" i="14"/>
  <c r="AZ49" i="14"/>
  <c r="T71" i="14"/>
  <c r="T73" i="14" s="1"/>
  <c r="T74" i="14" s="1"/>
  <c r="BH12" i="14"/>
  <c r="BH18" i="14" s="1"/>
  <c r="BH31" i="14" s="1"/>
  <c r="BD76" i="14"/>
  <c r="BF49" i="14"/>
  <c r="BF71" i="14" s="1"/>
  <c r="AK71" i="14"/>
  <c r="K74" i="14"/>
  <c r="K75" i="14" s="1"/>
  <c r="BI12" i="14"/>
  <c r="BI18" i="14" s="1"/>
  <c r="BI31" i="14" s="1"/>
  <c r="BI61" i="14"/>
  <c r="AF71" i="14"/>
  <c r="AF73" i="14" s="1"/>
  <c r="AF74" i="14" s="1"/>
  <c r="AF75" i="14" s="1"/>
  <c r="BA49" i="14"/>
  <c r="AJ71" i="14"/>
  <c r="AJ73" i="14" s="1"/>
  <c r="AJ74" i="14" s="1"/>
  <c r="AJ85" i="14" s="1"/>
  <c r="H31" i="14"/>
  <c r="BG61" i="14"/>
  <c r="J31" i="14"/>
  <c r="BH61" i="14"/>
  <c r="AO31" i="14"/>
  <c r="AE71" i="14"/>
  <c r="BF67" i="14"/>
  <c r="BF69" i="14" s="1"/>
  <c r="AG31" i="14"/>
  <c r="AX31" i="14"/>
  <c r="AS71" i="14"/>
  <c r="S73" i="14"/>
  <c r="S74" i="14" s="1"/>
  <c r="S75" i="14" s="1"/>
  <c r="R85" i="14"/>
  <c r="AK31" i="14"/>
  <c r="AM31" i="14"/>
  <c r="AV71" i="14"/>
  <c r="AV73" i="14" s="1"/>
  <c r="AV74" i="14" s="1"/>
  <c r="AV85" i="14" s="1"/>
  <c r="O31" i="14"/>
  <c r="G18" i="14"/>
  <c r="G31" i="14" s="1"/>
  <c r="AX71" i="14"/>
  <c r="AX81" i="14" s="1"/>
  <c r="AX84" i="14" s="1"/>
  <c r="BF61" i="14"/>
  <c r="BE71" i="14"/>
  <c r="AE74" i="14"/>
  <c r="AE75" i="14" s="1"/>
  <c r="BF86" i="14"/>
  <c r="BH86" i="14" s="1"/>
  <c r="T31" i="14"/>
  <c r="T85" i="14"/>
  <c r="AJ31" i="14"/>
  <c r="X85" i="14"/>
  <c r="X31" i="14"/>
  <c r="AN31" i="14"/>
  <c r="AN85" i="14"/>
  <c r="L81" i="14"/>
  <c r="L75" i="14"/>
  <c r="Z31" i="14"/>
  <c r="AP31" i="14"/>
  <c r="V75" i="14"/>
  <c r="V81" i="14"/>
  <c r="V84" i="14" s="1"/>
  <c r="AN81" i="14"/>
  <c r="AN84" i="14" s="1"/>
  <c r="AN75" i="14"/>
  <c r="AR31" i="14"/>
  <c r="T75" i="14"/>
  <c r="T81" i="14"/>
  <c r="T84" i="14" s="1"/>
  <c r="AZ31" i="14"/>
  <c r="AB31" i="14"/>
  <c r="AS31" i="14"/>
  <c r="AQ31" i="14"/>
  <c r="F75" i="14"/>
  <c r="F81" i="14"/>
  <c r="V85" i="14"/>
  <c r="M31" i="14"/>
  <c r="AC31" i="14"/>
  <c r="AT85" i="14"/>
  <c r="AT31" i="14"/>
  <c r="BD31" i="14"/>
  <c r="N31" i="14"/>
  <c r="AD31" i="14"/>
  <c r="AD85" i="14"/>
  <c r="M73" i="14"/>
  <c r="M74" i="14"/>
  <c r="M75" i="14" s="1"/>
  <c r="AS73" i="14"/>
  <c r="AS74" i="14"/>
  <c r="AS75" i="14" s="1"/>
  <c r="BF82" i="14"/>
  <c r="AH31" i="14"/>
  <c r="AH85" i="14"/>
  <c r="BB76" i="14"/>
  <c r="BB81" i="14"/>
  <c r="BB84" i="14" s="1"/>
  <c r="AD81" i="14"/>
  <c r="AD84" i="14" s="1"/>
  <c r="O49" i="14"/>
  <c r="O71" i="14" s="1"/>
  <c r="O72" i="14" s="1"/>
  <c r="O74" i="14" s="1"/>
  <c r="O75" i="14" s="1"/>
  <c r="BG36" i="14"/>
  <c r="BG49" i="14" s="1"/>
  <c r="P49" i="14"/>
  <c r="P71" i="14" s="1"/>
  <c r="P74" i="14" s="1"/>
  <c r="BH36" i="14"/>
  <c r="BH49" i="14" s="1"/>
  <c r="BB31" i="14"/>
  <c r="Y71" i="14"/>
  <c r="AO71" i="14"/>
  <c r="AY69" i="14"/>
  <c r="BG67" i="14"/>
  <c r="BG69" i="14" s="1"/>
  <c r="AU74" i="14"/>
  <c r="AU75" i="14" s="1"/>
  <c r="BF12" i="14"/>
  <c r="BF18" i="14" s="1"/>
  <c r="BF31" i="14" s="1"/>
  <c r="BG30" i="14"/>
  <c r="L85" i="14"/>
  <c r="L31" i="14"/>
  <c r="Q49" i="14"/>
  <c r="Q71" i="14" s="1"/>
  <c r="Q72" i="14" s="1"/>
  <c r="Q74" i="14" s="1"/>
  <c r="Q75" i="14" s="1"/>
  <c r="BI36" i="14"/>
  <c r="BI49" i="14" s="1"/>
  <c r="BI71" i="14" s="1"/>
  <c r="AE31" i="14"/>
  <c r="AF31" i="14"/>
  <c r="Z71" i="14"/>
  <c r="Z73" i="14" s="1"/>
  <c r="Z74" i="14" s="1"/>
  <c r="AP71" i="14"/>
  <c r="AP73" i="14" s="1"/>
  <c r="AP74" i="14" s="1"/>
  <c r="AZ69" i="14"/>
  <c r="AZ71" i="14" s="1"/>
  <c r="BH67" i="14"/>
  <c r="BH69" i="14" s="1"/>
  <c r="AT81" i="14"/>
  <c r="AT84" i="14" s="1"/>
  <c r="AT75" i="14"/>
  <c r="AX74" i="14"/>
  <c r="AX75" i="14" s="1"/>
  <c r="K31" i="14"/>
  <c r="R81" i="14"/>
  <c r="R84" i="14" s="1"/>
  <c r="R75" i="14"/>
  <c r="AB71" i="14"/>
  <c r="AB73" i="14" s="1"/>
  <c r="AB74" i="14" s="1"/>
  <c r="AB85" i="14" s="1"/>
  <c r="AR71" i="14"/>
  <c r="AR73" i="14" s="1"/>
  <c r="AR74" i="14" s="1"/>
  <c r="AR85" i="14" s="1"/>
  <c r="N74" i="14"/>
  <c r="U74" i="14"/>
  <c r="U75" i="14" s="1"/>
  <c r="AK73" i="14"/>
  <c r="AK74" i="14" s="1"/>
  <c r="AK75" i="14" s="1"/>
  <c r="F31" i="14"/>
  <c r="AL31" i="14"/>
  <c r="J71" i="14"/>
  <c r="J73" i="14" s="1"/>
  <c r="J74" i="14" s="1"/>
  <c r="J85" i="14" s="1"/>
  <c r="BA69" i="14"/>
  <c r="AL75" i="14"/>
  <c r="AL81" i="14"/>
  <c r="AL84" i="14" s="1"/>
  <c r="H86" i="14"/>
  <c r="AY49" i="14"/>
  <c r="AG74" i="14"/>
  <c r="AG75" i="14" s="1"/>
  <c r="L45" i="4"/>
  <c r="J53" i="4"/>
  <c r="K52" i="4"/>
  <c r="L52" i="4" s="1"/>
  <c r="K51" i="4"/>
  <c r="L51" i="4" s="1"/>
  <c r="K50" i="4"/>
  <c r="L50" i="4" s="1"/>
  <c r="K49" i="4"/>
  <c r="L49" i="4" s="1"/>
  <c r="K48" i="4"/>
  <c r="L48" i="4" s="1"/>
  <c r="K47" i="4"/>
  <c r="L47" i="4" s="1"/>
  <c r="K46" i="4"/>
  <c r="L46" i="4" s="1"/>
  <c r="K45" i="4"/>
  <c r="H52" i="4"/>
  <c r="H51" i="4"/>
  <c r="H50" i="4"/>
  <c r="H49" i="4"/>
  <c r="I49" i="4" s="1"/>
  <c r="H48" i="4"/>
  <c r="I48" i="4" s="1"/>
  <c r="H47" i="4"/>
  <c r="I47" i="4" s="1"/>
  <c r="H46" i="4"/>
  <c r="I46" i="4" s="1"/>
  <c r="H45" i="4"/>
  <c r="I45" i="4" s="1"/>
  <c r="I50" i="4"/>
  <c r="G25" i="34"/>
  <c r="AF85" i="14" l="1"/>
  <c r="AJ75" i="14"/>
  <c r="AJ81" i="14"/>
  <c r="AJ84" i="14" s="1"/>
  <c r="BG31" i="14"/>
  <c r="AF81" i="14"/>
  <c r="AF84" i="14" s="1"/>
  <c r="AV75" i="14"/>
  <c r="BA71" i="14"/>
  <c r="BA72" i="14" s="1"/>
  <c r="BA74" i="14" s="1"/>
  <c r="BA75" i="14" s="1"/>
  <c r="AV81" i="14"/>
  <c r="AV84" i="14" s="1"/>
  <c r="AX85" i="14"/>
  <c r="AP81" i="14"/>
  <c r="AP84" i="14" s="1"/>
  <c r="AP75" i="14"/>
  <c r="N81" i="14"/>
  <c r="N84" i="14" s="1"/>
  <c r="N75" i="14"/>
  <c r="Z81" i="14"/>
  <c r="Z84" i="14" s="1"/>
  <c r="Z75" i="14"/>
  <c r="AR81" i="14"/>
  <c r="AR84" i="14" s="1"/>
  <c r="AR75" i="14"/>
  <c r="AP85" i="14"/>
  <c r="P81" i="14"/>
  <c r="P84" i="14" s="1"/>
  <c r="P75" i="14"/>
  <c r="P85" i="14"/>
  <c r="AZ74" i="14"/>
  <c r="AZ75" i="14" s="1"/>
  <c r="AZ81" i="14"/>
  <c r="AZ84" i="14" s="1"/>
  <c r="AB75" i="14"/>
  <c r="AB81" i="14"/>
  <c r="AB84" i="14" s="1"/>
  <c r="AZ85" i="14"/>
  <c r="BH71" i="14"/>
  <c r="Z85" i="14"/>
  <c r="BG71" i="14"/>
  <c r="N85" i="14"/>
  <c r="L84" i="14"/>
  <c r="AY71" i="14"/>
  <c r="J81" i="14"/>
  <c r="J84" i="14" s="1"/>
  <c r="J75" i="14"/>
  <c r="F84" i="14"/>
  <c r="K53" i="4"/>
  <c r="L53" i="4"/>
  <c r="H53" i="4"/>
  <c r="F25" i="34"/>
  <c r="BF81" i="14" l="1"/>
  <c r="BH81" i="14"/>
  <c r="AY72" i="14"/>
  <c r="AY74" i="14"/>
  <c r="AY75" i="14" s="1"/>
  <c r="AK9" i="46" l="1"/>
  <c r="AJ9" i="46"/>
  <c r="AI9" i="46"/>
  <c r="AH9" i="46"/>
  <c r="AG9" i="46"/>
  <c r="AF9" i="46"/>
  <c r="AE9" i="46"/>
  <c r="AD9" i="46"/>
  <c r="AC9" i="46"/>
  <c r="AB9" i="46"/>
  <c r="AA9" i="46"/>
  <c r="Z9" i="46"/>
  <c r="O9" i="46" a="1"/>
  <c r="O9" i="46" s="1"/>
  <c r="I9" i="46" a="1"/>
  <c r="I9" i="46" s="1"/>
  <c r="O19" i="46" a="1"/>
  <c r="O19" i="46" s="1"/>
  <c r="I19" i="46" a="1"/>
  <c r="I19" i="46" s="1"/>
  <c r="H19" i="46"/>
  <c r="H9" i="46"/>
  <c r="E9" i="46"/>
  <c r="B9" i="46"/>
  <c r="A9" i="46"/>
  <c r="F9" i="46"/>
  <c r="F8" i="46"/>
  <c r="F7" i="46"/>
  <c r="J39" i="39"/>
  <c r="I140" i="34"/>
  <c r="H140" i="34"/>
  <c r="G140" i="34"/>
  <c r="F140" i="34"/>
  <c r="I102" i="34"/>
  <c r="H102" i="34"/>
  <c r="G102" i="34"/>
  <c r="F102" i="34"/>
  <c r="A66" i="28"/>
  <c r="D138" i="28" s="1"/>
  <c r="L79" i="28"/>
  <c r="K79" i="28"/>
  <c r="X9" i="46" s="1"/>
  <c r="I79" i="28"/>
  <c r="S9" i="46" s="1"/>
  <c r="H79" i="28"/>
  <c r="W9" i="46" s="1"/>
  <c r="G79" i="28"/>
  <c r="V9" i="46" s="1"/>
  <c r="F79" i="28"/>
  <c r="U9" i="46" s="1"/>
  <c r="C79" i="28"/>
  <c r="Y9" i="46" s="1"/>
  <c r="B79" i="28"/>
  <c r="T9" i="46" s="1"/>
  <c r="A51" i="28"/>
  <c r="A35" i="28"/>
  <c r="G141" i="34" l="1"/>
  <c r="G142" i="34"/>
  <c r="F141" i="34"/>
  <c r="F142" i="34"/>
  <c r="K9" i="46" a="1"/>
  <c r="K9" i="46" s="1"/>
  <c r="I37" i="50"/>
  <c r="H37" i="50"/>
  <c r="G37" i="50"/>
  <c r="F37" i="50"/>
  <c r="B37" i="50"/>
  <c r="B42" i="50" s="1"/>
  <c r="I13" i="50"/>
  <c r="H13" i="50"/>
  <c r="G13" i="50"/>
  <c r="F13" i="50"/>
  <c r="B13" i="50"/>
  <c r="I37" i="51"/>
  <c r="H37" i="51"/>
  <c r="G37" i="51"/>
  <c r="F37" i="51"/>
  <c r="B37" i="51"/>
  <c r="B42" i="51" s="1"/>
  <c r="I13" i="51"/>
  <c r="H13" i="51"/>
  <c r="G13" i="51"/>
  <c r="F13" i="51"/>
  <c r="B13" i="51"/>
  <c r="C107" i="31"/>
  <c r="B29" i="49"/>
  <c r="B42" i="21"/>
  <c r="B41" i="21"/>
  <c r="B29" i="48"/>
  <c r="B43" i="47"/>
  <c r="B42" i="47"/>
  <c r="E110" i="31"/>
  <c r="D108" i="31"/>
  <c r="G9" i="46" l="1"/>
  <c r="B41" i="50"/>
  <c r="B41" i="51"/>
  <c r="I25" i="34"/>
  <c r="H25" i="34"/>
  <c r="I52" i="4"/>
  <c r="G42" i="27"/>
  <c r="H37" i="27"/>
  <c r="I37" i="27" s="1"/>
  <c r="H36" i="27"/>
  <c r="I36" i="27" s="1"/>
  <c r="H35" i="27"/>
  <c r="I35" i="27" s="1"/>
  <c r="I51" i="4" l="1"/>
  <c r="N9" i="46"/>
  <c r="I53" i="4" l="1"/>
  <c r="H38" i="27"/>
  <c r="I38" i="27" s="1"/>
  <c r="H39" i="27"/>
  <c r="I39" i="27" s="1"/>
  <c r="H40" i="27"/>
  <c r="I40" i="27" s="1"/>
  <c r="H41" i="27"/>
  <c r="I41" i="27" s="1"/>
  <c r="H34" i="27"/>
  <c r="I34" i="27" l="1"/>
  <c r="H42" i="27"/>
  <c r="I25" i="49"/>
  <c r="H25" i="49"/>
  <c r="G25" i="49"/>
  <c r="F25" i="49"/>
  <c r="B25" i="49"/>
  <c r="B25" i="48"/>
  <c r="F25" i="48"/>
  <c r="I25" i="48" l="1"/>
  <c r="H25" i="48"/>
  <c r="G25" i="48"/>
  <c r="F25" i="18" l="1"/>
  <c r="C29" i="18" s="1"/>
  <c r="C30" i="18" s="1"/>
  <c r="I38" i="47" l="1"/>
  <c r="H38" i="47"/>
  <c r="G38" i="47"/>
  <c r="F38" i="47"/>
  <c r="B38" i="47"/>
  <c r="I14" i="47"/>
  <c r="H14" i="47"/>
  <c r="G14" i="47"/>
  <c r="F14" i="47"/>
  <c r="B14" i="47"/>
  <c r="D6" i="14" l="1"/>
  <c r="D5" i="14"/>
  <c r="D4" i="14"/>
  <c r="D2" i="14"/>
  <c r="D1" i="14"/>
  <c r="G53" i="4"/>
  <c r="A7" i="33"/>
  <c r="B16" i="28"/>
  <c r="O22" i="46"/>
  <c r="O21" i="46"/>
  <c r="O20" i="46"/>
  <c r="I22" i="46"/>
  <c r="I21" i="46"/>
  <c r="I20" i="46"/>
  <c r="H22" i="46"/>
  <c r="H21" i="46"/>
  <c r="H20" i="46"/>
  <c r="H23" i="46" l="1"/>
  <c r="O23" i="46"/>
  <c r="I23" i="46"/>
  <c r="E22" i="46"/>
  <c r="E21" i="46"/>
  <c r="E20" i="46"/>
  <c r="E19" i="46"/>
  <c r="E2" i="46"/>
  <c r="E3" i="46"/>
  <c r="B2" i="46"/>
  <c r="A22" i="46"/>
  <c r="A21" i="46"/>
  <c r="A20" i="46"/>
  <c r="A19" i="46"/>
  <c r="A13" i="46"/>
  <c r="C32" i="37"/>
  <c r="C16" i="37"/>
  <c r="N16" i="37"/>
  <c r="N32" i="37"/>
  <c r="K42" i="39"/>
  <c r="K41" i="39"/>
  <c r="K40" i="39" a="1"/>
  <c r="K40" i="39" s="1"/>
  <c r="K39" i="39" a="1"/>
  <c r="K39" i="39" s="1"/>
  <c r="K38" i="39"/>
  <c r="K37" i="39"/>
  <c r="K36" i="39"/>
  <c r="J42" i="39"/>
  <c r="J41" i="39"/>
  <c r="J40" i="39"/>
  <c r="J38" i="39"/>
  <c r="J37" i="39"/>
  <c r="J36" i="39"/>
  <c r="I16" i="37"/>
  <c r="J16" i="37"/>
  <c r="K16" i="37"/>
  <c r="M16" i="37"/>
  <c r="M32" i="37"/>
  <c r="K32" i="37"/>
  <c r="J32" i="37"/>
  <c r="I32" i="37"/>
  <c r="B32" i="37"/>
  <c r="B16" i="37"/>
  <c r="L64" i="28"/>
  <c r="K64" i="28"/>
  <c r="I64" i="28"/>
  <c r="H64" i="28"/>
  <c r="G64" i="28"/>
  <c r="F64" i="28"/>
  <c r="C64" i="28"/>
  <c r="B64" i="28"/>
  <c r="L48" i="28"/>
  <c r="K48" i="28"/>
  <c r="I48" i="28"/>
  <c r="H48" i="28"/>
  <c r="G48" i="28"/>
  <c r="F48" i="28"/>
  <c r="C48" i="28"/>
  <c r="B48" i="28"/>
  <c r="L32" i="28"/>
  <c r="K32" i="28"/>
  <c r="I32" i="28"/>
  <c r="H32" i="28"/>
  <c r="G32" i="28"/>
  <c r="F32" i="28"/>
  <c r="C32" i="28"/>
  <c r="B32" i="28"/>
  <c r="K16" i="28"/>
  <c r="I16" i="28"/>
  <c r="H16" i="28"/>
  <c r="G16" i="28"/>
  <c r="C16" i="28"/>
  <c r="F16" i="28"/>
  <c r="L16" i="28"/>
  <c r="H13" i="21"/>
  <c r="G13" i="21"/>
  <c r="F13" i="21"/>
  <c r="F37" i="21"/>
  <c r="G37" i="21"/>
  <c r="H37" i="21"/>
  <c r="I37" i="21"/>
  <c r="B37" i="21"/>
  <c r="B13" i="21"/>
  <c r="I13" i="21"/>
  <c r="E25" i="18"/>
  <c r="R2" i="46" l="1"/>
  <c r="R14" i="46" s="1"/>
  <c r="K43" i="39"/>
  <c r="J43" i="39"/>
  <c r="U8" i="46"/>
  <c r="U7" i="46"/>
  <c r="U6" i="46"/>
  <c r="AK11" i="46"/>
  <c r="AJ11" i="46"/>
  <c r="AI11" i="46"/>
  <c r="AH11" i="46"/>
  <c r="AG11" i="46"/>
  <c r="AF11" i="46"/>
  <c r="AE11" i="46"/>
  <c r="AD11" i="46"/>
  <c r="AC11" i="46"/>
  <c r="AB11" i="46"/>
  <c r="AA11" i="46"/>
  <c r="Z11" i="46"/>
  <c r="AK10" i="46"/>
  <c r="AJ10" i="46"/>
  <c r="AI10" i="46"/>
  <c r="AH10" i="46"/>
  <c r="AG10" i="46"/>
  <c r="AF10" i="46"/>
  <c r="AE10" i="46"/>
  <c r="AD10" i="46"/>
  <c r="AC10" i="46"/>
  <c r="AB10" i="46"/>
  <c r="AA10" i="46"/>
  <c r="Z10" i="46"/>
  <c r="AK8" i="46"/>
  <c r="AJ8" i="46"/>
  <c r="AI8" i="46"/>
  <c r="AH8" i="46"/>
  <c r="AG8" i="46"/>
  <c r="AF8" i="46"/>
  <c r="AE8" i="46"/>
  <c r="AD8" i="46"/>
  <c r="AC8" i="46"/>
  <c r="AB8" i="46"/>
  <c r="AA8" i="46"/>
  <c r="Z8" i="46"/>
  <c r="AK7" i="46"/>
  <c r="AJ7" i="46"/>
  <c r="AI7" i="46"/>
  <c r="AH7" i="46"/>
  <c r="AG7" i="46"/>
  <c r="AF7" i="46"/>
  <c r="AE7" i="46"/>
  <c r="AD7" i="46"/>
  <c r="AC7" i="46"/>
  <c r="AB7" i="46"/>
  <c r="AA7" i="46"/>
  <c r="Z7" i="46"/>
  <c r="AK6" i="46"/>
  <c r="AJ6" i="46"/>
  <c r="AI6" i="46"/>
  <c r="AH6" i="46"/>
  <c r="AG6" i="46"/>
  <c r="AF6" i="46"/>
  <c r="AE6" i="46"/>
  <c r="AD6" i="46"/>
  <c r="AC6" i="46"/>
  <c r="AB6" i="46"/>
  <c r="AA6" i="46"/>
  <c r="Z6" i="46"/>
  <c r="AK5" i="46"/>
  <c r="AJ5" i="46"/>
  <c r="AI5" i="46"/>
  <c r="AH5" i="46"/>
  <c r="AG5" i="46"/>
  <c r="AF5" i="46"/>
  <c r="AE5" i="46"/>
  <c r="AD5" i="46"/>
  <c r="AC5" i="46"/>
  <c r="AB5" i="46"/>
  <c r="AA5" i="46"/>
  <c r="Z5" i="46"/>
  <c r="A12" i="46"/>
  <c r="A11" i="46"/>
  <c r="A10" i="46"/>
  <c r="A8" i="46"/>
  <c r="A7" i="46"/>
  <c r="A6" i="46"/>
  <c r="A5" i="46"/>
  <c r="A4" i="46"/>
  <c r="A3" i="46"/>
  <c r="A2" i="46"/>
  <c r="B13" i="46"/>
  <c r="B12" i="46"/>
  <c r="B11" i="46"/>
  <c r="B10" i="46"/>
  <c r="B8" i="46"/>
  <c r="B7" i="46"/>
  <c r="B6" i="46"/>
  <c r="B5" i="46"/>
  <c r="B4" i="46"/>
  <c r="B3" i="46"/>
  <c r="U5" i="46"/>
  <c r="S2" i="46"/>
  <c r="Q2" i="46"/>
  <c r="Q14" i="46" s="1"/>
  <c r="O13" i="46" a="1"/>
  <c r="O13" i="46" s="1"/>
  <c r="O12" i="46" a="1"/>
  <c r="O12" i="46" s="1"/>
  <c r="O11" i="46" a="1"/>
  <c r="O11" i="46" s="1"/>
  <c r="O10" i="46" a="1"/>
  <c r="O10" i="46" s="1"/>
  <c r="O8" i="46" a="1"/>
  <c r="O8" i="46" s="1"/>
  <c r="O7" i="46" a="1"/>
  <c r="O7" i="46" s="1"/>
  <c r="O6" i="46" a="1"/>
  <c r="O6" i="46" s="1"/>
  <c r="O5" i="46" a="1"/>
  <c r="O5" i="46" s="1"/>
  <c r="O4" i="46" a="1"/>
  <c r="O4" i="46" s="1"/>
  <c r="O3" i="46" a="1"/>
  <c r="O3" i="46" s="1"/>
  <c r="O2" i="46" a="1"/>
  <c r="O2" i="46" s="1"/>
  <c r="K13" i="46" a="1"/>
  <c r="K13" i="46" s="1"/>
  <c r="K11" i="46" a="1"/>
  <c r="K11" i="46" s="1"/>
  <c r="K10" i="46" a="1"/>
  <c r="K10" i="46" s="1"/>
  <c r="K8" i="46" a="1"/>
  <c r="K8" i="46" s="1"/>
  <c r="K7" i="46" a="1"/>
  <c r="K7" i="46" s="1"/>
  <c r="K6" i="46" a="1"/>
  <c r="K6" i="46" s="1"/>
  <c r="I2" i="46" a="1"/>
  <c r="I2" i="46" s="1"/>
  <c r="I13" i="46" a="1"/>
  <c r="I13" i="46" s="1"/>
  <c r="I12" i="46" a="1"/>
  <c r="I12" i="46" s="1"/>
  <c r="I11" i="46" a="1"/>
  <c r="I11" i="46" s="1"/>
  <c r="I10" i="46" a="1"/>
  <c r="I10" i="46" s="1"/>
  <c r="I8" i="46" a="1"/>
  <c r="I8" i="46" s="1"/>
  <c r="I7" i="46" a="1"/>
  <c r="I7" i="46" s="1"/>
  <c r="I6" i="46" a="1"/>
  <c r="I6" i="46" s="1"/>
  <c r="I5" i="46" a="1"/>
  <c r="I5" i="46" s="1"/>
  <c r="I4" i="46" a="1"/>
  <c r="I4" i="46" s="1"/>
  <c r="I3" i="46" a="1"/>
  <c r="I3" i="46" s="1"/>
  <c r="H13" i="46"/>
  <c r="H12" i="46"/>
  <c r="H11" i="46"/>
  <c r="H10" i="46"/>
  <c r="H8" i="46"/>
  <c r="H7" i="46"/>
  <c r="H6" i="46"/>
  <c r="H5" i="46"/>
  <c r="H4" i="46"/>
  <c r="H3" i="46"/>
  <c r="H2" i="46"/>
  <c r="F11" i="46"/>
  <c r="F10" i="46"/>
  <c r="F6" i="46"/>
  <c r="F5" i="46"/>
  <c r="E12" i="46"/>
  <c r="E4" i="46"/>
  <c r="E13" i="46"/>
  <c r="E11" i="46"/>
  <c r="E10" i="46"/>
  <c r="E8" i="46"/>
  <c r="E7" i="46"/>
  <c r="E6" i="46"/>
  <c r="E5" i="46"/>
  <c r="K5" i="46" l="1" a="1"/>
  <c r="K5" i="46" s="1"/>
  <c r="K19" i="46" a="1"/>
  <c r="K19" i="46" s="1"/>
  <c r="K3" i="46" a="1"/>
  <c r="K3" i="46" s="1"/>
  <c r="K20" i="46"/>
  <c r="K12" i="46" a="1"/>
  <c r="K12" i="46" s="1"/>
  <c r="K21" i="46"/>
  <c r="K4" i="46" a="1"/>
  <c r="K4" i="46" s="1"/>
  <c r="K22" i="46"/>
  <c r="K2" i="46" a="1"/>
  <c r="K2" i="46" s="1"/>
  <c r="H14" i="46"/>
  <c r="I14" i="46"/>
  <c r="AF14" i="46"/>
  <c r="Z14" i="46"/>
  <c r="AK14" i="46"/>
  <c r="AI14" i="46"/>
  <c r="AD14" i="46"/>
  <c r="AJ14" i="46"/>
  <c r="AH14" i="46"/>
  <c r="AG14" i="46"/>
  <c r="AC14" i="46"/>
  <c r="AE14" i="46"/>
  <c r="AB14" i="46"/>
  <c r="AA14" i="46"/>
  <c r="U14" i="46"/>
  <c r="O14" i="46"/>
  <c r="K23" i="46" l="1"/>
  <c r="K14" i="46"/>
  <c r="I71" i="33" l="1"/>
  <c r="F71" i="33"/>
  <c r="A71" i="33"/>
  <c r="A70" i="33"/>
  <c r="I64" i="33"/>
  <c r="F64" i="33"/>
  <c r="A64" i="33"/>
  <c r="A63" i="33"/>
  <c r="I57" i="33"/>
  <c r="F57" i="33"/>
  <c r="A57" i="33"/>
  <c r="A56" i="33"/>
  <c r="I50" i="33"/>
  <c r="F50" i="33"/>
  <c r="A50" i="33"/>
  <c r="A49" i="33"/>
  <c r="I43" i="33"/>
  <c r="F43" i="33"/>
  <c r="A43" i="33"/>
  <c r="A42" i="33"/>
  <c r="D64" i="37"/>
  <c r="D124" i="28"/>
  <c r="X8" i="46"/>
  <c r="S8" i="46"/>
  <c r="W8" i="46"/>
  <c r="V8" i="46"/>
  <c r="Y8" i="46"/>
  <c r="T8" i="46"/>
  <c r="C27" i="18"/>
  <c r="N8" i="46" l="1"/>
  <c r="I36" i="33"/>
  <c r="F36" i="33"/>
  <c r="A36" i="33"/>
  <c r="I29" i="33"/>
  <c r="F29" i="33"/>
  <c r="A29" i="33"/>
  <c r="I22" i="33"/>
  <c r="F22" i="33"/>
  <c r="A22" i="33"/>
  <c r="I15" i="33"/>
  <c r="F15" i="33"/>
  <c r="A15" i="33"/>
  <c r="I8" i="33"/>
  <c r="F8" i="33"/>
  <c r="A8" i="33"/>
  <c r="A35" i="33"/>
  <c r="A28" i="33"/>
  <c r="A21" i="33"/>
  <c r="A14" i="33"/>
  <c r="A3" i="28"/>
  <c r="D82" i="28" s="1"/>
  <c r="G8" i="46" l="1"/>
  <c r="D110" i="28"/>
  <c r="A15" i="38"/>
  <c r="A3" i="38"/>
  <c r="A19" i="37"/>
  <c r="D50" i="37" s="1"/>
  <c r="A3" i="37"/>
  <c r="D36" i="37" s="1"/>
  <c r="X11" i="46"/>
  <c r="S11" i="46"/>
  <c r="W11" i="46"/>
  <c r="V11" i="46"/>
  <c r="Y11" i="46"/>
  <c r="T11" i="46"/>
  <c r="T10" i="46"/>
  <c r="X10" i="46"/>
  <c r="S10" i="46"/>
  <c r="W10" i="46"/>
  <c r="V10" i="46"/>
  <c r="Y10" i="46"/>
  <c r="C39" i="24"/>
  <c r="E20" i="24"/>
  <c r="D20" i="24"/>
  <c r="C20" i="24"/>
  <c r="B20" i="24"/>
  <c r="A19" i="28"/>
  <c r="D96" i="28" s="1"/>
  <c r="T6" i="46"/>
  <c r="T7" i="46"/>
  <c r="Y7" i="46"/>
  <c r="X7" i="46"/>
  <c r="S7" i="46"/>
  <c r="W7" i="46"/>
  <c r="V7" i="46"/>
  <c r="X6" i="46"/>
  <c r="S6" i="46"/>
  <c r="W6" i="46"/>
  <c r="V6" i="46"/>
  <c r="Y6" i="46"/>
  <c r="X5" i="46"/>
  <c r="S5" i="46"/>
  <c r="W5" i="46"/>
  <c r="V5" i="46"/>
  <c r="T5" i="46"/>
  <c r="Y5" i="46"/>
  <c r="B39" i="24"/>
  <c r="E39" i="24"/>
  <c r="D39" i="24"/>
  <c r="G21" i="46" l="1"/>
  <c r="W14" i="46"/>
  <c r="X14" i="46"/>
  <c r="S14" i="46"/>
  <c r="Y14" i="46"/>
  <c r="V14" i="46"/>
  <c r="T14" i="46"/>
  <c r="G12" i="46"/>
  <c r="G2" i="46"/>
  <c r="G10" i="46" l="1"/>
  <c r="G20" i="46"/>
  <c r="N3" i="46"/>
  <c r="N11" i="46"/>
  <c r="N12" i="46"/>
  <c r="N10" i="46"/>
  <c r="N2" i="46"/>
  <c r="N13" i="46"/>
  <c r="G3" i="46"/>
  <c r="G13" i="46"/>
  <c r="G7" i="46"/>
  <c r="G6" i="46"/>
  <c r="H25" i="18"/>
  <c r="N21" i="46" l="1"/>
  <c r="G22" i="46"/>
  <c r="G11" i="46"/>
  <c r="G4" i="46"/>
  <c r="G5" i="46"/>
  <c r="N6" i="46"/>
  <c r="G19" i="46"/>
  <c r="N7" i="46"/>
  <c r="N5" i="46"/>
  <c r="N19" i="46" a="1"/>
  <c r="N19" i="46" s="1"/>
  <c r="N20" i="46"/>
  <c r="G23" i="46" l="1"/>
  <c r="G14" i="46"/>
  <c r="I42" i="27"/>
  <c r="N4" i="46" l="1"/>
  <c r="N14" i="46" s="1"/>
  <c r="N22" i="46" l="1"/>
  <c r="N23" i="4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Q1" authorId="0" shapeId="0" xr:uid="{257BE90B-86CD-496F-B813-5C7C2D22EC7C}">
      <text>
        <r>
          <rPr>
            <b/>
            <sz val="9"/>
            <color indexed="81"/>
            <rFont val="Tahoma"/>
            <family val="2"/>
          </rPr>
          <t>alajeunesse:</t>
        </r>
        <r>
          <rPr>
            <sz val="9"/>
            <color indexed="81"/>
            <rFont val="Tahoma"/>
            <family val="2"/>
          </rPr>
          <t xml:space="preserve">
EC</t>
        </r>
      </text>
    </comment>
    <comment ref="R1" authorId="0" shapeId="0" xr:uid="{A2CA36F5-C7D8-4B2D-AC0C-F0A63EAF0B56}">
      <text>
        <r>
          <rPr>
            <b/>
            <sz val="9"/>
            <color indexed="81"/>
            <rFont val="Tahoma"/>
            <family val="2"/>
          </rPr>
          <t>alajeunesse:</t>
        </r>
        <r>
          <rPr>
            <sz val="9"/>
            <color indexed="81"/>
            <rFont val="Tahoma"/>
            <family val="2"/>
          </rPr>
          <t xml:space="preserve">
EC</t>
        </r>
      </text>
    </comment>
    <comment ref="S1" authorId="0" shapeId="0" xr:uid="{4BEF23AC-9DD7-4037-9BF9-EBE72F76328C}">
      <text>
        <r>
          <rPr>
            <b/>
            <sz val="9"/>
            <color indexed="81"/>
            <rFont val="Tahoma"/>
            <family val="2"/>
          </rPr>
          <t>alajeunesse:</t>
        </r>
        <r>
          <rPr>
            <sz val="9"/>
            <color indexed="81"/>
            <rFont val="Tahoma"/>
            <family val="2"/>
          </rPr>
          <t xml:space="preserve">
EC, DC, PCN</t>
        </r>
      </text>
    </comment>
    <comment ref="T1" authorId="0" shapeId="0" xr:uid="{E4111506-DAFD-4B85-8F4F-6810B497BC85}">
      <text>
        <r>
          <rPr>
            <b/>
            <sz val="9"/>
            <color indexed="81"/>
            <rFont val="Tahoma"/>
            <family val="2"/>
          </rPr>
          <t>alajeunesse:</t>
        </r>
        <r>
          <rPr>
            <sz val="9"/>
            <color indexed="81"/>
            <rFont val="Tahoma"/>
            <family val="2"/>
          </rPr>
          <t xml:space="preserve">
DC, PCN</t>
        </r>
      </text>
    </comment>
    <comment ref="U1" authorId="0" shapeId="0" xr:uid="{9EDECDF7-7C45-4BDB-8A9D-9242339CD480}">
      <text>
        <r>
          <rPr>
            <b/>
            <sz val="9"/>
            <color indexed="81"/>
            <rFont val="Tahoma"/>
            <family val="2"/>
          </rPr>
          <t>alajeunesse:</t>
        </r>
        <r>
          <rPr>
            <sz val="9"/>
            <color indexed="81"/>
            <rFont val="Tahoma"/>
            <family val="2"/>
          </rPr>
          <t xml:space="preserve">
DC</t>
        </r>
      </text>
    </comment>
    <comment ref="V1" authorId="0" shapeId="0" xr:uid="{1019D2FF-A6DB-40A5-A730-690FD46F3B3B}">
      <text>
        <r>
          <rPr>
            <b/>
            <sz val="9"/>
            <color indexed="81"/>
            <rFont val="Tahoma"/>
            <family val="2"/>
          </rPr>
          <t>alajeunesse:</t>
        </r>
        <r>
          <rPr>
            <sz val="9"/>
            <color indexed="81"/>
            <rFont val="Tahoma"/>
            <family val="2"/>
          </rPr>
          <t xml:space="preserve">
DC, PCN</t>
        </r>
      </text>
    </comment>
    <comment ref="W1" authorId="0" shapeId="0" xr:uid="{B222767B-CAAF-46A9-8F5E-273D0A34B43F}">
      <text>
        <r>
          <rPr>
            <b/>
            <sz val="9"/>
            <color indexed="81"/>
            <rFont val="Tahoma"/>
            <family val="2"/>
          </rPr>
          <t>alajeunesse:</t>
        </r>
        <r>
          <rPr>
            <sz val="9"/>
            <color indexed="81"/>
            <rFont val="Tahoma"/>
            <family val="2"/>
          </rPr>
          <t xml:space="preserve">
DC,PCN</t>
        </r>
      </text>
    </comment>
    <comment ref="X1" authorId="0" shapeId="0" xr:uid="{173EDBD0-969A-4894-876B-B528C2E6A56E}">
      <text>
        <r>
          <rPr>
            <b/>
            <sz val="9"/>
            <color indexed="81"/>
            <rFont val="Tahoma"/>
            <family val="2"/>
          </rPr>
          <t>alajeunesse:</t>
        </r>
        <r>
          <rPr>
            <sz val="9"/>
            <color indexed="81"/>
            <rFont val="Tahoma"/>
            <family val="2"/>
          </rPr>
          <t xml:space="preserve">
DC, PCN</t>
        </r>
      </text>
    </comment>
    <comment ref="Y1" authorId="0" shapeId="0" xr:uid="{591F6248-C40F-4940-9B20-4BEF52E1E2B5}">
      <text>
        <r>
          <rPr>
            <b/>
            <sz val="9"/>
            <color indexed="81"/>
            <rFont val="Tahoma"/>
            <family val="2"/>
          </rPr>
          <t>alajeunesse:</t>
        </r>
        <r>
          <rPr>
            <sz val="9"/>
            <color indexed="81"/>
            <rFont val="Tahoma"/>
            <family val="2"/>
          </rPr>
          <t xml:space="preserve">
DC, PCN</t>
        </r>
      </text>
    </comment>
    <comment ref="C19" authorId="1" shapeId="0" xr:uid="{A93454AA-8FFA-4A46-9968-05E0B5AA8A4F}">
      <text>
        <r>
          <rPr>
            <b/>
            <sz val="9"/>
            <color indexed="81"/>
            <rFont val="Tahoma"/>
            <family val="2"/>
          </rPr>
          <t>Temporaire:</t>
        </r>
        <r>
          <rPr>
            <sz val="9"/>
            <color indexed="81"/>
            <rFont val="Tahoma"/>
            <family val="2"/>
          </rPr>
          <t xml:space="preserve">
EC, DC, PCN, DE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8" authorId="0" shapeId="0" xr:uid="{F6DF7273-6606-47AE-847D-EA437AB201F6}">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 ref="A64" authorId="0" shapeId="0" xr:uid="{047E4927-7D6C-469E-ACE9-66A0F6D3E671}">
      <text>
        <r>
          <rPr>
            <b/>
            <sz val="9"/>
            <color indexed="81"/>
            <rFont val="Tahoma"/>
            <family val="2"/>
          </rPr>
          <t>Musicaction</t>
        </r>
        <r>
          <rPr>
            <sz val="9"/>
            <color indexed="81"/>
            <rFont val="Tahoma"/>
            <family val="2"/>
          </rPr>
          <t xml:space="preserve"> :
Afin d’accroître les retombées pour les artistes canadien.ne.s dans le cadre d’un événement de type Gala ou Remise de prix, une aide pouvant atteindre 30 000 $ peut être octroyée pour l’accueil de professionnel.le.s de l’international au Canada. Cette mesure s’adresse uniquement aux associations nationales, provinciales et territoriales (à l’extérieur du Québec dans ces deux derniers cas) qui produisent une telle activité pour les artistes professionnel.le.s. L’onglet du formulaire réservé à cet effet doit être complété au soutien de la demande dans le cadre de leur dépôt global.</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L5" authorId="0" shapeId="0" xr:uid="{76610110-25DD-4EE9-A768-B44F3326BCCC}">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 ref="L21" authorId="0" shapeId="0" xr:uid="{86AA69AA-94EE-4CAA-8679-C12D1F716B78}">
      <text>
        <r>
          <rPr>
            <b/>
            <sz val="9"/>
            <color indexed="81"/>
            <rFont val="Tahoma"/>
            <family val="2"/>
          </rPr>
          <t>Musicaction :</t>
        </r>
        <r>
          <rPr>
            <sz val="9"/>
            <color indexed="81"/>
            <rFont val="Tahoma"/>
            <family val="2"/>
          </rPr>
          <t xml:space="preserve">
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8" authorId="0" shapeId="0" xr:uid="{40F31D9F-FC5C-487C-A5FD-3E358AFD81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 authorId="0" shapeId="0" xr:uid="{32765BE5-E89D-4E84-B261-5667CC6CE7E5}">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19" authorId="0" shapeId="0" xr:uid="{AAE49D45-8182-4EDC-B74A-C51201A1345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20" authorId="0" shapeId="0" xr:uid="{3038C15F-2565-41B0-B133-26B256CE397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29" authorId="0" shapeId="0" xr:uid="{82062FD1-1F34-4F93-B50A-2A16E7EAFA5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30" authorId="0" shapeId="0" xr:uid="{62C27275-D078-421A-AC36-1490C3E64B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39" authorId="0" shapeId="0" xr:uid="{CBCE6CF2-D09B-4DB1-8D1B-AA31F4A9238B}">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40" authorId="0" shapeId="0" xr:uid="{B97C24AD-A74F-4363-97E2-ED6F9FB632D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49" authorId="0" shapeId="0" xr:uid="{92D180E2-6EBA-4C0A-A24A-1C1DBF0F0EE2}">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50" authorId="0" shapeId="0" xr:uid="{F0312915-D524-42D3-BA5F-53C253AB9F8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59" authorId="0" shapeId="0" xr:uid="{D80A1361-9A54-4C4A-B48A-F254489C7A8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60" authorId="0" shapeId="0" xr:uid="{9A124257-6B66-4D42-82E5-C5D4FC1B3B9F}">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69" authorId="0" shapeId="0" xr:uid="{015BFCCA-9544-4FF7-851A-5BF620CD404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70" authorId="0" shapeId="0" xr:uid="{7966908E-75BA-4FD6-ADFB-13F9DCAC6DA0}">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79" authorId="0" shapeId="0" xr:uid="{39E69F59-2BCF-4A93-A8F0-96779A81259D}">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80" authorId="0" shapeId="0" xr:uid="{E1E28E09-C679-40F3-976C-CB1B1298CBAD}">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89" authorId="0" shapeId="0" xr:uid="{0C8E1799-9ABA-4FDA-8A83-56C974F0F523}">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90" authorId="0" shapeId="0" xr:uid="{20BA5B3B-0FF0-4B8D-B4C9-1A31610A5216}">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 ref="A99" authorId="0" shapeId="0" xr:uid="{ABAB1FA1-E1B4-4DEC-B5C6-70FEC5343F6C}">
      <text>
        <r>
          <rPr>
            <b/>
            <sz val="9"/>
            <color indexed="81"/>
            <rFont val="Tahoma"/>
            <family val="2"/>
          </rPr>
          <t>Musicaction :</t>
        </r>
        <r>
          <rPr>
            <sz val="9"/>
            <color indexed="81"/>
            <rFont val="Tahoma"/>
            <family val="2"/>
          </rPr>
          <t xml:space="preserve">
Règle générale, n’est admissible qu’un.e seul.e représentant.e d’une compagnie par déplacement. La ou le représentant.e doit être actionnaire, administrateur.trice ou employé.e permanent.e de la ou du Demandeur.</t>
        </r>
      </text>
    </comment>
    <comment ref="A100" authorId="0" shapeId="0" xr:uid="{8C89C148-70FD-4D97-9DF9-266C98CA62B1}">
      <text>
        <r>
          <rPr>
            <b/>
            <sz val="9"/>
            <color indexed="81"/>
            <rFont val="Tahoma"/>
            <family val="2"/>
          </rPr>
          <t>Musicaction :</t>
        </r>
        <r>
          <rPr>
            <sz val="9"/>
            <color indexed="81"/>
            <rFont val="Tahoma"/>
            <family val="2"/>
          </rPr>
          <t xml:space="preserve">
Règle générale, un maximum de sept jours est alloué par déplacement, à l'exception d'un déplacement combinant des présences dans deux événements professionnels concomitants ou plus, auquel cas la période maximale de déplacement couverte pourra être étendue à 10 jours, tout en conservant un maximum de 7 jours par ville.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aktremblay</author>
  </authors>
  <commentList>
    <comment ref="N36" authorId="0" shapeId="0" xr:uid="{8FE112F4-E275-4886-A6C5-5A9DAF73ACAB}">
      <text>
        <r>
          <rPr>
            <b/>
            <sz val="9"/>
            <color indexed="81"/>
            <rFont val="Tahoma"/>
            <family val="2"/>
          </rPr>
          <t>Musicaction :</t>
        </r>
        <r>
          <rPr>
            <sz val="9"/>
            <color indexed="81"/>
            <rFont val="Tahoma"/>
            <family val="2"/>
          </rPr>
          <t xml:space="preserve">
Calcul automatisé - Voir onglet EC-EI-ICV4</t>
        </r>
      </text>
    </comment>
    <comment ref="P36" authorId="0" shapeId="0" xr:uid="{4C68BB21-52B4-4A3F-BABA-97B65C82172B}">
      <text>
        <r>
          <rPr>
            <b/>
            <sz val="9"/>
            <color indexed="81"/>
            <rFont val="Tahoma"/>
            <family val="2"/>
          </rPr>
          <t>Musicaction :</t>
        </r>
        <r>
          <rPr>
            <sz val="9"/>
            <color indexed="81"/>
            <rFont val="Tahoma"/>
            <family val="2"/>
          </rPr>
          <t xml:space="preserve">
Calcul automatisé - Voir onglet PARA-EC-EI-ICV4</t>
        </r>
      </text>
    </comment>
    <comment ref="B37" authorId="1" shapeId="0" xr:uid="{E16101C1-7B7E-48D0-BC99-C37F02C25BF8}">
      <text>
        <r>
          <rPr>
            <b/>
            <sz val="9"/>
            <color indexed="81"/>
            <rFont val="Tahoma"/>
            <family val="2"/>
          </rPr>
          <t>Musicaction :</t>
        </r>
        <r>
          <rPr>
            <sz val="9"/>
            <color indexed="81"/>
            <rFont val="Tahoma"/>
            <family val="2"/>
          </rPr>
          <t xml:space="preserve">
ROSEQ : Aide maximale de 350 $ par spectacle pour dépenses maximales considérées de 467 $ par spectacle.
CCF, RADARTS, Réseau Ontario et Réseau des grands espaces: Aide maximale de 800 $ par spectacle pour dépenses maximales considérées de 1067 $ par spectacle.</t>
        </r>
      </text>
    </comment>
    <comment ref="B39" authorId="1" shapeId="0" xr:uid="{357A58C6-CF34-41DF-ADA4-36DAE08F822A}">
      <text>
        <r>
          <rPr>
            <b/>
            <sz val="9"/>
            <color indexed="81"/>
            <rFont val="Tahoma"/>
            <family val="2"/>
          </rPr>
          <t>Musicaction :</t>
        </r>
        <r>
          <rPr>
            <sz val="9"/>
            <color indexed="81"/>
            <rFont val="Tahoma"/>
            <family val="2"/>
          </rPr>
          <t xml:space="preserve">
Inclut, entre autres :
Sonorisateur.trice
Éclairagiste
Directeur.trice technique
Régisseur.euse</t>
        </r>
      </text>
    </comment>
    <comment ref="AX61" authorId="2" shapeId="0" xr:uid="{2B74F06D-ECEE-4624-B5D1-5200FDA73859}">
      <text>
        <r>
          <rPr>
            <b/>
            <sz val="9"/>
            <color indexed="81"/>
            <rFont val="Tahoma"/>
            <family val="2"/>
          </rPr>
          <t>Musicaction:</t>
        </r>
        <r>
          <rPr>
            <sz val="9"/>
            <color indexed="81"/>
            <rFont val="Tahoma"/>
            <family val="2"/>
          </rPr>
          <t xml:space="preserve">
Montant inscrit dans l'onglet ICV2 - Tournée nationale</t>
        </r>
      </text>
    </comment>
    <comment ref="B67" authorId="1" shapeId="0" xr:uid="{6E10EDA0-F34F-40EC-AC1E-5F882B013627}">
      <text>
        <r>
          <rPr>
            <b/>
            <sz val="9"/>
            <color indexed="81"/>
            <rFont val="Tahoma"/>
            <family val="2"/>
          </rPr>
          <t xml:space="preserve">Musicaction :
</t>
        </r>
        <r>
          <rPr>
            <sz val="9"/>
            <color indexed="81"/>
            <rFont val="Tahoma"/>
            <family val="2"/>
          </rPr>
          <t xml:space="preserve">
Dépenses maximales considérées de 1000 $ pour une aide maximale de 750 $ de frais d'administration par tournée.</t>
        </r>
      </text>
    </comment>
    <comment ref="F77" authorId="1" shapeId="0" xr:uid="{0ADF382A-CC94-4DF1-ADF3-797F13716DEB}">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H77" authorId="1" shapeId="0" xr:uid="{403510AC-3901-4D4F-9109-977CA2E1FE14}">
      <text>
        <r>
          <rPr>
            <b/>
            <sz val="9"/>
            <color indexed="81"/>
            <rFont val="Tahoma"/>
            <family val="2"/>
          </rPr>
          <t>Musicaction</t>
        </r>
        <r>
          <rPr>
            <sz val="9"/>
            <color indexed="81"/>
            <rFont val="Tahoma"/>
            <family val="2"/>
          </rPr>
          <t xml:space="preserve">
Maximum de 85 000 $ pour les événements en chanson francophone et maximum de 
30 000 $ pour les événements en musique spécialisée.</t>
        </r>
      </text>
    </comment>
    <comment ref="J77" authorId="1" shapeId="0" xr:uid="{602F1BCC-5541-44DE-9627-A707329F8573}">
      <text>
        <r>
          <rPr>
            <b/>
            <sz val="9"/>
            <color indexed="81"/>
            <rFont val="Tahoma"/>
            <family val="2"/>
          </rPr>
          <t xml:space="preserve">Musicaction :
</t>
        </r>
        <r>
          <rPr>
            <sz val="9"/>
            <color indexed="81"/>
            <rFont val="Tahoma"/>
            <family val="2"/>
          </rPr>
          <t>Maximum 30 000 $</t>
        </r>
      </text>
    </comment>
    <comment ref="L77" authorId="1" shapeId="0" xr:uid="{8D174FC3-AD2F-4EC0-A675-F262EF842185}">
      <text>
        <r>
          <rPr>
            <b/>
            <sz val="9"/>
            <color indexed="81"/>
            <rFont val="Tahoma"/>
            <family val="2"/>
          </rPr>
          <t xml:space="preserve">Musicaction :
</t>
        </r>
        <r>
          <rPr>
            <sz val="9"/>
            <color indexed="81"/>
            <rFont val="Tahoma"/>
            <family val="2"/>
          </rPr>
          <t>Maximum 30 000 $</t>
        </r>
      </text>
    </comment>
    <comment ref="N77" authorId="1" shapeId="0" xr:uid="{2FD580AC-12FA-4CE8-BDE4-C8F73EA594A6}">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P77" authorId="1" shapeId="0" xr:uid="{637BE104-C1C0-458C-82B2-083E1F4BECF6}">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R77" authorId="1" shapeId="0" xr:uid="{EF4D6E43-8C6F-488F-BBA3-11E82A047419}">
      <text>
        <r>
          <rPr>
            <b/>
            <sz val="9"/>
            <color indexed="81"/>
            <rFont val="Tahoma"/>
            <family val="2"/>
          </rPr>
          <t>Musicaction :
Accueil d'artistes issu.e.s des communautés francophones vivant en situation minoritaire dans la programmation régulière</t>
        </r>
        <r>
          <rPr>
            <sz val="9"/>
            <color indexed="81"/>
            <rFont val="Tahoma"/>
            <family val="2"/>
          </rPr>
          <t xml:space="preserve"> : 
Maximum 5 000 $, incluant ADMIN. 75 % du cachet versé, jusqu'à un maximum de 1 000 $ par cachet. 
</t>
        </r>
        <r>
          <rPr>
            <b/>
            <sz val="9"/>
            <color indexed="81"/>
            <rFont val="Tahoma"/>
            <family val="2"/>
          </rPr>
          <t>Activité de promotion pour les artistes ssu.e.s des communautés francophones vivant en situation minoritaire dans la programmation régulière :</t>
        </r>
        <r>
          <rPr>
            <sz val="9"/>
            <color indexed="81"/>
            <rFont val="Tahoma"/>
            <family val="2"/>
          </rPr>
          <t xml:space="preserve"> Maximum 5 000 $, incluant ADMIN.
Maximum total : 10 000 $</t>
        </r>
      </text>
    </comment>
    <comment ref="T77" authorId="1" shapeId="0" xr:uid="{BB5FC78B-CE70-4B0E-8D77-E3610ECCC2AB}">
      <text>
        <r>
          <rPr>
            <b/>
            <sz val="9"/>
            <color indexed="81"/>
            <rFont val="Tahoma"/>
            <family val="2"/>
          </rPr>
          <t xml:space="preserve">Musicaction :
</t>
        </r>
        <r>
          <rPr>
            <sz val="9"/>
            <color indexed="81"/>
            <rFont val="Tahoma"/>
            <family val="2"/>
          </rPr>
          <t>Maximum de 75 000 $</t>
        </r>
      </text>
    </comment>
    <comment ref="V77" authorId="1" shapeId="0" xr:uid="{112D1A87-8805-4643-A8CF-B54D5A759301}">
      <text>
        <r>
          <rPr>
            <b/>
            <sz val="9"/>
            <color indexed="81"/>
            <rFont val="Tahoma"/>
            <family val="2"/>
          </rPr>
          <t xml:space="preserve">Musicaction :
</t>
        </r>
        <r>
          <rPr>
            <sz val="9"/>
            <color indexed="81"/>
            <rFont val="Tahoma"/>
            <family val="2"/>
          </rPr>
          <t>Maximum de 75 000 $</t>
        </r>
      </text>
    </comment>
    <comment ref="X77" authorId="1" shapeId="0" xr:uid="{5FA500C5-7FF1-4A83-A30A-47775DF55237}">
      <text>
        <r>
          <rPr>
            <b/>
            <sz val="9"/>
            <color indexed="81"/>
            <rFont val="Tahoma"/>
            <family val="2"/>
          </rPr>
          <t xml:space="preserve">Musicaction :
</t>
        </r>
        <r>
          <rPr>
            <sz val="9"/>
            <color indexed="81"/>
            <rFont val="Tahoma"/>
            <family val="2"/>
          </rPr>
          <t>Maximum de 75 000 $</t>
        </r>
      </text>
    </comment>
    <comment ref="Z77" authorId="1" shapeId="0" xr:uid="{64C57B89-1D40-4AFD-81E0-A9DDF0C6810D}">
      <text>
        <r>
          <rPr>
            <b/>
            <sz val="9"/>
            <color indexed="81"/>
            <rFont val="Tahoma"/>
            <family val="2"/>
          </rPr>
          <t xml:space="preserve">Musicaction :
</t>
        </r>
        <r>
          <rPr>
            <sz val="9"/>
            <color indexed="81"/>
            <rFont val="Tahoma"/>
            <family val="2"/>
          </rPr>
          <t>Maximum de 75 000 $</t>
        </r>
      </text>
    </comment>
    <comment ref="AB77" authorId="1" shapeId="0" xr:uid="{7C24ECA4-6271-48E6-8254-CC71AEA83101}">
      <text>
        <r>
          <rPr>
            <b/>
            <sz val="9"/>
            <color indexed="81"/>
            <rFont val="Tahoma"/>
            <family val="2"/>
          </rPr>
          <t xml:space="preserve">Musicaction :
</t>
        </r>
        <r>
          <rPr>
            <sz val="9"/>
            <color indexed="81"/>
            <rFont val="Tahoma"/>
            <family val="2"/>
          </rPr>
          <t>Maximum de 75 000 $</t>
        </r>
      </text>
    </comment>
    <comment ref="AD77" authorId="1" shapeId="0" xr:uid="{392C8486-A9D9-4634-88E0-1F5E35D55D14}">
      <text>
        <r>
          <rPr>
            <b/>
            <sz val="9"/>
            <color indexed="81"/>
            <rFont val="Tahoma"/>
            <family val="2"/>
          </rPr>
          <t xml:space="preserve">Musicaction :
</t>
        </r>
        <r>
          <rPr>
            <sz val="9"/>
            <color indexed="81"/>
            <rFont val="Tahoma"/>
            <family val="2"/>
          </rPr>
          <t>Maximum de 75 000 $</t>
        </r>
      </text>
    </comment>
    <comment ref="AF77" authorId="1" shapeId="0" xr:uid="{75B66372-E663-43B5-9120-096C4564ED47}">
      <text>
        <r>
          <rPr>
            <b/>
            <sz val="9"/>
            <color indexed="81"/>
            <rFont val="Tahoma"/>
            <family val="2"/>
          </rPr>
          <t xml:space="preserve">Musicaction :
</t>
        </r>
        <r>
          <rPr>
            <sz val="9"/>
            <color indexed="81"/>
            <rFont val="Tahoma"/>
            <family val="2"/>
          </rPr>
          <t>Maximum de 75 000 $</t>
        </r>
      </text>
    </comment>
    <comment ref="AH77" authorId="1" shapeId="0" xr:uid="{E32DE666-7077-4C15-9C02-8E3B38526074}">
      <text>
        <r>
          <rPr>
            <b/>
            <sz val="9"/>
            <color indexed="81"/>
            <rFont val="Tahoma"/>
            <family val="2"/>
          </rPr>
          <t xml:space="preserve">Musicaction :
</t>
        </r>
        <r>
          <rPr>
            <sz val="9"/>
            <color indexed="81"/>
            <rFont val="Tahoma"/>
            <family val="2"/>
          </rPr>
          <t>Maximum de 75 000 $</t>
        </r>
      </text>
    </comment>
    <comment ref="AJ77" authorId="1" shapeId="0" xr:uid="{C8DC4C90-FDDA-4B97-BE06-58BF8E0D1EC0}">
      <text>
        <r>
          <rPr>
            <b/>
            <sz val="9"/>
            <color indexed="81"/>
            <rFont val="Tahoma"/>
            <family val="2"/>
          </rPr>
          <t xml:space="preserve">Musicaction :
</t>
        </r>
        <r>
          <rPr>
            <sz val="9"/>
            <color indexed="81"/>
            <rFont val="Tahoma"/>
            <family val="2"/>
          </rPr>
          <t>Maximum de 75 000 $</t>
        </r>
      </text>
    </comment>
    <comment ref="AL77" authorId="1" shapeId="0" xr:uid="{7F511CED-6C90-47E8-B485-89345BBDEEA1}">
      <text>
        <r>
          <rPr>
            <b/>
            <sz val="9"/>
            <color indexed="81"/>
            <rFont val="Tahoma"/>
            <family val="2"/>
          </rPr>
          <t xml:space="preserve">Musicaction :
</t>
        </r>
        <r>
          <rPr>
            <sz val="9"/>
            <color indexed="81"/>
            <rFont val="Tahoma"/>
            <family val="2"/>
          </rPr>
          <t>Maximum de 400 000 $</t>
        </r>
      </text>
    </comment>
    <comment ref="AN77" authorId="1" shapeId="0" xr:uid="{6CE43CD8-C18F-41AB-9BE9-D32C83201A2E}">
      <text>
        <r>
          <rPr>
            <b/>
            <sz val="9"/>
            <color indexed="81"/>
            <rFont val="Tahoma"/>
            <family val="2"/>
          </rPr>
          <t xml:space="preserve">Musicaction :
</t>
        </r>
        <r>
          <rPr>
            <sz val="9"/>
            <color indexed="81"/>
            <rFont val="Tahoma"/>
            <family val="2"/>
          </rPr>
          <t>Maximum de 400 000 $</t>
        </r>
      </text>
    </comment>
    <comment ref="AP77" authorId="1" shapeId="0" xr:uid="{26C9918F-76B6-423D-8260-CFA092F9520B}">
      <text>
        <r>
          <rPr>
            <b/>
            <sz val="9"/>
            <color indexed="81"/>
            <rFont val="Tahoma"/>
            <family val="2"/>
          </rPr>
          <t xml:space="preserve">Musicaction :
</t>
        </r>
        <r>
          <rPr>
            <sz val="9"/>
            <color indexed="81"/>
            <rFont val="Tahoma"/>
            <family val="2"/>
          </rPr>
          <t>Maximum de 400 000 $</t>
        </r>
      </text>
    </comment>
    <comment ref="AR77" authorId="1" shapeId="0" xr:uid="{826BD9AB-0A54-4AD0-871C-197568784E64}">
      <text>
        <r>
          <rPr>
            <b/>
            <sz val="9"/>
            <color indexed="81"/>
            <rFont val="Tahoma"/>
            <family val="2"/>
          </rPr>
          <t xml:space="preserve">Musicaction :
</t>
        </r>
        <r>
          <rPr>
            <sz val="9"/>
            <color indexed="81"/>
            <rFont val="Tahoma"/>
            <family val="2"/>
          </rPr>
          <t>Maximum de 400 000 $</t>
        </r>
      </text>
    </comment>
    <comment ref="AT77" authorId="1" shapeId="0" xr:uid="{D0FEE73D-849C-4EE9-9881-8058C57BAF1F}">
      <text>
        <r>
          <rPr>
            <b/>
            <sz val="9"/>
            <color indexed="81"/>
            <rFont val="Tahoma"/>
            <family val="2"/>
          </rPr>
          <t xml:space="preserve">Musicaction :
</t>
        </r>
        <r>
          <rPr>
            <sz val="9"/>
            <color indexed="81"/>
            <rFont val="Tahoma"/>
            <family val="2"/>
          </rPr>
          <t>Maximum de 400 000 $</t>
        </r>
      </text>
    </comment>
    <comment ref="AV77" authorId="1" shapeId="0" xr:uid="{608330C7-783A-4A18-B0CA-5846055DBA01}">
      <text>
        <r>
          <rPr>
            <b/>
            <sz val="9"/>
            <color indexed="81"/>
            <rFont val="Tahoma"/>
            <family val="2"/>
          </rPr>
          <t xml:space="preserve">Musicaction :
</t>
        </r>
        <r>
          <rPr>
            <sz val="9"/>
            <color indexed="81"/>
            <rFont val="Tahoma"/>
            <family val="2"/>
          </rPr>
          <t>Maximum de 400 000 $</t>
        </r>
      </text>
    </comment>
    <comment ref="AX77" authorId="1" shapeId="0" xr:uid="{8AE192B6-FC8F-482B-8AD9-88A81E482058}">
      <text>
        <r>
          <rPr>
            <b/>
            <sz val="9"/>
            <color indexed="81"/>
            <rFont val="Tahoma"/>
            <family val="2"/>
          </rPr>
          <t xml:space="preserve">Musicaction :
</t>
        </r>
        <r>
          <rPr>
            <sz val="9"/>
            <color indexed="81"/>
            <rFont val="Tahoma"/>
            <family val="2"/>
          </rPr>
          <t xml:space="preserve">Cette aide peut être d’un maximum de 13 500 $ </t>
        </r>
        <r>
          <rPr>
            <u/>
            <sz val="9"/>
            <color indexed="81"/>
            <rFont val="Tahoma"/>
            <family val="2"/>
          </rPr>
          <t>par tournée</t>
        </r>
        <r>
          <rPr>
            <sz val="9"/>
            <color indexed="81"/>
            <rFont val="Tahoma"/>
            <family val="2"/>
          </rPr>
          <t xml:space="preserve">, à laquelle peut s’ajouter une aide maximale de 7 500 $ </t>
        </r>
        <r>
          <rPr>
            <u/>
            <sz val="9"/>
            <color indexed="81"/>
            <rFont val="Tahoma"/>
            <family val="2"/>
          </rPr>
          <t>par tournée</t>
        </r>
        <r>
          <rPr>
            <sz val="9"/>
            <color indexed="81"/>
            <rFont val="Tahoma"/>
            <family val="2"/>
          </rPr>
          <t xml:space="preserve"> pour effectuer de la promotion numérique visant à accroître la visibilité de l’artiste. </t>
        </r>
      </text>
    </comment>
    <comment ref="AZ77" authorId="1" shapeId="0" xr:uid="{C922414E-4328-4FE7-95BD-1FA6CE3D3C47}">
      <text>
        <r>
          <rPr>
            <b/>
            <sz val="9"/>
            <color indexed="81"/>
            <rFont val="Tahoma"/>
            <family val="2"/>
          </rPr>
          <t xml:space="preserve">Musicaction :
</t>
        </r>
        <r>
          <rPr>
            <sz val="9"/>
            <color indexed="81"/>
            <rFont val="Tahoma"/>
            <family val="2"/>
          </rPr>
          <t xml:space="preserve">Cette aide peut être d’un maximum de 13 500 $ </t>
        </r>
        <r>
          <rPr>
            <u/>
            <sz val="9"/>
            <color indexed="81"/>
            <rFont val="Tahoma"/>
            <family val="2"/>
          </rPr>
          <t>par tournée</t>
        </r>
        <r>
          <rPr>
            <sz val="9"/>
            <color indexed="81"/>
            <rFont val="Tahoma"/>
            <family val="2"/>
          </rPr>
          <t xml:space="preserve">, à laquelle peut s’ajouter une aide maximale de 7 500 $ </t>
        </r>
        <r>
          <rPr>
            <u/>
            <sz val="9"/>
            <color indexed="81"/>
            <rFont val="Tahoma"/>
            <family val="2"/>
          </rPr>
          <t>par tournée</t>
        </r>
        <r>
          <rPr>
            <sz val="9"/>
            <color indexed="81"/>
            <rFont val="Tahoma"/>
            <family val="2"/>
          </rPr>
          <t xml:space="preserve"> pour effectuer de la promotion numérique visant à accroître la visibilité de l’artiste. </t>
        </r>
      </text>
    </comment>
    <comment ref="BB77" authorId="1" shapeId="0" xr:uid="{A7DC6829-4235-4D5F-A676-7D99B39B22E8}">
      <text>
        <r>
          <rPr>
            <b/>
            <sz val="9"/>
            <color indexed="81"/>
            <rFont val="Tahoma"/>
            <family val="2"/>
          </rPr>
          <t>Musicaction</t>
        </r>
        <r>
          <rPr>
            <sz val="9"/>
            <color indexed="81"/>
            <rFont val="Tahoma"/>
            <family val="2"/>
          </rPr>
          <t xml:space="preserve">
Maximum de 10 000 $.</t>
        </r>
      </text>
    </comment>
    <comment ref="BD77" authorId="1" shapeId="0" xr:uid="{8F62D3F6-6F4A-4AAB-AA3F-096B28B21271}">
      <text>
        <r>
          <rPr>
            <b/>
            <sz val="9"/>
            <color indexed="81"/>
            <rFont val="Tahoma"/>
            <family val="2"/>
          </rPr>
          <t>Musicaction</t>
        </r>
        <r>
          <rPr>
            <sz val="9"/>
            <color indexed="81"/>
            <rFont val="Tahoma"/>
            <family val="2"/>
          </rPr>
          <t xml:space="preserve">
Maximum de 10 000 $.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alajeunesse</author>
    <author>Temporaire</author>
  </authors>
  <commentList>
    <comment ref="A21" authorId="0" shapeId="0" xr:uid="{C621AE0E-FA9C-4305-A4F2-0E051486BB69}">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22" authorId="0" shapeId="0" xr:uid="{2B1FCA2D-067F-4030-8D7F-11C3AC8B19E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32" authorId="0" shapeId="0" xr:uid="{526AB4FC-E451-46B5-BC6B-3AC04508BE62}">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33" authorId="0" shapeId="0" xr:uid="{D5388A4C-B679-4E21-B1C4-E3CD40ECE4B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G33" authorId="1" shapeId="0" xr:uid="{059A02B0-0881-4B71-9F15-05195214FC6E}">
      <text>
        <r>
          <rPr>
            <b/>
            <sz val="9"/>
            <color indexed="81"/>
            <rFont val="Tahoma"/>
            <family val="2"/>
          </rPr>
          <t xml:space="preserve">Musicaction :
</t>
        </r>
        <r>
          <rPr>
            <sz val="9"/>
            <color indexed="81"/>
            <rFont val="Tahoma"/>
            <family val="2"/>
          </rPr>
          <t>75 % du cachet versé, jusqu'à un maximum de 1 000 $ par cachet</t>
        </r>
      </text>
    </comment>
    <comment ref="I33" authorId="0" shapeId="0" xr:uid="{70E34708-98A2-4D84-B7B6-7253F5A97687}">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A21" authorId="0" shapeId="0" xr:uid="{2785C83F-9DA7-4C35-88D4-799BF60CE1BD}">
      <text>
        <r>
          <rPr>
            <b/>
            <sz val="9"/>
            <color indexed="81"/>
            <rFont val="Tahoma"/>
            <family val="2"/>
          </rPr>
          <t>Musicaction</t>
        </r>
        <r>
          <rPr>
            <sz val="9"/>
            <color indexed="81"/>
            <rFont val="Tahoma"/>
            <family val="2"/>
          </rPr>
          <t xml:space="preserve"> :
Accueil de professionnel.le.s de l’international : Une aide supplémentaire pouvant aller jusqu’à 30 000 $ peut être octroyée pour l’accueil de professionnel.le.s de l’international au Canada dans le cadre des événements en chanson francophone en mode dépôt global, afin qu’elles et ils puissent voir les artistes canadien.ne.s en prestation dans les meilleures conditions possibles et devant leur public. Il se veut un incitatif à l’ajout et au renouvellement des professionnel.le.s de l’international invité.e.s dans le cadre d’un événement, tout en offrant la possibilité d’ajouter ou d’améliorer les outils ou activités permettant de maximiser leur présence et ainsi accroître les retombées pour les artistes canadien.ne.s.
</t>
        </r>
      </text>
    </comment>
    <comment ref="A32" authorId="0" shapeId="0" xr:uid="{7475721A-A50D-455D-863B-F602C16643C7}">
      <text>
        <r>
          <rPr>
            <b/>
            <sz val="9"/>
            <color indexed="81"/>
            <rFont val="Tahoma"/>
            <family val="2"/>
          </rPr>
          <t xml:space="preserve">Musicaction : </t>
        </r>
        <r>
          <rPr>
            <sz val="9"/>
            <color indexed="81"/>
            <rFont val="Tahoma"/>
            <family val="2"/>
          </rPr>
          <t xml:space="preserve">
Un événement en chanson francophone qui a lieu au Québec peut recevoir une aide supplémentaire pouvant atteindre 5 000 $ pour la réalisation d’une activité spécifique de promotion visant au minimum deux artistes de la francophonie canadienne auprès des professionnel.le.s présent.e.s à son événement.</t>
        </r>
      </text>
    </comment>
    <comment ref="E33" authorId="0" shapeId="0" xr:uid="{00ED019C-437A-4459-8ED7-DC3910737DA0}">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A42" authorId="0" shapeId="0" xr:uid="{DA432F5D-F833-473B-86E5-7EF6DF89C616}">
      <text>
        <r>
          <rPr>
            <b/>
            <sz val="9"/>
            <color indexed="81"/>
            <rFont val="Tahoma"/>
            <family val="2"/>
          </rPr>
          <t xml:space="preserve">Musicaction : </t>
        </r>
        <r>
          <rPr>
            <sz val="9"/>
            <color indexed="81"/>
            <rFont val="Tahoma"/>
            <family val="2"/>
          </rPr>
          <t xml:space="preserve">
Une aide aux cachets d’un maximum de 5 000 $ pour les artistes de la francophonie canadienne programmé.e.s dans le cadre de l’événement au Québec. L’aide est de 75 % des coûts du cachet pour un montant maximum de 1 000 $ par artiste.</t>
        </r>
      </text>
    </comment>
    <comment ref="E44" authorId="0" shapeId="0" xr:uid="{62F9B0BA-43F8-4C4D-A973-A4FE9B58E09D}">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 ref="I44" authorId="0" shapeId="0" xr:uid="{DB9D1950-2E97-4CA6-89EC-AB77B91D4966}">
      <text>
        <r>
          <rPr>
            <b/>
            <sz val="9"/>
            <color indexed="81"/>
            <rFont val="Tahoma"/>
            <family val="2"/>
          </rPr>
          <t xml:space="preserve">Musicaction :
</t>
        </r>
        <r>
          <rPr>
            <sz val="9"/>
            <color indexed="81"/>
            <rFont val="Tahoma"/>
            <family val="2"/>
          </rPr>
          <t>75 % du cachet versé, jusqu'à un maximum de 1 000 $ par cachet</t>
        </r>
      </text>
    </comment>
    <comment ref="L44" authorId="0" shapeId="0" xr:uid="{13459486-F12F-416E-A16A-1D13D18B94EB}">
      <text>
        <r>
          <rPr>
            <b/>
            <sz val="9"/>
            <color indexed="81"/>
            <rFont val="Tahoma"/>
            <family val="2"/>
          </rPr>
          <t xml:space="preserve">Musicaction :
</t>
        </r>
        <r>
          <rPr>
            <sz val="9"/>
            <color indexed="81"/>
            <rFont val="Tahoma"/>
            <family val="2"/>
          </rPr>
          <t>75 % du cachet versé, jusqu'à un maximum de 1 000 $ par cachet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5" authorId="0" shapeId="0" xr:uid="{4A7A01A4-F37F-4089-BBAF-7D8702539DC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7" authorId="0" shapeId="0" xr:uid="{28B164C9-7779-40FF-9DE1-A71E5B2BA2D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6A485F3C-B109-409F-9B82-C188B4EDD770}">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0" shapeId="0" xr:uid="{3E87DF75-4639-4267-A4EC-EDCD4233D514}">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5FF185E5-7473-49DF-A1DB-2FC4B8A31B73}">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H4" authorId="0" shapeId="0" xr:uid="{C33AC561-942D-4FE2-8D7D-39FD7EB7595F}">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1AE889E5-C69E-4C0D-B932-D827AF474D79}">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AC64B2E-6035-4F54-886A-C2753B25FA72}">
      <text>
        <r>
          <rPr>
            <sz val="9"/>
            <color indexed="81"/>
            <rFont val="Tahoma"/>
            <family val="2"/>
          </rPr>
          <t xml:space="preserve">
Dans les critères relatifs à l’événement en chanson francophone, sont pris en compte les projets en langues autochtones.</t>
        </r>
      </text>
    </comment>
    <comment ref="H4" authorId="1" shapeId="0" xr:uid="{244C89F4-43DE-4F32-B5F7-F692C518D257}">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4CAB543E-9768-4937-B9CB-6DC1E6D71AFA}">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Temporaire</author>
    <author>alajeunesse</author>
  </authors>
  <commentList>
    <comment ref="C4" authorId="0" shapeId="0" xr:uid="{EC091FCC-BBE4-4130-9C51-0E53C339A264}">
      <text>
        <r>
          <rPr>
            <sz val="9"/>
            <color indexed="81"/>
            <rFont val="Tahoma"/>
            <family val="2"/>
          </rPr>
          <t xml:space="preserve">
ARTISTES CANADIEN.NE.S EN MUSIQUE VOCALE FRANCOPHONE  ISSU.ES DES COMMUNAUTÉS FRANCOPHONES EN SITUATION MINORITAIRES CORRESPONDANT AUX CRITÈRES D'ADMISSIBILITÉ DU PROGRAMME  OU
EVÉNEMENT TYPE FESTIVAL : MINIMUM 5 EVÉNEMENT TYPE CONTACT : MINIMUM 3</t>
        </r>
      </text>
    </comment>
    <comment ref="G4" authorId="0" shapeId="0" xr:uid="{C598FE8A-A3A4-4CBD-8C3E-D7E7747D2DA9}">
      <text>
        <r>
          <rPr>
            <sz val="9"/>
            <color indexed="81"/>
            <rFont val="Tahoma"/>
            <family val="2"/>
          </rPr>
          <t xml:space="preserve">
Dans les critères relatifs à l’événement en chanson francophone, sont pris en compte les projets en langues autochtones.</t>
        </r>
      </text>
    </comment>
    <comment ref="H4" authorId="1" shapeId="0" xr:uid="{B1DB6C38-56EC-478C-86E4-602674702069}">
      <text>
        <r>
          <rPr>
            <b/>
            <sz val="9"/>
            <color indexed="81"/>
            <rFont val="Tahoma"/>
            <family val="2"/>
          </rPr>
          <t>Musicaction</t>
        </r>
        <r>
          <rPr>
            <sz val="9"/>
            <color indexed="81"/>
            <rFont val="Tahoma"/>
            <family val="2"/>
          </rPr>
          <t xml:space="preserve"> :
Terre-Neuve-et-Labrador : T-N-L
Île-du-Prince-Édouard : Î-P-É
Nouvelle-Écosse : N-É
Nouveau-Brunswick : N-B
Ontario : ON 
Manitoba : MB  
Saskatchewan : SK 
Alberta : AB
Colombie-Britannique : C-B
Yukon : YT 
Territoires du Nord-Ouest : T-N-O 
Nunavut : NVT 
</t>
        </r>
      </text>
    </comment>
    <comment ref="H16" authorId="1" shapeId="0" xr:uid="{73699B0D-5203-4D95-8421-6A3E802D72D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Ontario : ON 
Manitoba : MB  
Saskatchewan : SK 
Alberta : AB
Colombie-Britannique : C-B
Yukon : YT 
Territoires du Nord-Ouest : T-N-O 
Nunavut : NVT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alajeunesse</author>
  </authors>
  <commentList>
    <comment ref="J5" authorId="0" shapeId="0" xr:uid="{5DD9710A-50AC-4FF0-B4EF-5DEA0BB105A6}">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21" authorId="0" shapeId="0" xr:uid="{E557F4D1-09C9-4F87-802E-529C36520F6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37" authorId="0" shapeId="0" xr:uid="{E2050FF2-7EC6-479D-B3ED-61AB955B4DF1}">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53" authorId="0" shapeId="0" xr:uid="{79E4FD68-3B98-4B09-ADF2-4B4396E7B239}">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 ref="J68" authorId="0" shapeId="0" xr:uid="{1CC4F9ED-9FC5-46BA-BCBE-5B3352043A6E}">
      <text>
        <r>
          <rPr>
            <b/>
            <sz val="9"/>
            <color indexed="81"/>
            <rFont val="Tahoma"/>
            <family val="2"/>
          </rPr>
          <t xml:space="preserve">Musicaction :
</t>
        </r>
        <r>
          <rPr>
            <sz val="9"/>
            <color indexed="81"/>
            <rFont val="Tahoma"/>
            <family val="2"/>
          </rPr>
          <t xml:space="preserve">Terre-Neuve-et-Labrador : T-N-L
Île-du-Prince-Édouard : Î-P-É
Nouvelle-Écosse : N-É
Nouveau-Brunswick : N-B
Québec : QC
Ontario : ON 
Manitoba : MB  
Saskatchewan : SK 
Alberta : AB
Colombie-Britannique : C-B
Yukon : YT 
Territoires du Nord-Ouest : T-N-O 
Nunavut : NVT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<sst xmlns="http://schemas.openxmlformats.org/spreadsheetml/2006/main" count="1941" uniqueCount="621">
  <si>
    <t>Derniers états financiers</t>
  </si>
  <si>
    <t>Total</t>
  </si>
  <si>
    <t>DEMANDE</t>
  </si>
  <si>
    <t>PARACHÈVEMENT</t>
  </si>
  <si>
    <t>Ne pas remplir si mêmes informations.</t>
  </si>
  <si>
    <t>Adresse complète (ville, province, code postal)</t>
  </si>
  <si>
    <t>Téléphone</t>
  </si>
  <si>
    <t>Courriel de la personne ressource</t>
  </si>
  <si>
    <t>No d'inscription TPS</t>
  </si>
  <si>
    <t>No d'inscription TVQ</t>
  </si>
  <si>
    <t>No poste</t>
  </si>
  <si>
    <t>Détail de la dépense</t>
  </si>
  <si>
    <t>Montant soumis</t>
  </si>
  <si>
    <t>Remarques</t>
  </si>
  <si>
    <t>Date des dépenses admissibles</t>
  </si>
  <si>
    <t>Montant nécessaire pour couvrir l'engagement</t>
  </si>
  <si>
    <t>DEP ACC</t>
  </si>
  <si>
    <t>DEP REFUSÉE</t>
  </si>
  <si>
    <t>Date de paiement</t>
  </si>
  <si>
    <r>
      <t xml:space="preserve">Mode de paiement
</t>
    </r>
    <r>
      <rPr>
        <sz val="10"/>
        <rFont val="Calibri"/>
        <family val="2"/>
      </rPr>
      <t>(chèque, cart de crédit ou virement bancaire)</t>
    </r>
  </si>
  <si>
    <t xml:space="preserve">Para </t>
  </si>
  <si>
    <t xml:space="preserve"> Artiste Autochtone </t>
  </si>
  <si>
    <t>TOTAL</t>
  </si>
  <si>
    <t>1</t>
  </si>
  <si>
    <t>2</t>
  </si>
  <si>
    <t>3</t>
  </si>
  <si>
    <t>4</t>
  </si>
  <si>
    <t>5</t>
  </si>
  <si>
    <t>6</t>
  </si>
  <si>
    <t>7</t>
  </si>
  <si>
    <t>8</t>
  </si>
  <si>
    <t>Nom de l'artiste ou formation</t>
  </si>
  <si>
    <t>Inscrivez le chiffre "1" dans la colonne appropriée, 
plusieurs pouvant être utilisées</t>
  </si>
  <si>
    <t>Réservé ADM.</t>
  </si>
  <si>
    <t>Parachèvement</t>
  </si>
  <si>
    <t>Budget 
soumis</t>
  </si>
  <si>
    <t>Bilan 
soumis</t>
  </si>
  <si>
    <t>REVENUS</t>
  </si>
  <si>
    <t>REVENUS PUBLICS</t>
  </si>
  <si>
    <t>Musicaction</t>
  </si>
  <si>
    <t>SODEC</t>
  </si>
  <si>
    <t>1.1</t>
  </si>
  <si>
    <t>1.2</t>
  </si>
  <si>
    <t>1.3</t>
  </si>
  <si>
    <t>1.4</t>
  </si>
  <si>
    <t>1.5</t>
  </si>
  <si>
    <t>1.6</t>
  </si>
  <si>
    <t>Sous-total des revenus publics</t>
  </si>
  <si>
    <t>REVENUS PRIVÉS</t>
  </si>
  <si>
    <t>1.7</t>
  </si>
  <si>
    <t>1.8</t>
  </si>
  <si>
    <t>1.9</t>
  </si>
  <si>
    <t>Sous-total des revenus privés</t>
  </si>
  <si>
    <t>REVENUS AUTONOMES</t>
  </si>
  <si>
    <t>Cotisations des membres</t>
  </si>
  <si>
    <t>1.10</t>
  </si>
  <si>
    <t>1.11</t>
  </si>
  <si>
    <t>1.12</t>
  </si>
  <si>
    <t>Sous-total des revenus autonomes</t>
  </si>
  <si>
    <t>TOTAL DES REVENUS</t>
  </si>
  <si>
    <t>DÉPENSES ADMISSIBLES</t>
  </si>
  <si>
    <t>DÉPENSES DE PRODUCTION</t>
  </si>
  <si>
    <t>Logistique et technique</t>
  </si>
  <si>
    <t>Hébergement</t>
  </si>
  <si>
    <t xml:space="preserve">Honoraires contractuels </t>
  </si>
  <si>
    <t>2.1</t>
  </si>
  <si>
    <t>2.2</t>
  </si>
  <si>
    <t>2.3</t>
  </si>
  <si>
    <t>2.4</t>
  </si>
  <si>
    <t>2.5</t>
  </si>
  <si>
    <t>2.6</t>
  </si>
  <si>
    <t>2.7</t>
  </si>
  <si>
    <t>2.8</t>
  </si>
  <si>
    <t>DÉPENSES DE PROMOTION</t>
  </si>
  <si>
    <t>Per diems</t>
  </si>
  <si>
    <t>2.9</t>
  </si>
  <si>
    <t>2.10</t>
  </si>
  <si>
    <t>Relations de presse</t>
  </si>
  <si>
    <r>
      <t>Échange de services</t>
    </r>
    <r>
      <rPr>
        <sz val="10"/>
        <color rgb="FFFF0000"/>
        <rFont val="Calibri"/>
        <family val="2"/>
      </rPr>
      <t xml:space="preserve"> (valeur seulement - dépenses non admissibles)</t>
    </r>
  </si>
  <si>
    <t>2.11</t>
  </si>
  <si>
    <t>2.12</t>
  </si>
  <si>
    <t>2.13</t>
  </si>
  <si>
    <t>2.14</t>
  </si>
  <si>
    <t>2.15</t>
  </si>
  <si>
    <t>DÉPENSES D'ADMINISTRATION</t>
  </si>
  <si>
    <t>Bureaux et télécommunications</t>
  </si>
  <si>
    <t>Frais administratifs</t>
  </si>
  <si>
    <t>2.16</t>
  </si>
  <si>
    <t>2.17</t>
  </si>
  <si>
    <t>2.18</t>
  </si>
  <si>
    <t>TOTAL DES DÉPENSES ADMISSIBLES</t>
  </si>
  <si>
    <t>A</t>
  </si>
  <si>
    <t>B</t>
  </si>
  <si>
    <t>75 % DES DÉPENSES</t>
  </si>
  <si>
    <t>50 % DES DÉPENSES</t>
  </si>
  <si>
    <t>Autres</t>
  </si>
  <si>
    <t xml:space="preserve">Dons/contributions de sources non-gouvernementales </t>
  </si>
  <si>
    <r>
      <t>Commandites</t>
    </r>
    <r>
      <rPr>
        <i/>
        <sz val="10"/>
        <rFont val="Calibri"/>
        <family val="2"/>
      </rPr>
      <t xml:space="preserve"> </t>
    </r>
  </si>
  <si>
    <t>Billeterie</t>
  </si>
  <si>
    <t>1.13</t>
  </si>
  <si>
    <t>Dates de la prochaine édition</t>
  </si>
  <si>
    <t>L'ÉVÉNEMENT</t>
  </si>
  <si>
    <t>LE VOLET PROFESSIONNEL</t>
  </si>
  <si>
    <t>Auditoire de la dernière édition réalisée</t>
  </si>
  <si>
    <r>
      <t xml:space="preserve">Vitrines Musicales - Volet 2  - Tournée nationale </t>
    </r>
    <r>
      <rPr>
        <b/>
        <sz val="10"/>
        <rFont val="Calibri"/>
        <family val="2"/>
      </rPr>
      <t>(ICV2)</t>
    </r>
  </si>
  <si>
    <t>À remplir par l'administration</t>
  </si>
  <si>
    <t>ANNÉE</t>
  </si>
  <si>
    <t>PARA</t>
  </si>
  <si>
    <t>Diffuseur</t>
  </si>
  <si>
    <t>Industrie</t>
  </si>
  <si>
    <t>Média</t>
  </si>
  <si>
    <t>ORGANISME</t>
  </si>
  <si>
    <t>PRENOM</t>
  </si>
  <si>
    <t>NOM</t>
  </si>
  <si>
    <t>FONCTION</t>
  </si>
  <si>
    <t>VILLE</t>
  </si>
  <si>
    <t>COURRIEL</t>
  </si>
  <si>
    <t>1.</t>
  </si>
  <si>
    <t>Signataire autorisé.e</t>
  </si>
  <si>
    <t>2.</t>
  </si>
  <si>
    <t>3.</t>
  </si>
  <si>
    <t>4.</t>
  </si>
  <si>
    <t>Auditoire d'édition réalisée</t>
  </si>
  <si>
    <t># de spectacles de musique ayant eu lieu</t>
  </si>
  <si>
    <t>PROFESSIONNEL.LE.S CANADIEN.NE.S</t>
  </si>
  <si>
    <t>DEMANDEUR / NOM DE L'ORGANISME</t>
  </si>
  <si>
    <t xml:space="preserve">Signature à la demande :                                                                             </t>
  </si>
  <si>
    <t xml:space="preserve">Signature au parachèvement : </t>
  </si>
  <si>
    <t>Liste des membres (indiquant le profil)</t>
  </si>
  <si>
    <t>DOSSIER MAITRE (Documents à envoyer avec la demande)</t>
  </si>
  <si>
    <t xml:space="preserve">Artiste prov. autre 
que le Québec </t>
  </si>
  <si>
    <t>5.</t>
  </si>
  <si>
    <t>Réservé à l'admin.</t>
  </si>
  <si>
    <t>Dem</t>
  </si>
  <si>
    <t>Para</t>
  </si>
  <si>
    <t xml:space="preserve">LES ARTISTES ET/OU PARTICIPANT.E.S VISÉ.E.S PAR LA DEMANDE DOIVENT ÊTRE CANADIEN.NE.S </t>
  </si>
  <si>
    <t xml:space="preserve"> Inscrivez le chiffre "1" dans la colonne appropriée, plusieurs pouvant être utilisées.</t>
  </si>
  <si>
    <t xml:space="preserve">Artiste issu.e des minorités visibles </t>
  </si>
  <si>
    <r>
      <t># d'album ou EP en carrière</t>
    </r>
    <r>
      <rPr>
        <i/>
        <sz val="9"/>
        <color rgb="FFFF0000"/>
        <rFont val="Calibri"/>
        <family val="2"/>
      </rPr>
      <t xml:space="preserve"> 
(si applicable)</t>
    </r>
  </si>
  <si>
    <t>Mois/Période</t>
  </si>
  <si>
    <t>Actions posées</t>
  </si>
  <si>
    <t>6.</t>
  </si>
  <si>
    <r>
      <t xml:space="preserve">LES MESURES INTÉGRÉES  
</t>
    </r>
    <r>
      <rPr>
        <i/>
        <sz val="9"/>
        <color rgb="FF0070C0"/>
        <rFont val="Calibri"/>
        <family val="2"/>
      </rPr>
      <t>À compléter si une aide spécifique est demandée pour l'accueil de professionnel.le.s de l'international, 
pour réaliser une activité de promotion et/ou une aide aux cachets pour des artistes de la francophonie canadienne.</t>
    </r>
  </si>
  <si>
    <t>DÉVELOPPEMENT DES COMPÉTENCES
Questions à répondre à la demande</t>
  </si>
  <si>
    <t>Courriel de la ou du signataire</t>
  </si>
  <si>
    <r>
      <t>Démarchage</t>
    </r>
    <r>
      <rPr>
        <b/>
        <sz val="10"/>
        <rFont val="Calibri"/>
        <family val="2"/>
      </rPr>
      <t xml:space="preserve"> (DE)</t>
    </r>
  </si>
  <si>
    <t>Date de départ :</t>
  </si>
  <si>
    <t xml:space="preserve">Date de retour : </t>
  </si>
  <si>
    <t>Artiste s'exprimant en français ou autre langue 
que l'anglais</t>
  </si>
  <si>
    <t>Artiste s'exprimant 
en anglais</t>
  </si>
  <si>
    <t>Insérez des lignes au besoin.</t>
  </si>
  <si>
    <r>
      <t xml:space="preserve">PROJET #1 / </t>
    </r>
    <r>
      <rPr>
        <b/>
        <sz val="9"/>
        <color rgb="FFFF0000"/>
        <rFont val="Calibri"/>
        <family val="2"/>
      </rPr>
      <t>TITRE DU PROJET :</t>
    </r>
  </si>
  <si>
    <r>
      <t>PROJET #2 /</t>
    </r>
    <r>
      <rPr>
        <b/>
        <sz val="9"/>
        <color rgb="FFFF0000"/>
        <rFont val="Calibri"/>
        <family val="2"/>
      </rPr>
      <t xml:space="preserve"> TITRE DU PROJET :</t>
    </r>
  </si>
  <si>
    <t>#</t>
  </si>
  <si>
    <t>Entreprise</t>
  </si>
  <si>
    <t xml:space="preserve">Type d'entreprise </t>
  </si>
  <si>
    <t>Genre</t>
  </si>
  <si>
    <t>Prénom</t>
  </si>
  <si>
    <t>Nom</t>
  </si>
  <si>
    <t>Fonction</t>
  </si>
  <si>
    <t>Courriel</t>
  </si>
  <si>
    <t>Résumé de la rencontre et résultats obtenus</t>
  </si>
  <si>
    <r>
      <t xml:space="preserve">RENCONTRES AYANT EU LIEU
</t>
    </r>
    <r>
      <rPr>
        <i/>
        <sz val="9"/>
        <color rgb="FF0070C0"/>
        <rFont val="Calibri"/>
        <family val="2"/>
      </rPr>
      <t>Insérez des lignes au besoin.</t>
    </r>
  </si>
  <si>
    <t>Réservée à l'administration</t>
  </si>
  <si>
    <t>par spectacle</t>
  </si>
  <si>
    <t>DATE
(AA-MM-JJ)</t>
  </si>
  <si>
    <t>Type de spectacle   
(1ère partie/spect complet)</t>
  </si>
  <si>
    <t>Cachet versé 
par le diffuseur</t>
  </si>
  <si>
    <t>Pièces 
requises</t>
  </si>
  <si>
    <t>1. Quelles sont les provinces et territoires visés par cette promotion ?</t>
  </si>
  <si>
    <t>VITRINES MUSICALES - VOLET 2 - TOURNÉE NATIONALE
Questions à répondre à la demande</t>
  </si>
  <si>
    <t>2. Décrivez les modifications apportées à la tournée, le cas échéant.</t>
  </si>
  <si>
    <t>3. Quelle a été l'assistance moyenne par spectacle ?</t>
  </si>
  <si>
    <r>
      <t xml:space="preserve">PROMOTION NUMÉRIQUE DE LA TOURNÉE
</t>
    </r>
    <r>
      <rPr>
        <i/>
        <sz val="9"/>
        <color rgb="FF0070C0"/>
        <rFont val="Calibri"/>
        <family val="2"/>
      </rPr>
      <t>À compléter si une aide spécifique a été demandée pour la promotion numérique de la tournée.</t>
    </r>
  </si>
  <si>
    <t>2. Quels sont les résultats obtenus ?</t>
  </si>
  <si>
    <t>PROMOTION COLLECTIVE NATIONALE
Questions à répondre à la demande</t>
  </si>
  <si>
    <t>PROMOTION COLLECTIVE NATIONALE
Listes des artistes participant.e.s</t>
  </si>
  <si>
    <t>Maison de disque liée à l'artiste</t>
  </si>
  <si>
    <t>Entreprise de distribution</t>
  </si>
  <si>
    <t xml:space="preserve">LES ARTISTES VISÉ.E.S PAR LA DEMANDE DOIVENT ÊTRE CANADIEN.NE.S </t>
  </si>
  <si>
    <r>
      <t xml:space="preserve">Date de sortie du dernier album ou EP francophone de l'artiste 
</t>
    </r>
    <r>
      <rPr>
        <b/>
        <sz val="9"/>
        <color rgb="FFFF0000"/>
        <rFont val="Calibri"/>
        <family val="2"/>
      </rPr>
      <t>(24 mois précédent l'activité de promotion ou 6 mois après)</t>
    </r>
    <r>
      <rPr>
        <i/>
        <sz val="9"/>
        <color rgb="FFFF0000"/>
        <rFont val="Calibri"/>
        <family val="2"/>
      </rPr>
      <t xml:space="preserve"> </t>
    </r>
  </si>
  <si>
    <t xml:space="preserve">Artiste issu.e 
des minorités visibles </t>
  </si>
  <si>
    <t xml:space="preserve"> Artiste autochtone </t>
  </si>
  <si>
    <t>Artiste s'exprimant en français ou dans une autre langue que l'anglais</t>
  </si>
  <si>
    <r>
      <t xml:space="preserve">Nom de l'artiste
</t>
    </r>
    <r>
      <rPr>
        <i/>
        <sz val="9"/>
        <color rgb="FF0070C0"/>
        <rFont val="Calibri"/>
        <family val="2"/>
      </rPr>
      <t>Insérez des lignes au besoin.</t>
    </r>
  </si>
  <si>
    <r>
      <t xml:space="preserve">PROJET #2 / </t>
    </r>
    <r>
      <rPr>
        <b/>
        <sz val="9"/>
        <color rgb="FFFF0000"/>
        <rFont val="Calibri"/>
        <family val="2"/>
      </rPr>
      <t>TITRE DU PROJET :</t>
    </r>
  </si>
  <si>
    <r>
      <t xml:space="preserve">ÉVÉNEMENT AU CANADA
</t>
    </r>
    <r>
      <rPr>
        <b/>
        <sz val="14"/>
        <color rgb="FF0000FF"/>
        <rFont val="Calibri"/>
        <family val="2"/>
      </rPr>
      <t>Questions à répondre au parachèvement</t>
    </r>
  </si>
  <si>
    <r>
      <t xml:space="preserve">ÉVÉNEMENT AU CANADA
Liste des pros ayant participé à l'événement </t>
    </r>
    <r>
      <rPr>
        <b/>
        <sz val="14"/>
        <color rgb="FF0000FF"/>
        <rFont val="Calibri"/>
        <family val="2"/>
      </rPr>
      <t>(à répondre au parachèvement)</t>
    </r>
  </si>
  <si>
    <r>
      <t xml:space="preserve">DÉVELOPPEMENT DES COMPÉTENCES
</t>
    </r>
    <r>
      <rPr>
        <b/>
        <sz val="14"/>
        <color rgb="FF0000FF"/>
        <rFont val="Calibri"/>
        <family val="2"/>
      </rPr>
      <t>Questions à répondre au parachèvement</t>
    </r>
  </si>
  <si>
    <r>
      <t xml:space="preserve">VITRINES MUSICALES - VOLET 2 - TOURNÉE NATIONALE
</t>
    </r>
    <r>
      <rPr>
        <b/>
        <sz val="14"/>
        <color rgb="FF0000FF"/>
        <rFont val="Calibri"/>
        <family val="2"/>
      </rPr>
      <t>Questions à répondre au parachèvement</t>
    </r>
  </si>
  <si>
    <r>
      <t xml:space="preserve">PROMOTION COLLECTIVE NATIONALE
</t>
    </r>
    <r>
      <rPr>
        <b/>
        <sz val="14"/>
        <color rgb="FF0000FF"/>
        <rFont val="Calibri"/>
        <family val="2"/>
      </rPr>
      <t>Questions à répondre au parachèvement</t>
    </r>
  </si>
  <si>
    <t>Programme et/ou activité</t>
  </si>
  <si>
    <t>Veuillez vous référer au programme pour les dépenses admissibles.</t>
  </si>
  <si>
    <r>
      <t>PROJET #3 /</t>
    </r>
    <r>
      <rPr>
        <b/>
        <sz val="9"/>
        <color rgb="FFFF0000"/>
        <rFont val="Calibri"/>
        <family val="2"/>
      </rPr>
      <t xml:space="preserve"> TITRE DU PROJET :</t>
    </r>
  </si>
  <si>
    <t>DÉVELOPPEMENT DES COMPÉTENCES
Liste des artistes et participant.e.s</t>
  </si>
  <si>
    <t>RENSEIGNEMENTS SUR LA TOURNÉE #1</t>
  </si>
  <si>
    <t>RENSEIGNEMENTS SUR LA TOURNÉE #2</t>
  </si>
  <si>
    <t>Inscrivez le chiffre «1» dans la colonne appropriée</t>
  </si>
  <si>
    <t>Développement des compétences
Projet 1 
(DC)</t>
  </si>
  <si>
    <t>Développement des compétences
Projet 2
(DC)</t>
  </si>
  <si>
    <t>Développement des compétences
Projet 3
(DC)</t>
  </si>
  <si>
    <t>Promotion collective nationale
Projet 1
(PCN)</t>
  </si>
  <si>
    <t>Promotion collective nationale
Projet 2
(PCN)</t>
  </si>
  <si>
    <t>Vitrines Musicales - Volet 2  - Tournée nationale
(ICV2)</t>
  </si>
  <si>
    <t>Démarchage
(DE)</t>
  </si>
  <si>
    <t>Année d'expertise en formation et accompagnement d'artistes</t>
  </si>
  <si>
    <t>Total des dépenses pour ce démarchage :</t>
  </si>
  <si>
    <t>Description du projet de démarchage (activités, rencontres prévues) :</t>
  </si>
  <si>
    <t>Objectifs et résultats attendus du projet pour la carrière de l'artiste et le développement de l'entreprise :</t>
  </si>
  <si>
    <t>Organigramme interne de l'organisme (employé.e.s et fonctions)</t>
  </si>
  <si>
    <t>Liste des administrateurs.trices</t>
  </si>
  <si>
    <t>Rapport annuel de la dernière année ou édition</t>
  </si>
  <si>
    <t>Outils promotionnels</t>
  </si>
  <si>
    <t>Frais audiovisuels</t>
  </si>
  <si>
    <t>P1</t>
  </si>
  <si>
    <t>PF</t>
  </si>
  <si>
    <t xml:space="preserve"># DOSSIER </t>
  </si>
  <si>
    <t>IDENTIFICATION DE LA OU DU DEMANDEUR</t>
  </si>
  <si>
    <t>DÉCLARATIONS DE LA OU DU DEMANDEUR À LA DEMANDE ET AU PARACHÈVEMENT</t>
  </si>
  <si>
    <t>ENG $</t>
  </si>
  <si>
    <t>DEMANDE $</t>
  </si>
  <si>
    <t>QUESTIONS DÉMOGRAPHIQUES</t>
  </si>
  <si>
    <t>Merci !</t>
  </si>
  <si>
    <t>NOM DE L'ARTISTE</t>
  </si>
  <si>
    <t># années d'expérience au niveau 
de l'accueil de pros de l'international</t>
  </si>
  <si>
    <t>1. (Minimium 2 requis)</t>
  </si>
  <si>
    <t xml:space="preserve">2. (Minimium 2 requis)                                      </t>
  </si>
  <si>
    <t>Cachets 
versés</t>
  </si>
  <si>
    <t>Producteur.trice de spectacles lié.e à l'artiste</t>
  </si>
  <si>
    <t>1. Inscrivez la province de résidence de l'artiste/groupe francophone des communautés de langues officielles en situation minoritaire visé.e par la demande.</t>
  </si>
  <si>
    <r>
      <t xml:space="preserve">2. Nom de l'artiste/groupe et description du plateau :
</t>
    </r>
    <r>
      <rPr>
        <i/>
        <sz val="9"/>
        <color rgb="FF0070C0"/>
        <rFont val="Calibri"/>
        <family val="2"/>
      </rPr>
      <t>Nom des personnes : artiste, musicien.ne.es, technicien.ne.s) - Nombre total :</t>
    </r>
  </si>
  <si>
    <t>4. Titre de l'album ou EP :</t>
  </si>
  <si>
    <r>
      <t xml:space="preserve">6. Est-ce un plateau simple ou double ?
</t>
    </r>
    <r>
      <rPr>
        <i/>
        <sz val="9"/>
        <color rgb="FF0070C0"/>
        <rFont val="Calibri"/>
        <family val="2"/>
      </rPr>
      <t>S'il s'agit d'un plateau double, identifiez la ou le 2e artiste.</t>
    </r>
  </si>
  <si>
    <r>
      <t xml:space="preserve">7. Présentez l'artiste/groupe dans le contexte de la tournée.
</t>
    </r>
    <r>
      <rPr>
        <i/>
        <sz val="9"/>
        <color rgb="FF0070C0"/>
        <rFont val="Calibri"/>
        <family val="2"/>
      </rPr>
      <t>Description du spectacle : complet ou première partie, impact pour l'artiste, territoire visé, nombre de représentations, etc.</t>
    </r>
  </si>
  <si>
    <t>Sous-total</t>
  </si>
  <si>
    <t>Dépenses de promotion web</t>
  </si>
  <si>
    <t>Ville :</t>
  </si>
  <si>
    <r>
      <t>Événement au Canada</t>
    </r>
    <r>
      <rPr>
        <b/>
        <sz val="10"/>
        <rFont val="Calibri"/>
        <family val="2"/>
      </rPr>
      <t xml:space="preserve"> (EC)</t>
    </r>
  </si>
  <si>
    <r>
      <rPr>
        <sz val="10"/>
        <rFont val="Calibri"/>
        <family val="2"/>
      </rPr>
      <t>Promotion collective nationale</t>
    </r>
    <r>
      <rPr>
        <b/>
        <sz val="10"/>
        <rFont val="Calibri"/>
        <family val="2"/>
      </rPr>
      <t xml:space="preserve"> (PCN)</t>
    </r>
    <r>
      <rPr>
        <sz val="10"/>
        <color rgb="FFFF0000"/>
        <rFont val="Calibri"/>
        <family val="2"/>
      </rPr>
      <t xml:space="preserve"> (total de toutes les activités)</t>
    </r>
  </si>
  <si>
    <r>
      <t xml:space="preserve">ACCUEIL ET PROMOTION DES ARTISTES DE LA FRANCOPHONIE CANADIENNE (ICV4) 
</t>
    </r>
    <r>
      <rPr>
        <u/>
        <sz val="9"/>
        <color rgb="FFFF0000"/>
        <rFont val="Calibri"/>
        <family val="2"/>
        <scheme val="minor"/>
      </rPr>
      <t>ADMISSIBLE UNIQUEMENT AUX ÉVÉNEMENTS EN CHANSON FRANCOPHONE QUI A LIEU AU QUÉBEC</t>
    </r>
  </si>
  <si>
    <t xml:space="preserve">Province de résidence de l'artiste/groupe de la francophonie canadienne </t>
  </si>
  <si>
    <t>Réservé 
ADMIN</t>
  </si>
  <si>
    <r>
      <t xml:space="preserve">AIDE AUX CACHETS DES ARTISTES DE LA FRANCOPHONIE CANADIENNE (ICV4)
</t>
    </r>
    <r>
      <rPr>
        <u/>
        <sz val="9"/>
        <color rgb="FFFF0000"/>
        <rFont val="Calibri"/>
        <family val="2"/>
        <scheme val="minor"/>
      </rPr>
      <t>ADMISSIBLE UNIQUEMENT AUX ÉVÉNEMENTS EN CHANSON FRANCOPHONE QUI A LIEU AU QUÉBEC</t>
    </r>
  </si>
  <si>
    <r>
      <t xml:space="preserve">1. Description de la ou du Demandeur.
</t>
    </r>
    <r>
      <rPr>
        <i/>
        <sz val="9"/>
        <color rgb="FF0070C0"/>
        <rFont val="Calibri"/>
        <family val="2"/>
        <scheme val="minor"/>
      </rPr>
      <t xml:space="preserve">Ex. Historique, objectifs, mission, etc. </t>
    </r>
  </si>
  <si>
    <r>
      <t xml:space="preserve">ARTISTES ANGLOPHONES CANADIEN.NE.S </t>
    </r>
    <r>
      <rPr>
        <i/>
        <sz val="9"/>
        <color rgb="FF0070C0"/>
        <rFont val="Calibri"/>
        <family val="2"/>
      </rPr>
      <t>(Indiquez le nombre seulement)</t>
    </r>
  </si>
  <si>
    <r>
      <t xml:space="preserve">ARTISTES DE L'INTERNATIONAL FRANCOPHONES </t>
    </r>
    <r>
      <rPr>
        <i/>
        <sz val="9"/>
        <color rgb="FF0070C0"/>
        <rFont val="Calibri"/>
        <family val="2"/>
      </rPr>
      <t>(Indiquez le nombre seulement)</t>
    </r>
  </si>
  <si>
    <r>
      <t>ARTISTES DE L'INTERNATIONAL ANGLAIS ET AUTRES LANGUES</t>
    </r>
    <r>
      <rPr>
        <b/>
        <i/>
        <sz val="9"/>
        <color rgb="FF0070C0"/>
        <rFont val="Calibri"/>
        <family val="2"/>
      </rPr>
      <t xml:space="preserve"> </t>
    </r>
    <r>
      <rPr>
        <i/>
        <sz val="9"/>
        <color rgb="FF0070C0"/>
        <rFont val="Calibri"/>
        <family val="2"/>
      </rPr>
      <t>(Indiquez le nombre seulement)</t>
    </r>
  </si>
  <si>
    <r>
      <t xml:space="preserve">Mesure intégrée à EC  - Accueil et promotion des artistes de la francophonie canadienne </t>
    </r>
    <r>
      <rPr>
        <b/>
        <sz val="10"/>
        <rFont val="Calibri"/>
        <family val="2"/>
      </rPr>
      <t>(ICV4)</t>
    </r>
  </si>
  <si>
    <r>
      <t xml:space="preserve">Date de sortie du dernier album ou EP francophone de l'artiste </t>
    </r>
    <r>
      <rPr>
        <b/>
        <u/>
        <sz val="9"/>
        <color theme="1"/>
        <rFont val="Calibri"/>
        <family val="2"/>
      </rPr>
      <t xml:space="preserve">soutenu par le Fonds de la musique du Canada </t>
    </r>
    <r>
      <rPr>
        <b/>
        <sz val="9"/>
        <color theme="1"/>
        <rFont val="Calibri"/>
        <family val="2"/>
      </rPr>
      <t xml:space="preserve">
</t>
    </r>
    <r>
      <rPr>
        <b/>
        <sz val="9"/>
        <color rgb="FFFF0000"/>
        <rFont val="Calibri"/>
        <family val="2"/>
      </rPr>
      <t>(24 mois précédent l'événement ou 6 mois après)</t>
    </r>
  </si>
  <si>
    <t xml:space="preserve"> Artiste 
Autochtone </t>
  </si>
  <si>
    <t xml:space="preserve">Artiste 
prov. autre 
que le Québec </t>
  </si>
  <si>
    <t xml:space="preserve">1. </t>
  </si>
  <si>
    <t xml:space="preserve">Province de la ou 
du participant.e </t>
  </si>
  <si>
    <t>12. Énumérez les artistes ayant bénéficié de l'aide aux cachets (s'il y a lieu).</t>
  </si>
  <si>
    <r>
      <t xml:space="preserve">2. Quelle est la période sur laquelle aura lieu cette promotion numérique ? </t>
    </r>
    <r>
      <rPr>
        <i/>
        <sz val="9"/>
        <color rgb="FF0070C0"/>
        <rFont val="Calibri"/>
        <family val="2"/>
      </rPr>
      <t>Indiquez la date de début et de fin.</t>
    </r>
  </si>
  <si>
    <r>
      <t xml:space="preserve">8. Complétez le plan de spectacle ci-dessous. 
</t>
    </r>
    <r>
      <rPr>
        <i/>
        <sz val="9"/>
        <color rgb="FF0070C0"/>
        <rFont val="Calibri"/>
        <family val="2"/>
      </rPr>
      <t>Insérez des lignes au besoin.</t>
    </r>
  </si>
  <si>
    <t>Province :</t>
  </si>
  <si>
    <t>Pays :</t>
  </si>
  <si>
    <r>
      <t xml:space="preserve">PROFESSIONNEL.LE.S DE L'INTERNATIONAL - </t>
    </r>
    <r>
      <rPr>
        <b/>
        <sz val="9"/>
        <color rgb="FFFF0000"/>
        <rFont val="Calibri"/>
        <family val="2"/>
      </rPr>
      <t xml:space="preserve">MESURE INTÉGRÉE </t>
    </r>
    <r>
      <rPr>
        <b/>
        <sz val="9"/>
        <rFont val="Calibri"/>
        <family val="2"/>
      </rPr>
      <t xml:space="preserve">(EI)
</t>
    </r>
    <r>
      <rPr>
        <i/>
        <sz val="9"/>
        <color rgb="FF0070C0"/>
        <rFont val="Calibri"/>
        <family val="2"/>
      </rPr>
      <t>À compléter si une aide spécifique est demandée pour l'accueil de professionnel.le.s de l'international</t>
    </r>
  </si>
  <si>
    <t>PROVINCE/PAYS</t>
  </si>
  <si>
    <r>
      <t xml:space="preserve">4. Résumez la couverture médiatique dont a bénéficié l'artiste/groupe pendant la tournée, le cas échéant. </t>
    </r>
    <r>
      <rPr>
        <i/>
        <sz val="9"/>
        <color rgb="FF0070C0"/>
        <rFont val="Calibri"/>
        <family val="2"/>
      </rPr>
      <t>Un dossier de presse peut être joint au parachèvement.</t>
    </r>
  </si>
  <si>
    <r>
      <t xml:space="preserve">1. Décrivez la promotion effectuée sur les plateformes numériques. </t>
    </r>
    <r>
      <rPr>
        <i/>
        <sz val="9"/>
        <color rgb="FF0070C0"/>
        <rFont val="Calibri"/>
        <family val="2"/>
      </rPr>
      <t>Un dossier de presse peut être joint au parachèvement.</t>
    </r>
  </si>
  <si>
    <t>À REMPLIR À LA DEMANDE</t>
  </si>
  <si>
    <t>À REMPLIR AU PARACHÈVEMENT</t>
  </si>
  <si>
    <t xml:space="preserve">Illustration et graphisme </t>
  </si>
  <si>
    <t xml:space="preserve">Production, achats et impression de matériel publicitaire </t>
  </si>
  <si>
    <t>2.19</t>
  </si>
  <si>
    <t>2.20</t>
  </si>
  <si>
    <t>2.21</t>
  </si>
  <si>
    <t>2.22</t>
  </si>
  <si>
    <t>2.23</t>
  </si>
  <si>
    <t>2.24</t>
  </si>
  <si>
    <t>2.25</t>
  </si>
  <si>
    <t>2.26</t>
  </si>
  <si>
    <t>2.27</t>
  </si>
  <si>
    <t>2.28</t>
  </si>
  <si>
    <t>2.29</t>
  </si>
  <si>
    <t>2.30</t>
  </si>
  <si>
    <t>2.31</t>
  </si>
  <si>
    <t>MONTANT DEMANDÉ</t>
  </si>
  <si>
    <t>Photographe et/ou vidéaste</t>
  </si>
  <si>
    <r>
      <t xml:space="preserve">Frais d'administration pour les réseaux, par tournée
</t>
    </r>
    <r>
      <rPr>
        <b/>
        <i/>
        <sz val="10"/>
        <color rgb="FF0070C0"/>
        <rFont val="Calibri"/>
        <family val="2"/>
      </rPr>
      <t>Dans le cadre des Vitrines Musicales - Volet 2 - Tournée nationale (ICV2)</t>
    </r>
  </si>
  <si>
    <t>Accueil et promotion des artistes 
de la francophonie canadienne 
Mesure intégrée EC 
(ICV4)</t>
  </si>
  <si>
    <r>
      <t xml:space="preserve">Accueil et promotion des artistes 
de la francophonie canadienne 
</t>
    </r>
    <r>
      <rPr>
        <i/>
        <sz val="10"/>
        <color rgb="FF0070C0"/>
        <rFont val="Calibri"/>
        <family val="2"/>
      </rPr>
      <t xml:space="preserve">Mesure intégrée EC 
</t>
    </r>
    <r>
      <rPr>
        <b/>
        <sz val="10"/>
        <rFont val="Calibri"/>
        <family val="2"/>
      </rPr>
      <t>(ICV4)</t>
    </r>
  </si>
  <si>
    <t>ESPACE RÉSERVÉ À L'ADMINISTRATION</t>
  </si>
  <si>
    <t>RÉSERVÉ À L'ADMINISTRATION</t>
  </si>
  <si>
    <t>% MONTANT ACCORDÉ/COÛT DE PRODUCTION</t>
  </si>
  <si>
    <t>MONTANT ACCORDÉ (ENG)</t>
  </si>
  <si>
    <t>COÛT DE PRODUCTION (CP)</t>
  </si>
  <si>
    <r>
      <t>ADMINISTRATION</t>
    </r>
    <r>
      <rPr>
        <i/>
        <sz val="10"/>
        <color rgb="FF0070C0"/>
        <rFont val="Calibri"/>
        <family val="2"/>
      </rPr>
      <t xml:space="preserve"> (15 % des dépenses admissibles, applicables sur certaines activités)</t>
    </r>
  </si>
  <si>
    <r>
      <t>TOTAL DES DÉPENSES</t>
    </r>
    <r>
      <rPr>
        <i/>
        <sz val="10"/>
        <color rgb="FF0070C0"/>
        <rFont val="Calibri"/>
        <family val="2"/>
      </rPr>
      <t xml:space="preserve"> (A + B)</t>
    </r>
  </si>
  <si>
    <r>
      <t>Autres subventions fédérales</t>
    </r>
    <r>
      <rPr>
        <i/>
        <sz val="10"/>
        <rFont val="Calibri"/>
        <family val="2"/>
      </rPr>
      <t xml:space="preserve"> 
</t>
    </r>
    <r>
      <rPr>
        <i/>
        <sz val="10"/>
        <color rgb="FF0070C0"/>
        <rFont val="Calibri"/>
        <family val="2"/>
      </rPr>
      <t xml:space="preserve">Précisez ici : </t>
    </r>
  </si>
  <si>
    <r>
      <t xml:space="preserve">Subventions municipales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</si>
  <si>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</si>
  <si>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r>
      <t xml:space="preserve">Échanges des services
</t>
    </r>
    <r>
      <rPr>
        <i/>
        <sz val="10"/>
        <color rgb="FF0070C0"/>
        <rFont val="Calibri"/>
        <family val="2"/>
        <scheme val="minor"/>
      </rPr>
      <t xml:space="preserve">Précisez ici : </t>
    </r>
  </si>
  <si>
    <r>
      <t xml:space="preserve">Autres 
</t>
    </r>
    <r>
      <rPr>
        <i/>
        <sz val="10"/>
        <color rgb="FF0070C0"/>
        <rFont val="Calibri"/>
        <family val="2"/>
        <scheme val="minor"/>
      </rPr>
      <t xml:space="preserve">Précisez ici : </t>
    </r>
  </si>
  <si>
    <t>Événement au Canada (EC)</t>
  </si>
  <si>
    <t>Accueil/Promo (ICV4)</t>
  </si>
  <si>
    <t>DC - Projet 1</t>
  </si>
  <si>
    <t>DC - Projet 2</t>
  </si>
  <si>
    <t>DC - Projet 3</t>
  </si>
  <si>
    <t>PCN - Projet 1</t>
  </si>
  <si>
    <t>PCN - Projet 2</t>
  </si>
  <si>
    <t>Vitrines Musicales (ICV2)</t>
  </si>
  <si>
    <t>Démarchage (DE)</t>
  </si>
  <si>
    <r>
      <t xml:space="preserve">Autres subventions provinciales 
</t>
    </r>
    <r>
      <rPr>
        <i/>
        <sz val="10"/>
        <color rgb="FF0070C0"/>
        <rFont val="Calibri"/>
        <family val="2"/>
        <scheme val="minor"/>
      </rPr>
      <t xml:space="preserve">Précisez ici : </t>
    </r>
  </si>
  <si>
    <r>
      <t xml:space="preserve">Droits </t>
    </r>
    <r>
      <rPr>
        <i/>
        <sz val="10"/>
        <color rgb="FF0070C0"/>
        <rFont val="Calibri"/>
        <family val="2"/>
      </rPr>
      <t>(Guilde, UDA, etc.)</t>
    </r>
  </si>
  <si>
    <r>
      <t>Location</t>
    </r>
    <r>
      <rPr>
        <i/>
        <sz val="10"/>
        <color rgb="FF0070C0"/>
        <rFont val="Calibri"/>
        <family val="2"/>
      </rPr>
      <t xml:space="preserve"> (salles, équipement, etc.)</t>
    </r>
  </si>
  <si>
    <t>EC</t>
  </si>
  <si>
    <t>% REV. PUBLICS/COÛT DE PRODUCTION</t>
  </si>
  <si>
    <t>ICV2</t>
  </si>
  <si>
    <t>DE</t>
  </si>
  <si>
    <t>DATE DU DÉPÔT DE LA DEMANDE</t>
  </si>
  <si>
    <r>
      <t xml:space="preserve">MONTANTS DEMANDÉS - </t>
    </r>
    <r>
      <rPr>
        <b/>
        <i/>
        <sz val="10"/>
        <color rgb="FF0070C0"/>
        <rFont val="Calibri"/>
        <family val="2"/>
      </rPr>
      <t xml:space="preserve">Ne pas remplir </t>
    </r>
    <r>
      <rPr>
        <i/>
        <sz val="10"/>
        <color rgb="FF0070C0"/>
        <rFont val="Calibri"/>
        <family val="2"/>
      </rPr>
      <t>(les cellules s'autopopuleront lorsque vous mettrez les montants demandés aux Budgets)</t>
    </r>
  </si>
  <si>
    <t xml:space="preserve">RENSEIGNEMENTS SUR LE DÉMARCHAGE </t>
  </si>
  <si>
    <t>Développement des compétences
Projet 4
(DC)</t>
  </si>
  <si>
    <t>DC - Projet 4</t>
  </si>
  <si>
    <t>Promotion collective nationale
Projet 3
(PCN)</t>
  </si>
  <si>
    <r>
      <t>PROJET #4 /</t>
    </r>
    <r>
      <rPr>
        <b/>
        <sz val="9"/>
        <color rgb="FFFF0000"/>
        <rFont val="Calibri"/>
        <family val="2"/>
      </rPr>
      <t xml:space="preserve"> TITRE DU PROJET :</t>
    </r>
  </si>
  <si>
    <t>PCN - Projet 3</t>
  </si>
  <si>
    <t>DEM</t>
  </si>
  <si>
    <t>ENG</t>
  </si>
  <si>
    <r>
      <t xml:space="preserve">LES MESURES INTÉGRÉES  
</t>
    </r>
    <r>
      <rPr>
        <i/>
        <sz val="9"/>
        <color rgb="FF0070C0"/>
        <rFont val="Calibri"/>
        <family val="2"/>
      </rPr>
      <t>À compléter si une aide spécifique est demandée pour l'accueil de professionnel.le.s de l'international.</t>
    </r>
  </si>
  <si>
    <r>
      <t xml:space="preserve">PROJET 1 / MESURE INTÉGRÉE
</t>
    </r>
    <r>
      <rPr>
        <i/>
        <sz val="9"/>
        <color rgb="FF0070C0"/>
        <rFont val="Calibri"/>
        <family val="2"/>
      </rPr>
      <t>À compléter si une aide spécifique est demandée pour l'accueil de professionnel.le.s de l'international.</t>
    </r>
  </si>
  <si>
    <r>
      <t xml:space="preserve">PROJET 2 / MESURE INTÉGRÉE
</t>
    </r>
    <r>
      <rPr>
        <i/>
        <sz val="9"/>
        <color rgb="FF0070C0"/>
        <rFont val="Calibri"/>
        <family val="2"/>
      </rPr>
      <t>À compléter si une aide spécifique est demandée pour l'accueil de professionnel.le.s de l'international.</t>
    </r>
  </si>
  <si>
    <t>DEMANDEUR</t>
  </si>
  <si>
    <t>ARTISTE/PROJET</t>
  </si>
  <si>
    <t>AN</t>
  </si>
  <si>
    <t>DC</t>
  </si>
  <si>
    <t>PROGRAMME</t>
  </si>
  <si>
    <t xml:space="preserve">PCN </t>
  </si>
  <si>
    <t>PCN</t>
  </si>
  <si>
    <t>N/A</t>
  </si>
  <si>
    <t>CP DEM</t>
  </si>
  <si>
    <t>CP PARA</t>
  </si>
  <si>
    <t>Artiste 
prov. autre 
que le QC</t>
  </si>
  <si>
    <t>Artiste s'exprimant en français ou autre langue que l'anglais</t>
  </si>
  <si>
    <t>Artiste
francophone du Québec</t>
  </si>
  <si>
    <t>DEDA</t>
  </si>
  <si>
    <t>DOSSIER</t>
  </si>
  <si>
    <t>Entrepreneur.e et/ou Professionnel.le</t>
  </si>
  <si>
    <t>Terre-Neuve-et-Labrador : T-N-L</t>
  </si>
  <si>
    <t>Île-du-Prince-Édouard : Î-P-É</t>
  </si>
  <si>
    <t>Nouvelle-Écosse : N-É</t>
  </si>
  <si>
    <t>Nouveau-Brunswick : N-B</t>
  </si>
  <si>
    <t xml:space="preserve">Ontario : ON </t>
  </si>
  <si>
    <t xml:space="preserve">Saskatchewan : SK </t>
  </si>
  <si>
    <t>Alberta : AB</t>
  </si>
  <si>
    <t>Colombie-Britannique : C-B</t>
  </si>
  <si>
    <t xml:space="preserve">Yukon : YT </t>
  </si>
  <si>
    <t xml:space="preserve">Territoires du Nord-Ouest : T-N-O </t>
  </si>
  <si>
    <t xml:space="preserve">Nunavut : NVT </t>
  </si>
  <si>
    <t>T-N-L</t>
  </si>
  <si>
    <t>Î-P-É</t>
  </si>
  <si>
    <t>N-É</t>
  </si>
  <si>
    <t>N-B</t>
  </si>
  <si>
    <t xml:space="preserve">ON </t>
  </si>
  <si>
    <t xml:space="preserve">Manitoba : MB </t>
  </si>
  <si>
    <t xml:space="preserve">MB  </t>
  </si>
  <si>
    <t xml:space="preserve">SK </t>
  </si>
  <si>
    <t>AB</t>
  </si>
  <si>
    <t>C-B</t>
  </si>
  <si>
    <t xml:space="preserve">YT </t>
  </si>
  <si>
    <t xml:space="preserve">T-N-O </t>
  </si>
  <si>
    <t xml:space="preserve">NVT </t>
  </si>
  <si>
    <t xml:space="preserve">Province de la ou du participant.e </t>
  </si>
  <si>
    <t>RÉSERVÉ À L'ADMIN</t>
  </si>
  <si>
    <t>#
Participant.e.s
(à la DEM)</t>
  </si>
  <si>
    <t>#
Participant.e.s
(au PARA)</t>
  </si>
  <si>
    <t>2. Vous identifiez-vous comme une personne autochtone, c’est-à-dire, des Premières Nations, Métis ou Inuit ?</t>
  </si>
  <si>
    <t xml:space="preserve">Le total des dépenses soumises au tableau des dépenses doit être d'un minimum de </t>
  </si>
  <si>
    <t>ÉTAPES POUR EFFECTUER LE PARACHÈVEMENT</t>
  </si>
  <si>
    <r>
      <t>4. La ou le Demandeur déclare que les coûts des services fournis par toute personne ou toute société ayant un lien de dépendance avec lui ou elle dans ce projet représentent</t>
    </r>
    <r>
      <rPr>
        <b/>
        <sz val="10"/>
        <rFont val="Calibri"/>
        <family val="2"/>
      </rPr>
      <t xml:space="preserve"> ____%</t>
    </r>
    <r>
      <rPr>
        <sz val="10"/>
        <rFont val="Calibri"/>
        <family val="2"/>
      </rPr>
      <t xml:space="preserve"> (demande) _______% (parachèvement) des dépenses admissibles.</t>
    </r>
  </si>
  <si>
    <t>6. La ou le Demandeur déclare respecter toutes les règles et critères des programmes.</t>
  </si>
  <si>
    <t>Personne ressource (responsable administratif.ve)</t>
  </si>
  <si>
    <r>
      <t xml:space="preserve">ACCUEIL DE PROS DE L'INTERNATIONAL (EI)
</t>
    </r>
    <r>
      <rPr>
        <u/>
        <sz val="9"/>
        <color rgb="FFFF0000"/>
        <rFont val="Calibri"/>
        <family val="2"/>
        <scheme val="minor"/>
      </rPr>
      <t>ADMISSIBLE UNIQUEMENT AUX ÉVÉNEMENTS EN CHANSON FRANCOPHONE</t>
    </r>
  </si>
  <si>
    <r>
      <t xml:space="preserve">ACCUEIL ET PROMOTION DES ARTISTES DE LA FRANCOPHONIE CANADIENNE (ICV4) 
</t>
    </r>
    <r>
      <rPr>
        <u/>
        <sz val="9"/>
        <color rgb="FFFF0000"/>
        <rFont val="Calibri"/>
        <family val="2"/>
        <scheme val="minor"/>
      </rPr>
      <t>ADMISSIBLE UNIQUEMENT AUX ÉVÉNEMENTS EN CHANSON FRANCOPHONE QUI ONT LIEU AU QUÉBEC</t>
    </r>
  </si>
  <si>
    <r>
      <t xml:space="preserve">AIDE AUX CACHETS DES ARTISTES DE LA FRANCOPHONIE CANADIENNE (ICV4)
</t>
    </r>
    <r>
      <rPr>
        <u/>
        <sz val="9"/>
        <color rgb="FFFF0000"/>
        <rFont val="Calibri"/>
        <family val="2"/>
        <scheme val="minor"/>
      </rPr>
      <t>ADMISSIBLE UNIQUEMENT AUX ÉVÉNEMENTS EN CHANSON FRANCOPHONE QUI ONT LIEU AU QUÉBEC</t>
    </r>
  </si>
  <si>
    <t>ACCUEIL DE PROS DE L'INTERNATIONAL (EI)</t>
  </si>
  <si>
    <t>DGIC</t>
  </si>
  <si>
    <t>POUR INSCRIPTION</t>
  </si>
  <si>
    <t>ICV4 - Mesure intégrée EC</t>
  </si>
  <si>
    <t>EI - Mesure intégrée EI</t>
  </si>
  <si>
    <t>ENG 22-23</t>
  </si>
  <si>
    <t>TOTAL DGIC + EI + ICV2 + ICV4</t>
  </si>
  <si>
    <t>TOTAL DGIC</t>
  </si>
  <si>
    <t xml:space="preserve">Ville : </t>
  </si>
  <si>
    <t xml:space="preserve">Pays : </t>
  </si>
  <si>
    <t>PROJET</t>
  </si>
  <si>
    <t>DÉPENSES PROMO NUMÉRIQUE</t>
  </si>
  <si>
    <r>
      <t xml:space="preserve">DÉPENSES PROMO </t>
    </r>
    <r>
      <rPr>
        <b/>
        <u val="singleAccounting"/>
        <sz val="10"/>
        <color theme="0" tint="-0.499984740745262"/>
        <rFont val="Calibri"/>
        <family val="2"/>
      </rPr>
      <t>NUMÉRIQUE</t>
    </r>
  </si>
  <si>
    <r>
      <t xml:space="preserve">Accueil des pros de l'international 
</t>
    </r>
    <r>
      <rPr>
        <i/>
        <sz val="10"/>
        <rFont val="Calibri"/>
        <family val="2"/>
      </rPr>
      <t xml:space="preserve">Mesure intégrée EC
</t>
    </r>
    <r>
      <rPr>
        <b/>
        <sz val="10"/>
        <rFont val="Calibri"/>
        <family val="2"/>
      </rPr>
      <t>(EI)</t>
    </r>
  </si>
  <si>
    <t>Accueil des pros de l'international
Mesure intégrée EC
(EI)</t>
  </si>
  <si>
    <t>Accueil des pros de l'international (EI)</t>
  </si>
  <si>
    <r>
      <t xml:space="preserve">Mesure intégrée à EC - Accueil de pros de l'international </t>
    </r>
    <r>
      <rPr>
        <b/>
        <sz val="10"/>
        <rFont val="Calibri"/>
        <family val="2"/>
      </rPr>
      <t>(EI)</t>
    </r>
  </si>
  <si>
    <t>1. La ou le Demandeur déclare que le financement de Musicaction n'excède pas 75 % des coûts totaux de chaque activité contenue dans la présente demande, à l'exception de l'activité de Démarchage.</t>
  </si>
  <si>
    <t>2. La ou le Demandeur déclare que le financement de Musicaction n'excède pas 50 % des coûts totaux de l'activité de Démarchage contenue dans la présente demande.</t>
  </si>
  <si>
    <t>3. La ou le Demandeur déclare que le financement gouvernemental total, incluant Musicaction, n’excède pas 100 % des coûts de chaque activité contenue dans la présente demande.</t>
  </si>
  <si>
    <t>5. La ou le Demandeur déclare être canadien.ne et que les artistes visé.e.s par la demande sont canadien.ne.s. au sens du programme de Musicaction.</t>
  </si>
  <si>
    <t>Entreprise fournissant les produits et services</t>
  </si>
  <si>
    <r>
      <t xml:space="preserve">Nom de l'artiste ou de la 
ou du participant.e.
</t>
    </r>
    <r>
      <rPr>
        <i/>
        <sz val="9"/>
        <color rgb="FF0070C0"/>
        <rFont val="Calibri"/>
        <family val="2"/>
      </rPr>
      <t>Insérez des lignes au besoin.</t>
    </r>
  </si>
  <si>
    <r>
      <t xml:space="preserve">5. Confirmez-vous que l'album ou le EP a un contenu francophone d'un minimum de 70 % ?
</t>
    </r>
    <r>
      <rPr>
        <i/>
        <sz val="9"/>
        <color rgb="FF0070C0"/>
        <rFont val="Calibri"/>
        <family val="2"/>
      </rPr>
      <t>(exception pour les projets en langues autochtones, la musique classique, instrumentale et du monde)</t>
    </r>
    <r>
      <rPr>
        <b/>
        <sz val="9"/>
        <rFont val="Calibri"/>
        <family val="2"/>
      </rPr>
      <t xml:space="preserve"> </t>
    </r>
  </si>
  <si>
    <r>
      <t xml:space="preserve">5. Confirmez-vous que l'album ou le EP a un contenu francophone d'un minimum de 70 % ?
</t>
    </r>
    <r>
      <rPr>
        <i/>
        <sz val="9"/>
        <color rgb="FF0070C0"/>
        <rFont val="Calibri"/>
        <family val="2"/>
      </rPr>
      <t xml:space="preserve">(exception pour les projets en langues autochtones, la musique classique, instrumentale et du monde) </t>
    </r>
  </si>
  <si>
    <t>24-25</t>
  </si>
  <si>
    <t>Développement des compétences
Projet 1 : Titre du projet
(DC)</t>
  </si>
  <si>
    <t>Développement des compétences
Projet 2 : Titre du projet
(DC)</t>
  </si>
  <si>
    <t>Développement des compétences
Projet 3 : Titre du projet
(DC)</t>
  </si>
  <si>
    <t>Développement des compétences
Projet 4 : Titre du projet
(DC)</t>
  </si>
  <si>
    <r>
      <t xml:space="preserve">Cachet - Aide aux diffuseurs et au réseaux </t>
    </r>
    <r>
      <rPr>
        <b/>
        <sz val="10"/>
        <color rgb="FFFF0000"/>
        <rFont val="Calibri"/>
        <family val="2"/>
      </rPr>
      <t xml:space="preserve">- Indiquez le nbre de dates : </t>
    </r>
    <r>
      <rPr>
        <b/>
        <sz val="10"/>
        <rFont val="Calibri"/>
        <family val="2"/>
      </rPr>
      <t xml:space="preserve">
</t>
    </r>
    <r>
      <rPr>
        <b/>
        <i/>
        <sz val="10"/>
        <color rgb="FF0070C0"/>
        <rFont val="Calibri"/>
        <family val="2"/>
      </rPr>
      <t>Dans le cadre des Vitrines Musicales - Volet 2 - Tournée nationale (ICV2)</t>
    </r>
  </si>
  <si>
    <t>Date : AN/M/JR</t>
  </si>
  <si>
    <r>
      <rPr>
        <b/>
        <u/>
        <sz val="10"/>
        <color rgb="FF0070C0"/>
        <rFont val="Calibri"/>
        <family val="2"/>
      </rPr>
      <t xml:space="preserve">AIDE MÉMOIRE POUR PRÉSENTER LA DEMANDE ET LE PARACHÈVEMENT </t>
    </r>
    <r>
      <rPr>
        <b/>
        <u/>
        <sz val="10"/>
        <rFont val="Calibri"/>
        <family val="2"/>
      </rPr>
      <t xml:space="preserve">
</t>
    </r>
    <r>
      <rPr>
        <sz val="10"/>
        <rFont val="Calibri"/>
        <family val="2"/>
      </rPr>
      <t xml:space="preserve">
</t>
    </r>
    <r>
      <rPr>
        <b/>
        <sz val="10"/>
        <rFont val="Calibri"/>
        <family val="2"/>
      </rPr>
      <t>Pour déposer une demande</t>
    </r>
    <r>
      <rPr>
        <sz val="10"/>
        <rFont val="Calibri"/>
        <family val="2"/>
      </rPr>
      <t xml:space="preserve">
• Envoyez ce formulaire à l’adresse </t>
    </r>
    <r>
      <rPr>
        <b/>
        <sz val="10"/>
        <rFont val="Calibri"/>
        <family val="2"/>
      </rPr>
      <t>inscription@musicaction.ca</t>
    </r>
    <r>
      <rPr>
        <sz val="10"/>
        <rFont val="Calibri"/>
        <family val="2"/>
      </rPr>
      <t xml:space="preserve">, incluant cette déclaration dûment signée, les onglets en lien avec vos activités complétées et les documents à joindre à votre demande. </t>
    </r>
    <r>
      <rPr>
        <sz val="10"/>
        <color rgb="FFFF0000"/>
        <rFont val="Calibri"/>
        <family val="2"/>
      </rPr>
      <t xml:space="preserve">Un accusé réception du formulaire de demande est envoyé automatiquement.  Si vous ne recevez pas d'accusé réception, veuillez communiquer avec nous.       
</t>
    </r>
    <r>
      <rPr>
        <b/>
        <sz val="10"/>
        <rFont val="Calibri"/>
        <family val="2"/>
      </rPr>
      <t xml:space="preserve">Pour déposer le parachèvement </t>
    </r>
    <r>
      <rPr>
        <sz val="10"/>
        <rFont val="Calibri"/>
        <family val="2"/>
      </rPr>
      <t xml:space="preserve">   
• Envoyer le formulaire à l'adresse </t>
    </r>
    <r>
      <rPr>
        <b/>
        <sz val="10"/>
        <rFont val="Calibri"/>
        <family val="2"/>
      </rPr>
      <t>para@musicaction.ca</t>
    </r>
    <r>
      <rPr>
        <sz val="10"/>
        <rFont val="Calibri"/>
        <family val="2"/>
      </rPr>
      <t xml:space="preserve">, incluant :
• Cette déclaration dûment signée au parachèvement ;
• Onglets de parachèvement en lien avec vos activités complétées ;
• Onglet Budget-Bilan, colonnes Parachèvement ; 
• Tableau des dépenses rempli.       
</t>
    </r>
    <r>
      <rPr>
        <sz val="10"/>
        <color rgb="FFFF0000"/>
        <rFont val="Calibri"/>
        <family val="2"/>
      </rPr>
      <t xml:space="preserve">Un accusé réception du formulaire de parachèvement est envoyé automatiquement.  Si vous ne recevez pas d'accusé réception, veuillez communiquer avec nous.             </t>
    </r>
    <r>
      <rPr>
        <sz val="10"/>
        <rFont val="Calibri"/>
        <family val="2"/>
      </rPr>
      <t xml:space="preserve">                                                                                                                                                                                                                                                                                                 </t>
    </r>
  </si>
  <si>
    <t xml:space="preserve">à compléter selon les codes </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</si>
  <si>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2020)</t>
    </r>
  </si>
  <si>
    <t xml:space="preserve">à compléter </t>
  </si>
  <si>
    <t>à compléter</t>
  </si>
  <si>
    <r>
      <t>1. Complétez la colonne « G / Spectacle effectué » à l'onglet Tournée nationale - ICV2.</t>
    </r>
    <r>
      <rPr>
        <i/>
        <sz val="9"/>
        <color rgb="FFFF0000"/>
        <rFont val="Calibri"/>
        <family val="2"/>
      </rPr>
      <t xml:space="preserve"> Inscrivez "1" dans la colonne Parachèment si le spectacle a eu lieu.</t>
    </r>
  </si>
  <si>
    <r>
      <t xml:space="preserve">ACCUEIL DE PROS DE L'INTERNATIONAL (EI) 
</t>
    </r>
    <r>
      <rPr>
        <u/>
        <sz val="9"/>
        <color rgb="FFFF0000"/>
        <rFont val="Calibri"/>
        <family val="2"/>
        <scheme val="minor"/>
      </rPr>
      <t>ADMISSIBLE UNIQUEMENT AUX ÉVÉNEMENTS EN CHANSON FRANCOPHONE EN MODE DÉPÔT GLOBAL</t>
    </r>
  </si>
  <si>
    <t>DEP ACC VER</t>
  </si>
  <si>
    <t xml:space="preserve">DEP VER </t>
  </si>
  <si>
    <t xml:space="preserve">% DEP VER </t>
  </si>
  <si>
    <r>
      <t>1</t>
    </r>
    <r>
      <rPr>
        <b/>
        <vertAlign val="superscript"/>
        <sz val="9"/>
        <color theme="1"/>
        <rFont val="Calibri"/>
        <family val="2"/>
      </rPr>
      <t>ière</t>
    </r>
    <r>
      <rPr>
        <b/>
        <sz val="9"/>
        <color theme="1"/>
        <rFont val="Calibri"/>
        <family val="2"/>
      </rPr>
      <t xml:space="preserve"> DESTINATION ; Nom de l'événement </t>
    </r>
  </si>
  <si>
    <r>
      <t>2</t>
    </r>
    <r>
      <rPr>
        <b/>
        <vertAlign val="superscript"/>
        <sz val="9"/>
        <color theme="1"/>
        <rFont val="Calibri"/>
        <family val="2"/>
      </rPr>
      <t>e</t>
    </r>
    <r>
      <rPr>
        <b/>
        <sz val="9"/>
        <color theme="1"/>
        <rFont val="Calibri"/>
        <family val="2"/>
      </rPr>
      <t xml:space="preserve"> DESTINATION  Nom de l'événement </t>
    </r>
  </si>
  <si>
    <r>
      <t>3</t>
    </r>
    <r>
      <rPr>
        <b/>
        <vertAlign val="superscript"/>
        <sz val="9"/>
        <color theme="1"/>
        <rFont val="Calibri"/>
        <family val="2"/>
      </rPr>
      <t>e</t>
    </r>
    <r>
      <rPr>
        <b/>
        <sz val="9"/>
        <color theme="1"/>
        <rFont val="Calibri"/>
        <family val="2"/>
      </rPr>
      <t xml:space="preserve"> DESTINATION  Nom de l'événement </t>
    </r>
  </si>
  <si>
    <r>
      <t>4</t>
    </r>
    <r>
      <rPr>
        <b/>
        <vertAlign val="superscript"/>
        <sz val="9"/>
        <color theme="1"/>
        <rFont val="Calibri"/>
        <family val="2"/>
      </rPr>
      <t>e</t>
    </r>
    <r>
      <rPr>
        <b/>
        <sz val="9"/>
        <color theme="1"/>
        <rFont val="Calibri"/>
        <family val="2"/>
      </rPr>
      <t xml:space="preserve"> DESTINATION  Nom de l'événement </t>
    </r>
  </si>
  <si>
    <r>
      <t>5</t>
    </r>
    <r>
      <rPr>
        <b/>
        <vertAlign val="superscript"/>
        <sz val="9"/>
        <color theme="1"/>
        <rFont val="Calibri"/>
        <family val="2"/>
      </rPr>
      <t>e</t>
    </r>
    <r>
      <rPr>
        <b/>
        <sz val="9"/>
        <color theme="1"/>
        <rFont val="Calibri"/>
        <family val="2"/>
      </rPr>
      <t xml:space="preserve"> DESTINATION  Nom de l'événement </t>
    </r>
  </si>
  <si>
    <r>
      <t>6</t>
    </r>
    <r>
      <rPr>
        <b/>
        <vertAlign val="superscript"/>
        <sz val="9"/>
        <color theme="1"/>
        <rFont val="Calibri"/>
        <family val="2"/>
      </rPr>
      <t>e</t>
    </r>
    <r>
      <rPr>
        <b/>
        <sz val="9"/>
        <color theme="1"/>
        <rFont val="Calibri"/>
        <family val="2"/>
      </rPr>
      <t xml:space="preserve"> DESTINATION  Nom de l'événement </t>
    </r>
  </si>
  <si>
    <r>
      <t>7</t>
    </r>
    <r>
      <rPr>
        <b/>
        <vertAlign val="superscript"/>
        <sz val="9"/>
        <color theme="1"/>
        <rFont val="Calibri"/>
        <family val="2"/>
      </rPr>
      <t>e</t>
    </r>
    <r>
      <rPr>
        <b/>
        <sz val="9"/>
        <color theme="1"/>
        <rFont val="Calibri"/>
        <family val="2"/>
      </rPr>
      <t xml:space="preserve"> DESTINATION  Nom de l'événement</t>
    </r>
  </si>
  <si>
    <r>
      <t>8</t>
    </r>
    <r>
      <rPr>
        <b/>
        <vertAlign val="superscript"/>
        <sz val="9"/>
        <color theme="1"/>
        <rFont val="Calibri"/>
        <family val="2"/>
      </rPr>
      <t>e</t>
    </r>
    <r>
      <rPr>
        <b/>
        <sz val="9"/>
        <color theme="1"/>
        <rFont val="Calibri"/>
        <family val="2"/>
      </rPr>
      <t xml:space="preserve"> DESTINATION  Nom de l'événement</t>
    </r>
  </si>
  <si>
    <r>
      <t>9</t>
    </r>
    <r>
      <rPr>
        <b/>
        <vertAlign val="superscript"/>
        <sz val="9"/>
        <color theme="1"/>
        <rFont val="Calibri"/>
        <family val="2"/>
      </rPr>
      <t>e</t>
    </r>
    <r>
      <rPr>
        <b/>
        <sz val="9"/>
        <color theme="1"/>
        <rFont val="Calibri"/>
        <family val="2"/>
      </rPr>
      <t xml:space="preserve"> DESTINATION  Nom de l'événement </t>
    </r>
  </si>
  <si>
    <r>
      <t>10</t>
    </r>
    <r>
      <rPr>
        <b/>
        <vertAlign val="superscript"/>
        <sz val="9"/>
        <color theme="1"/>
        <rFont val="Calibri"/>
        <family val="2"/>
      </rPr>
      <t>e</t>
    </r>
    <r>
      <rPr>
        <b/>
        <sz val="9"/>
        <color theme="1"/>
        <rFont val="Calibri"/>
        <family val="2"/>
      </rPr>
      <t xml:space="preserve"> DESTINATION  Nom de l'événement </t>
    </r>
  </si>
  <si>
    <t>7. La ou le Demandeur consent à la collecte et l’utilisation des renseignements fournis aux fins de l’administration par Musicaction de sa demande et du programme et de la production d'études, de recherches ou de statistiques sur l'industrie de la musique par Musicaction ainsi qu'à la communication de renseignements, dont des renseignements personnels, aux partenaires de Musicaction, incluant le ministère du Patrimoine canadien et les personnes qu’ils désignent (ex. un.e vérificateur.trice). Musicaction a une politique de confidentialité pour les renseignements personnels, qui indique les droits d'accès, de rectification et de retrait requis par la loi et qui peut être consultée sur son site web.</t>
  </si>
  <si>
    <t>8. La ou le Demandeur déclare avoir obtenu le consentement des personnes dont elle ou il fournit les renseignements personnels à Musicaction aux fins de leur collecte et utilisation et communication décrites ci-haut.</t>
  </si>
  <si>
    <t>9. Advenant l’acceptation de sa demande, la ou le Demandeur autorise Musicaction à partager publiquement (site web, rapport annuel, etc.) des renseignements à propos du projet accepté, notamment son nom, le nom de tout.e artiste visé.e. et le montant de l’engagement accordé.</t>
  </si>
  <si>
    <t>10. La ou le Demandeur consent à recevoir les communiqués et infolettres de Musicaction  ____ Oui _____Non (Cochez).</t>
  </si>
  <si>
    <t>11. La ou le Demandeur déclare que tous les renseignements contenus dans ce dossier sont exacts et complets et s'engage à rembourser la totalité des sommes versées par Musicaction s'il est démontré qu'il ou elle a fourni de faux renseignements dans sa demande.</t>
  </si>
  <si>
    <t>☐</t>
  </si>
  <si>
    <t>Genre Féminin</t>
  </si>
  <si>
    <t>Genre Masculin</t>
  </si>
  <si>
    <t>Non binaire</t>
  </si>
  <si>
    <t>Un autre genre</t>
  </si>
  <si>
    <t>Oui</t>
  </si>
  <si>
    <t>Non</t>
  </si>
  <si>
    <t xml:space="preserve">Ce questionnaire ne peut pas être complété par la ou le Demandeur mais doit l'être par l'artiste visé.e par cette demande.
Nous vous demandons de bien vouloir le lui transmettre afin de lui permettre de le compléter si elle.il le désire.                                                                                                                                                                                                                                                                                                                                          </t>
  </si>
  <si>
    <r>
      <rPr>
        <sz val="10"/>
        <rFont val="Calibri"/>
        <family val="2"/>
      </rPr>
      <t xml:space="preserve">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t>
    </r>
    <r>
      <rPr>
        <b/>
        <u/>
        <sz val="10"/>
        <color rgb="FF333399"/>
        <rFont val="Calibri"/>
        <family val="2"/>
      </rPr>
      <t>Politique de confidentialité de Musicaction</t>
    </r>
    <r>
      <rPr>
        <sz val="10"/>
        <rFont val="Calibri"/>
        <family val="2"/>
      </rPr>
      <t xml:space="preserve">.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t>
    </r>
  </si>
  <si>
    <r>
      <rPr>
        <b/>
        <sz val="11"/>
        <rFont val="Calibri"/>
        <family val="2"/>
      </rPr>
      <t xml:space="preserve">L'artiste ou les artistes visé.e.s par la demande </t>
    </r>
    <r>
      <rPr>
        <b/>
        <sz val="10"/>
        <rFont val="Calibri"/>
        <family val="2"/>
      </rPr>
      <t xml:space="preserve">
</t>
    </r>
    <r>
      <rPr>
        <sz val="10"/>
        <rFont val="Calibri"/>
        <family val="2"/>
      </rPr>
      <t xml:space="preserve">(s'il s'agit d'un groupe, vos réponses doivent être en fonction de la majorité des membres (50%) OU du ou de la chanteur.se principal.e ou meneur.se du groupe selon la perception du public)   </t>
    </r>
  </si>
  <si>
    <r>
      <rPr>
        <b/>
        <sz val="11"/>
        <rFont val="Calibri"/>
        <family val="2"/>
      </rPr>
      <t xml:space="preserve">1. Quelle est votre identité de genre actuelle ? </t>
    </r>
    <r>
      <rPr>
        <sz val="10"/>
        <rFont val="Calibri"/>
        <family val="2"/>
      </rPr>
      <t xml:space="preserve">
L’identité de genre est le sens profond d’une personne d’être une femme, un homme, un autre genre ou de ne pas avoir de genre du tout. L'identité de genre ne correspond pas nécessairement, au sens traditionnel, au sexe assigné à une personne à sa naissance (généralement sexe féminin ou sexe masculin) et peut différer de ce qui figure sur ses documents juridiques actuels. </t>
    </r>
  </si>
  <si>
    <r>
      <rPr>
        <b/>
        <sz val="11"/>
        <rFont val="Calibri"/>
        <family val="2"/>
      </rPr>
      <t xml:space="preserve">3. Vous identifiez-vous comme une personne racisée ? </t>
    </r>
    <r>
      <rPr>
        <sz val="10"/>
        <rFont val="Calibri"/>
        <family val="2"/>
      </rPr>
      <t xml:space="preserve">
« Race » est un terme utilisé pour classer des personnes dans des groupes, principalement en fonction de leurs caractéristiques physiques, comme la couleur de la peau. Les catégories raciales ne se fondent pas sur la science ni la biologie, mais plutôt sur les différences créées par la société qui entraînent d’importantes conséquences dans la vie des gens, comme des obstacles, des préjudices et de la discrimination au sein de la société canadienne. Ces conséquences peuvent varier entre les différentes communautés racisées; des personnes noires n’auront pas la même expérience que d’autres personnes de couleur. Les catégories raciales peuvent varier au fil du temps et en fonction du lieu et peuvent aussi s’entrecroiser selon l’appartenance aux regroupements ethniques, culturels ou religieux. </t>
    </r>
  </si>
  <si>
    <t>Si oui, vous pouvez sélectionner parmi les réponses ci-dessous pour vous décrire (plusieurs réponses possibles) :</t>
  </si>
  <si>
    <t>Personne noire</t>
  </si>
  <si>
    <t xml:space="preserve">Personne originaire ou d’ascendance d’Asie de l’Est ou d’Asie du Sud-Est   </t>
  </si>
  <si>
    <t>Personne originaire ou d’ascendance de l’Amérique latine</t>
  </si>
  <si>
    <t>Personne originaire ou d’ascendance du Moyen-Orient ou Proche-Orient</t>
  </si>
  <si>
    <t xml:space="preserve">Personne originaire ou d’ascendance d’Asie du Sud  </t>
  </si>
  <si>
    <t>Autre (précisez) :</t>
  </si>
  <si>
    <r>
      <rPr>
        <b/>
        <sz val="11"/>
        <rFont val="Calibri"/>
        <family val="2"/>
      </rPr>
      <t xml:space="preserve">4. Vous identifiez-vous comme une personne handicapée ?  </t>
    </r>
    <r>
      <rPr>
        <b/>
        <sz val="10"/>
        <rFont val="Calibri"/>
        <family val="2"/>
      </rPr>
      <t xml:space="preserve">
</t>
    </r>
    <r>
      <rPr>
        <sz val="10"/>
        <rFont val="Calibri"/>
        <family val="2"/>
      </rPr>
      <t xml:space="preserve">
Une personne handicapée a une déficience de nature permanente, temporaire ou épisodique, manifeste ou non et dont l’interaction avec un obstacle nuit à la participation pleine et égale d’une personne dans la société.                                                                                                               </t>
    </r>
  </si>
  <si>
    <r>
      <rPr>
        <b/>
        <sz val="11"/>
        <rFont val="Calibri"/>
        <family val="2"/>
      </rPr>
      <t xml:space="preserve">5. Vous identifiez-vous comme un.e membre de la communauté LGBTQ2+ ? </t>
    </r>
    <r>
      <rPr>
        <b/>
        <sz val="10"/>
        <rFont val="Calibri"/>
        <family val="2"/>
      </rPr>
      <t xml:space="preserve">
</t>
    </r>
    <r>
      <rPr>
        <sz val="10"/>
        <rFont val="Calibri"/>
        <family val="2"/>
      </rPr>
      <t xml:space="preserve">
Une personne qui s’identifie comme appartenant à la communauté LGBTQ2+ s’identifie comme lesbienne, gaie, bisexuelle, transgenre, queer, bispirituelle, intersexe et/ou non binaire.                                                                                           </t>
    </r>
  </si>
  <si>
    <r>
      <t xml:space="preserve">La ou le Demandeur
</t>
    </r>
    <r>
      <rPr>
        <sz val="10"/>
        <rFont val="Calibri"/>
        <family val="2"/>
      </rPr>
      <t>(Direction générale, si OBNL / Actionnaire majoritaire, si compagnie)</t>
    </r>
  </si>
  <si>
    <t>25-26</t>
  </si>
  <si>
    <r>
      <t xml:space="preserve">Date de sortie du </t>
    </r>
    <r>
      <rPr>
        <b/>
        <u/>
        <sz val="9"/>
        <color theme="1"/>
        <rFont val="Calibri"/>
        <family val="2"/>
      </rPr>
      <t>premier album</t>
    </r>
    <r>
      <rPr>
        <b/>
        <sz val="9"/>
        <color theme="1"/>
        <rFont val="Calibri"/>
        <family val="2"/>
      </rPr>
      <t xml:space="preserve"> 
ou </t>
    </r>
    <r>
      <rPr>
        <b/>
        <u/>
        <sz val="9"/>
        <color theme="1"/>
        <rFont val="Calibri"/>
        <family val="2"/>
      </rPr>
      <t>EP</t>
    </r>
    <r>
      <rPr>
        <b/>
        <sz val="9"/>
        <color theme="1"/>
        <rFont val="Calibri"/>
        <family val="2"/>
      </rPr>
      <t xml:space="preserve"> francophone en carrière 
</t>
    </r>
    <r>
      <rPr>
        <b/>
        <sz val="9"/>
        <color rgb="FFFF0000"/>
        <rFont val="Calibri"/>
        <family val="2"/>
      </rPr>
      <t>(doit être après le 1</t>
    </r>
    <r>
      <rPr>
        <b/>
        <vertAlign val="superscript"/>
        <sz val="9"/>
        <color rgb="FFFF0000"/>
        <rFont val="Calibri"/>
        <family val="2"/>
      </rPr>
      <t>er</t>
    </r>
    <r>
      <rPr>
        <b/>
        <sz val="9"/>
        <color rgb="FFFF0000"/>
        <rFont val="Calibri"/>
        <family val="2"/>
      </rPr>
      <t xml:space="preserve"> avril 2021)</t>
    </r>
  </si>
  <si>
    <r>
      <t xml:space="preserve">3. Date de sortie de l'album ou EP visé  (AA-MM-JJ) :
</t>
    </r>
    <r>
      <rPr>
        <i/>
        <sz val="9"/>
        <color rgb="FF0070C0"/>
        <rFont val="Calibri"/>
        <family val="2"/>
      </rPr>
      <t xml:space="preserve">Commercialisé </t>
    </r>
    <r>
      <rPr>
        <b/>
        <i/>
        <sz val="9"/>
        <color rgb="FF0070C0"/>
        <rFont val="Calibri"/>
        <family val="2"/>
      </rPr>
      <t xml:space="preserve">depuis moins de 36 mois au 31 mars 2026 </t>
    </r>
    <r>
      <rPr>
        <i/>
        <sz val="9"/>
        <color rgb="FF0070C0"/>
        <rFont val="Calibri"/>
        <family val="2"/>
      </rPr>
      <t xml:space="preserve">ou ayant un album ou EP à venir dans les 
6 prochains mois </t>
    </r>
  </si>
  <si>
    <r>
      <t xml:space="preserve">3. Date de sortie de l'album ou EP visé  (AA-MM-JJ) :
</t>
    </r>
    <r>
      <rPr>
        <i/>
        <sz val="9"/>
        <color rgb="FF0070C0"/>
        <rFont val="Calibri"/>
        <family val="2"/>
      </rPr>
      <t xml:space="preserve">Commercialisé depuis </t>
    </r>
    <r>
      <rPr>
        <b/>
        <i/>
        <sz val="9"/>
        <color rgb="FF0070C0"/>
        <rFont val="Calibri"/>
        <family val="2"/>
      </rPr>
      <t>moins de 36 mois au 31 mars 2026</t>
    </r>
    <r>
      <rPr>
        <i/>
        <sz val="9"/>
        <color rgb="FF0070C0"/>
        <rFont val="Calibri"/>
        <family val="2"/>
      </rPr>
      <t xml:space="preserve"> ou ayant un album ou EP à venir dans les 
6 prochains mois </t>
    </r>
  </si>
  <si>
    <t>DÉMARCHAGE 
(Période admissible du 1er avril 2025 au 31 mars 2026)
Questions à répondre à la demande</t>
  </si>
  <si>
    <r>
      <t xml:space="preserve">DÉMARCHAGE
(Période admissible du 1er mars 2025 au 31 mars 2026)
</t>
    </r>
    <r>
      <rPr>
        <b/>
        <sz val="14"/>
        <color rgb="FF0000FF"/>
        <rFont val="Calibri"/>
        <family val="2"/>
      </rPr>
      <t>Questions à répondre au parachèvement</t>
    </r>
  </si>
  <si>
    <t>Résolution du conseil d'administration autorisant le dépôt de la demande et désignant un.e signataire autorisé.e</t>
  </si>
  <si>
    <t>Cachets maximum</t>
  </si>
  <si>
    <t>TOTAL DES DÉPENSES COUVERTES PAR MUSICACTION</t>
  </si>
  <si>
    <t>7.</t>
  </si>
  <si>
    <t>8.</t>
  </si>
  <si>
    <t>Sous-total max</t>
  </si>
  <si>
    <r>
      <t xml:space="preserve">PLAN D'AFFAIRES
</t>
    </r>
    <r>
      <rPr>
        <b/>
        <sz val="14"/>
        <color rgb="FFFF0000"/>
        <rFont val="Calibri"/>
        <family val="2"/>
      </rPr>
      <t xml:space="preserve">*Pour l'année 2025-2026, vous n'avez pas à compléter cette section** </t>
    </r>
  </si>
  <si>
    <t>2. Quelles sont vos stratégies de développement de l'événement au régional, national et/ou à l'international ?</t>
  </si>
  <si>
    <r>
      <t xml:space="preserve">3. Démontrez la portée significative de votre événement en regard des autres événements en musique dans votre créneau ainsi que les retombées médiatiques. 
</t>
    </r>
    <r>
      <rPr>
        <i/>
        <sz val="9"/>
        <rFont val="Calibri"/>
        <family val="2"/>
        <scheme val="minor"/>
      </rPr>
      <t>Vous pouvez joindre un dossier de presse.</t>
    </r>
  </si>
  <si>
    <t>1. Expliquez de quelle façon vous mettez en valeur les artistes canadien.ne.s émergent.e.s programmé.e.s dans votre événement?</t>
  </si>
  <si>
    <t>9. Décrivez l'activité en question et les outils de promotion prévus.</t>
  </si>
  <si>
    <t>10. Énumérez les artistes ciblé.e.s par l'aide aux cachets.</t>
  </si>
  <si>
    <r>
      <t xml:space="preserve">ÉVÉNEMENT AU CANADA 
</t>
    </r>
    <r>
      <rPr>
        <b/>
        <sz val="16"/>
        <color rgb="FFFF0000"/>
        <rFont val="Calibri"/>
        <family val="2"/>
      </rPr>
      <t>**Programmation 24-25 : Ne pas compléter cet onglet si le parachèvement 24-25 a été déposé.**</t>
    </r>
  </si>
  <si>
    <t xml:space="preserve">Artiste 
francophone 
du Québec </t>
  </si>
  <si>
    <t xml:space="preserve">Artiste 
francophone du Québec </t>
  </si>
  <si>
    <r>
      <t xml:space="preserve">Nom de l'artiste ou formation </t>
    </r>
    <r>
      <rPr>
        <b/>
        <u/>
        <sz val="9"/>
        <color rgb="FFFF0000"/>
        <rFont val="Calibri"/>
        <family val="2"/>
      </rPr>
      <t>en musique vocale francophone, en langues autochtones ou autre langue que l'anglais</t>
    </r>
    <r>
      <rPr>
        <b/>
        <sz val="9"/>
        <color theme="1"/>
        <rFont val="Calibri"/>
        <family val="2"/>
      </rPr>
      <t xml:space="preserve"> 
</t>
    </r>
    <r>
      <rPr>
        <i/>
        <sz val="9"/>
        <color theme="1"/>
        <rFont val="Calibri"/>
        <family val="2"/>
      </rPr>
      <t>Insérer des lignes au besoin</t>
    </r>
  </si>
  <si>
    <r>
      <t xml:space="preserve">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</si>
  <si>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r>
      <t xml:space="preserve">ÉVÉNEMENT AU CANADA 
</t>
    </r>
    <r>
      <rPr>
        <b/>
        <sz val="14"/>
        <color rgb="FFFF0000"/>
        <rFont val="Calibri"/>
        <family val="2"/>
      </rPr>
      <t>**Programmation 24-25 : Ne pas compléter cet onglet si le parachèvement 24-25 a été déposé.**</t>
    </r>
  </si>
  <si>
    <t xml:space="preserve"> ARTISTES CANADIEN.NE.S DE LA PROGRAMMATION
</t>
  </si>
  <si>
    <r>
      <t xml:space="preserve">Nom de l'artiste ou formation (excluant les projets en musique vocale anglophone)
</t>
    </r>
    <r>
      <rPr>
        <i/>
        <sz val="9"/>
        <color theme="1"/>
        <rFont val="Calibri"/>
        <family val="2"/>
      </rPr>
      <t>Insérer des lignes au besoin</t>
    </r>
  </si>
  <si>
    <t>Nom de la personne ou des personnes se déplaçant et fonction(s) au sein de l'organisation :</t>
  </si>
  <si>
    <t>Réservé adm.</t>
  </si>
  <si>
    <t>Budget
accepté</t>
  </si>
  <si>
    <t xml:space="preserve">Démarchages </t>
  </si>
  <si>
    <t>6. Y a-t-il une nouveauté ou une amélioration dont vous voudriez nous faire part relativement à votre volet pro international cette année?</t>
  </si>
  <si>
    <t xml:space="preserve">7. Expliquez le processus de sélection pour le choix des professionnel.le.s de l'international invité.e.s. 
</t>
  </si>
  <si>
    <r>
      <t xml:space="preserve">8 ARTISTES </t>
    </r>
    <r>
      <rPr>
        <b/>
        <u/>
        <sz val="9"/>
        <rFont val="Calibri"/>
        <family val="2"/>
      </rPr>
      <t>CANADIEN.NE.S EN MUSIQUE VOCALE FRANCOPHONE ET EN LANGUES AUTOCHTONES</t>
    </r>
    <r>
      <rPr>
        <b/>
        <sz val="9"/>
        <rFont val="Calibri"/>
        <family val="2"/>
      </rPr>
      <t xml:space="preserve"> CORRESPONDANT 
AUX CRITÈRES D'ADMISSIBILITÉ DU PROGRAMME
</t>
    </r>
    <r>
      <rPr>
        <b/>
        <i/>
        <sz val="9"/>
        <color rgb="FFFF0000"/>
        <rFont val="Calibri"/>
        <family val="2"/>
      </rPr>
      <t xml:space="preserve">Section non obligatoire pour les événements réalisés par les communautés autochtones 
</t>
    </r>
  </si>
  <si>
    <r>
      <t xml:space="preserve">8 ARTISTES CANADIEN.NE.S EN MUSIQUE VOCALE FRANCOPHONE ET EN LANGUES AUTOCHTONES CORRESPONDANT 
AUX CRITÈRES D'ADMISSIBILITÉ DU PROGRAMME
</t>
    </r>
    <r>
      <rPr>
        <b/>
        <sz val="9"/>
        <color rgb="FFFF0000"/>
        <rFont val="Calibri"/>
        <family val="2"/>
      </rPr>
      <t xml:space="preserve">Section non obligatoire pour les événements réalisés par les communautés autochtones </t>
    </r>
  </si>
  <si>
    <r>
      <t xml:space="preserve">ÉVÉNEMENT AU CANADA
</t>
    </r>
    <r>
      <rPr>
        <b/>
        <sz val="14"/>
        <rFont val="Calibri"/>
        <family val="2"/>
      </rPr>
      <t>Programmation 25-26</t>
    </r>
  </si>
  <si>
    <r>
      <t xml:space="preserve">
AUTRES ARTISTES CANADIEN.NE.S DE LA PROGRAMMATION
</t>
    </r>
    <r>
      <rPr>
        <b/>
        <i/>
        <sz val="9"/>
        <color rgb="FFFF0000"/>
        <rFont val="Calibri"/>
        <family val="2"/>
      </rPr>
      <t xml:space="preserve">Section à compléter pour les événements réalisés par les communautés autochtones </t>
    </r>
    <r>
      <rPr>
        <b/>
        <sz val="9"/>
        <rFont val="Calibri"/>
        <family val="2"/>
      </rPr>
      <t xml:space="preserve">
</t>
    </r>
  </si>
  <si>
    <t>Montant total des dépenses DE soumis</t>
  </si>
  <si>
    <t>Montant total des dépenses DE admissibles</t>
  </si>
  <si>
    <t>Montant maximal des dépenses acceptées</t>
  </si>
  <si>
    <t>Montant total des dépenses au parachèvement</t>
  </si>
  <si>
    <r>
      <t xml:space="preserve">ÉVÉNEMENT AU CANADA 
</t>
    </r>
    <r>
      <rPr>
        <b/>
        <sz val="14"/>
        <rFont val="Calibri"/>
        <family val="2"/>
      </rPr>
      <t>Programmation 25-26</t>
    </r>
  </si>
  <si>
    <t>1. Décrivez les modifications majeures par rapport au projet initialement déposé, le cas échéant.</t>
  </si>
  <si>
    <r>
      <t xml:space="preserve">2. Résumez la couverture médiatique dont a bénéficié votre événement. </t>
    </r>
    <r>
      <rPr>
        <i/>
        <sz val="9"/>
        <color rgb="FF0070C0"/>
        <rFont val="Calibri"/>
        <family val="2"/>
        <scheme val="minor"/>
      </rPr>
      <t>Joindre un dossier de presse.</t>
    </r>
  </si>
  <si>
    <t xml:space="preserve">3. Décrivez les activités réalisées et les modifications encourues, le cas échéant. </t>
  </si>
  <si>
    <t>4. Décrivez les modifications majeures par rapport aux activités initialement proposées, le cas échéant.</t>
  </si>
  <si>
    <r>
      <t xml:space="preserve">5. </t>
    </r>
    <r>
      <rPr>
        <b/>
        <strike/>
        <sz val="9"/>
        <color theme="1"/>
        <rFont val="Calibri"/>
        <family val="2"/>
        <scheme val="minor"/>
      </rPr>
      <t xml:space="preserve">Y a-t-il eu des intérêts, signatures d'ententes ou de contrats pouvant aider au développement de la carrière d'artistes canadien.ne.s à l'étranger ? </t>
    </r>
    <r>
      <rPr>
        <i/>
        <strike/>
        <sz val="9"/>
        <color rgb="FF0070C0"/>
        <rFont val="Calibri"/>
        <family val="2"/>
        <scheme val="minor"/>
      </rPr>
      <t>Joindre les résultats du sondage auprès des pros de l'international.</t>
    </r>
    <r>
      <rPr>
        <b/>
        <strike/>
        <sz val="9"/>
        <color rgb="FF0070C0"/>
        <rFont val="Calibri"/>
        <family val="2"/>
        <scheme val="minor"/>
      </rPr>
      <t xml:space="preserve"> </t>
    </r>
    <r>
      <rPr>
        <b/>
        <sz val="9"/>
        <rFont val="Calibri"/>
        <family val="2"/>
        <scheme val="minor"/>
      </rPr>
      <t>Joindre un sondage de satisfaction</t>
    </r>
  </si>
  <si>
    <t>7. Décrivez les modifications majeures par rapport à l'activité initialement proposée, le cas échéant.</t>
  </si>
  <si>
    <r>
      <rPr>
        <b/>
        <sz val="9"/>
        <color theme="1"/>
        <rFont val="Calibri"/>
        <family val="2"/>
        <scheme val="minor"/>
      </rPr>
      <t xml:space="preserve">6. Nommez les artistes/groupes ayant participé à l'activité de promotion.  </t>
    </r>
    <r>
      <rPr>
        <sz val="9"/>
        <color theme="1"/>
        <rFont val="Calibri"/>
        <family val="2"/>
        <scheme val="minor"/>
      </rPr>
      <t xml:space="preserve">
</t>
    </r>
    <r>
      <rPr>
        <i/>
        <sz val="9"/>
        <color rgb="FF0070C0"/>
        <rFont val="Calibri"/>
        <family val="2"/>
        <scheme val="minor"/>
      </rPr>
      <t>Insérez des lignes au besoin.</t>
    </r>
  </si>
  <si>
    <t>1. Décrivez le déroulement du projet et les modifications apportées, le cas échéant.</t>
  </si>
  <si>
    <r>
      <t>3. Décrivez la couverture médiatique qu'a reçue le projet, le cas échéant.</t>
    </r>
    <r>
      <rPr>
        <i/>
        <sz val="9"/>
        <color rgb="FF0070C0"/>
        <rFont val="Calibri"/>
        <family val="2"/>
        <scheme val="minor"/>
      </rPr>
      <t xml:space="preserve"> Joindre un dossier de presse.</t>
    </r>
  </si>
  <si>
    <t>4. Avez-vous atteint les objectifs que vous vous étiez fixés ? Expliquez.</t>
  </si>
  <si>
    <t>6. Décrivez l'incidence de l'aide de Musicaction sur le projet.</t>
  </si>
  <si>
    <t xml:space="preserve">1. Décrivez l'expertise de l'organisme en développement de compétences auprès des artistes et/ou des professionnel.le.s du secteur de la musique canadienne. </t>
  </si>
  <si>
    <r>
      <t>2. Décrivez votre projet avec une description détaillée</t>
    </r>
    <r>
      <rPr>
        <b/>
        <sz val="9"/>
        <rFont val="Calibri"/>
        <family val="2"/>
      </rPr>
      <t xml:space="preserve"> des activités et des formateurs/trices choisi.e.s</t>
    </r>
    <r>
      <rPr>
        <b/>
        <sz val="9"/>
        <color theme="1"/>
        <rFont val="Calibri"/>
        <family val="2"/>
      </rPr>
      <t xml:space="preserve"> pour lesquel.le.s l'aide est demandée. 
</t>
    </r>
    <r>
      <rPr>
        <i/>
        <sz val="9"/>
        <color rgb="FF0070C0"/>
        <rFont val="Calibri"/>
        <family val="2"/>
      </rPr>
      <t>Ex. Accompagnement personnalisé, mise en scène et captation d'un spectacle, réalisation encadrée d'une maquette professionnelle ou autre projet.</t>
    </r>
  </si>
  <si>
    <t>3. Quelle est la plus-value de ce projet pour la carrière nationale et/ou internationale des artistes et/ou entrepreneur.e.s et en quoi cela favorisera-t-il leur intégration à l'industrie musicale ?</t>
  </si>
  <si>
    <r>
      <t xml:space="preserve">4. Quels sont les critères de sélection des artistes et/ou entrepreneur.e.s choisi.e.s pour ce projet ? </t>
    </r>
    <r>
      <rPr>
        <i/>
        <sz val="9"/>
        <color rgb="FF0070C0"/>
        <rFont val="Calibri"/>
        <family val="2"/>
        <scheme val="minor"/>
      </rPr>
      <t>Joindre les ententes avec les partenaires, si applicable.</t>
    </r>
  </si>
  <si>
    <t>6. S'il s'agit d'un projet visant les marchés internationaux, en quoi consiste vos liens avec le marché d'exportation visé et en quoi cela serait bénéfique aux participant.e.s ?</t>
  </si>
  <si>
    <r>
      <t>7. Fournissez un calendrier de réalisation du projet avec les actions posées pour chaque mois/période.</t>
    </r>
    <r>
      <rPr>
        <i/>
        <sz val="9"/>
        <color rgb="FF0070C0"/>
        <rFont val="Calibri"/>
        <family val="2"/>
        <scheme val="minor"/>
      </rPr>
      <t xml:space="preserve"> 
Insérez des lignes au besoin.</t>
    </r>
  </si>
  <si>
    <r>
      <t xml:space="preserve">1. Décrivez votre projet de promotion avec une description détaillée des activités pour lesquelles l'aide est demandée.
</t>
    </r>
    <r>
      <rPr>
        <i/>
        <sz val="9"/>
        <color rgb="FF0070C0"/>
        <rFont val="Calibri"/>
        <family val="2"/>
        <scheme val="minor"/>
      </rPr>
      <t>Ex. À qui s'adresse le projet, le marché visé, etc.</t>
    </r>
  </si>
  <si>
    <t>2. Quels sont les critères de sélection des artistes choisi.e.s pour ce projet ?</t>
  </si>
  <si>
    <r>
      <t xml:space="preserve">3. Présentez l'équipe et les partenaires du projet, le cas échéant. 
</t>
    </r>
    <r>
      <rPr>
        <i/>
        <sz val="9"/>
        <color rgb="FF0070C0"/>
        <rFont val="Calibri"/>
        <family val="2"/>
        <scheme val="minor"/>
      </rPr>
      <t>Ex. Décrire l'expertise et les réalisations des parties prenantes et l'apport de chacun au projet.</t>
    </r>
  </si>
  <si>
    <t xml:space="preserve">4. Quels sont les objectifs visés par le projet déposé ? </t>
  </si>
  <si>
    <t>5. Démontrez le potentiel de retombées en terme de visibilité et décrivez votre plan promotionnel global.</t>
  </si>
  <si>
    <t>6. Quels sont les indicateurs de rendement qui seront mis en place pour mesurer les impacts ?</t>
  </si>
  <si>
    <t xml:space="preserve">Nom de l'artiste ou formation provenant des CLOSM </t>
  </si>
  <si>
    <r>
      <rPr>
        <b/>
        <sz val="9"/>
        <color theme="1"/>
        <rFont val="Calibri"/>
        <family val="2"/>
      </rPr>
      <t xml:space="preserve">Nombre d'album ou EP en carrière </t>
    </r>
    <r>
      <rPr>
        <sz val="9"/>
        <color theme="1"/>
        <rFont val="Calibri"/>
        <family val="2"/>
      </rPr>
      <t xml:space="preserve">
</t>
    </r>
    <r>
      <rPr>
        <sz val="9"/>
        <color rgb="FFFF0000"/>
        <rFont val="Calibri"/>
        <family val="2"/>
      </rPr>
      <t>Qui ont à leur actif au plus trois albums ou EP francophones commercialisés en carrière</t>
    </r>
  </si>
  <si>
    <r>
      <t xml:space="preserve">Date de sortie du dernier album ou EP francophone de l'artiste
</t>
    </r>
    <r>
      <rPr>
        <b/>
        <sz val="9"/>
        <color rgb="FFFF0000"/>
        <rFont val="Calibri"/>
        <family val="2"/>
      </rPr>
      <t>(36 mois précédent l'événement ou 6 mois après)</t>
    </r>
  </si>
  <si>
    <t xml:space="preserve"> Artiste 
Autochtone CLOSM</t>
  </si>
  <si>
    <t xml:space="preserve">Artiste 
prov. autre 
que le Québec  </t>
  </si>
  <si>
    <t>N/A- complété ci-dessous</t>
  </si>
  <si>
    <r>
      <t xml:space="preserve">AUTRES ARTISTES </t>
    </r>
    <r>
      <rPr>
        <b/>
        <u/>
        <sz val="9"/>
        <rFont val="Calibri"/>
        <family val="2"/>
      </rPr>
      <t>CANADIEN.NE.S</t>
    </r>
    <r>
      <rPr>
        <b/>
        <sz val="9"/>
        <rFont val="Calibri"/>
        <family val="2"/>
      </rPr>
      <t xml:space="preserve"> DE LA PROGRAMMATION</t>
    </r>
  </si>
  <si>
    <t>Artiste 
francophone du Québec</t>
  </si>
  <si>
    <r>
      <t>ÉVÉNEMENT</t>
    </r>
    <r>
      <rPr>
        <b/>
        <sz val="14"/>
        <rFont val="Calibri"/>
        <family val="2"/>
      </rPr>
      <t xml:space="preserve"> EN CHANSON DANS LA FRANCOPHONIE CANADIENNE 
Programmation 25-26</t>
    </r>
  </si>
  <si>
    <r>
      <t xml:space="preserve">Date de sortie du dernier album ou EP francophone de l'artiste </t>
    </r>
    <r>
      <rPr>
        <b/>
        <u/>
        <sz val="9"/>
        <color theme="1"/>
        <rFont val="Calibri"/>
        <family val="2"/>
      </rPr>
      <t xml:space="preserve"> </t>
    </r>
    <r>
      <rPr>
        <b/>
        <sz val="9"/>
        <color theme="1"/>
        <rFont val="Calibri"/>
        <family val="2"/>
      </rPr>
      <t xml:space="preserve">
</t>
    </r>
    <r>
      <rPr>
        <b/>
        <sz val="9"/>
        <color rgb="FFFF0000"/>
        <rFont val="Calibri"/>
        <family val="2"/>
      </rPr>
      <t>(36 mois précédent l'événement ou 6 mois après)</t>
    </r>
  </si>
  <si>
    <r>
      <rPr>
        <b/>
        <sz val="9"/>
        <rFont val="Calibri"/>
        <family val="2"/>
      </rPr>
      <t xml:space="preserve">Édition </t>
    </r>
    <r>
      <rPr>
        <b/>
        <sz val="9"/>
        <color theme="1"/>
        <rFont val="Calibri"/>
        <family val="2"/>
      </rPr>
      <t>visée par la demande (nombre)</t>
    </r>
  </si>
  <si>
    <r>
      <t xml:space="preserve">Nombre de spectacles </t>
    </r>
    <r>
      <rPr>
        <b/>
        <u/>
        <sz val="9"/>
        <color theme="1"/>
        <rFont val="Calibri"/>
        <family val="2"/>
      </rPr>
      <t>de musique</t>
    </r>
    <r>
      <rPr>
        <b/>
        <sz val="9"/>
        <color theme="1"/>
        <rFont val="Calibri"/>
        <family val="2"/>
      </rPr>
      <t xml:space="preserve"> prévus</t>
    </r>
  </si>
  <si>
    <t>PLAN D'AFFAIRES
2025-2026</t>
  </si>
  <si>
    <r>
      <rPr>
        <b/>
        <sz val="9"/>
        <color theme="1"/>
        <rFont val="Calibri"/>
        <family val="2"/>
        <scheme val="minor"/>
      </rPr>
      <t>4. Au programme l'événement doit se dérouler devant prosfessionnels.les, décrivez l'ensemble des activités professionnelles mises en place dans le cadre de votre événement (lieu d'accueil, outils, sondages, etc.) ainsi que la clientèle professionnelle visée (diffusion, industrie, médias, etc.).</t>
    </r>
    <r>
      <rPr>
        <sz val="9"/>
        <color theme="1"/>
        <rFont val="Calibri"/>
        <family val="2"/>
        <scheme val="minor"/>
      </rPr>
      <t xml:space="preserve">
</t>
    </r>
    <r>
      <rPr>
        <i/>
        <sz val="9"/>
        <color rgb="FF0070C0"/>
        <rFont val="Calibri"/>
        <family val="2"/>
        <scheme val="minor"/>
      </rPr>
      <t>Les listes des pros présent.e.s sont exigées en amont de l'événement par courriel et au parachèvement dans le tableau de l'onglet Para-EC-PCN Professionnel.le.s.</t>
    </r>
  </si>
  <si>
    <r>
      <t xml:space="preserve">5. Décrivez les activités </t>
    </r>
    <r>
      <rPr>
        <b/>
        <u/>
        <sz val="9"/>
        <color theme="1"/>
        <rFont val="Calibri"/>
        <family val="2"/>
        <scheme val="minor"/>
      </rPr>
      <t xml:space="preserve">spécifiques </t>
    </r>
    <r>
      <rPr>
        <b/>
        <u/>
        <sz val="9"/>
        <color rgb="FFFF0000"/>
        <rFont val="Calibri"/>
        <family val="2"/>
        <scheme val="minor"/>
      </rPr>
      <t>(si elles diffèrent de celles expliquées à la question 4 relativement au volet pro)</t>
    </r>
    <r>
      <rPr>
        <b/>
        <sz val="9"/>
        <color theme="1"/>
        <rFont val="Calibri"/>
        <family val="2"/>
        <scheme val="minor"/>
      </rPr>
      <t xml:space="preserve"> et outils de communication développés pour la délégation étrangère.
</t>
    </r>
    <r>
      <rPr>
        <i/>
        <sz val="9"/>
        <color rgb="FF0070C0"/>
        <rFont val="Calibri"/>
        <family val="2"/>
        <scheme val="minor"/>
      </rPr>
      <t>Ex : Avez-vous un quartier général dédié à l'accueil des pros de l'international ? Avez-vous un horaire ou un parcours spécifique ? Des activités de réseautage prévues?</t>
    </r>
    <r>
      <rPr>
        <b/>
        <sz val="9"/>
        <color theme="1"/>
        <rFont val="Calibri"/>
        <family val="2"/>
        <scheme val="minor"/>
      </rPr>
      <t xml:space="preserve"> </t>
    </r>
  </si>
  <si>
    <r>
      <rPr>
        <b/>
        <sz val="9"/>
        <color theme="1"/>
        <rFont val="Calibri"/>
        <family val="2"/>
        <scheme val="minor"/>
      </rPr>
      <t xml:space="preserve">9. Nommez les artistes/groupes ciblé.e.s par l'activité de promotion.  </t>
    </r>
    <r>
      <rPr>
        <sz val="9"/>
        <color theme="1"/>
        <rFont val="Calibri"/>
        <family val="2"/>
        <scheme val="minor"/>
      </rPr>
      <t xml:space="preserve">
</t>
    </r>
    <r>
      <rPr>
        <i/>
        <sz val="9"/>
        <color rgb="FF0070C0"/>
        <rFont val="Calibri"/>
        <family val="2"/>
        <scheme val="minor"/>
      </rPr>
      <t>Insérez des lignes au besoin.</t>
    </r>
  </si>
  <si>
    <t>2. Plan des activités liées au secteur de la musique de votre organisme permettant de remplir votre mission et vos objectifs pour la prochaine année.</t>
  </si>
  <si>
    <t>L'ÉVÉNEMENT AU CANADA (EC ou ICV4)</t>
  </si>
  <si>
    <t>ÉVÉNEMENT AU CANADA (EC) et
ÉVÉNEMENT EN CHANSON DANS LA FRANCOPHONIE CANADIENNE (ICV4)
Questions à répondre à la demande</t>
  </si>
  <si>
    <t>TOTAL ARTISTES CANADIEN.NE.S</t>
  </si>
  <si>
    <t>GRAND TOTAL ARTISTES</t>
  </si>
  <si>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ISSU.ES DES COMMUNAUTÉS FRANCOPHONES EN SITUATION MINORITAIRES</t>
    </r>
    <r>
      <rPr>
        <sz val="9"/>
        <rFont val="Calibri"/>
        <family val="2"/>
      </rPr>
      <t xml:space="preserve"> CORRESPONDANT AUX CRITÈRES D'ADMISSIBILITÉ DU PROGRAMME</t>
    </r>
  </si>
  <si>
    <r>
      <rPr>
        <b/>
        <sz val="9"/>
        <rFont val="Calibri"/>
        <family val="2"/>
      </rPr>
      <t>EVÉNEMENT TYPE CONTACT : MINIMUM 3 ARTISTES CANADIEN.NE.S EN MUSIQUE VOCALE FRANCOPHONE ET EN LANGUES AUTOCHTONES ISSU.ES DES COMMUNAUTÉS FRANCOPHONES EN SITUATION MINORITAIRES</t>
    </r>
    <r>
      <rPr>
        <sz val="9"/>
        <rFont val="Calibri"/>
        <family val="2"/>
      </rPr>
      <t xml:space="preserve"> CORRESPONDANT AUX CRITÈRES D'ADMISSIBILITÉ DU PROGRAMME  </t>
    </r>
    <r>
      <rPr>
        <b/>
        <sz val="9"/>
        <color rgb="FFFF0000"/>
        <rFont val="Calibri"/>
        <family val="2"/>
      </rPr>
      <t>OU</t>
    </r>
    <r>
      <rPr>
        <sz val="9"/>
        <rFont val="Calibri"/>
        <family val="2"/>
      </rPr>
      <t xml:space="preserve">
</t>
    </r>
    <r>
      <rPr>
        <b/>
        <sz val="9"/>
        <rFont val="Calibri"/>
        <family val="2"/>
      </rPr>
      <t>EVÉNEMENT TYPE FESTIVAL : MINIMUM 5 ARTISTES CANADIEN.NE.S EN MUSIQUE VOCALE FRANCOPHONE  ET EN LANGUES AUTOCHTONES</t>
    </r>
    <r>
      <rPr>
        <b/>
        <sz val="9"/>
        <color rgb="FFB90000"/>
        <rFont val="Calibri"/>
        <family val="2"/>
      </rPr>
      <t xml:space="preserve"> </t>
    </r>
    <r>
      <rPr>
        <b/>
        <sz val="9"/>
        <rFont val="Calibri"/>
        <family val="2"/>
      </rPr>
      <t>ISSU.ES DES COMMUNAUTÉS FRANCOPHONES EN SITUATION MINORITAIRES</t>
    </r>
    <r>
      <rPr>
        <sz val="9"/>
        <rFont val="Calibri"/>
        <family val="2"/>
      </rPr>
      <t xml:space="preserve"> CORRESPONDANT AUX CRITÈRES D'ADMISSIBILITÉ DU PROGRAMME</t>
    </r>
  </si>
  <si>
    <r>
      <t>PROJET #5 /</t>
    </r>
    <r>
      <rPr>
        <b/>
        <sz val="9"/>
        <color rgb="FFFF0000"/>
        <rFont val="Calibri"/>
        <family val="2"/>
      </rPr>
      <t xml:space="preserve"> TITRE DU PROJET :</t>
    </r>
  </si>
  <si>
    <t xml:space="preserve">8. Expliquez comment vous tenez compte des besoins exprimés par le milieu lors de la sélection des professionnel.le.s invité.e.s (consultation globale, discussions avec les équipes des artistes programmé.e.s et autres producteur.trice.s, etc.) </t>
  </si>
  <si>
    <t>5. Quel(s) outil(s) conserveront les artistes à la suite du projet, le cas échéant ?</t>
  </si>
  <si>
    <t>3. Quelle est la plus-value de ce projet pour la carrière nationale et-ou internationale des artistes et/ou  entrepreneur.e.s et en quoi cela favorisera-t-il leur intégration à l'industrie musicale ?</t>
  </si>
  <si>
    <r>
      <t xml:space="preserve">8. Décrivez les activités </t>
    </r>
    <r>
      <rPr>
        <b/>
        <u/>
        <sz val="9"/>
        <color theme="1"/>
        <rFont val="Calibri"/>
        <family val="2"/>
        <scheme val="minor"/>
      </rPr>
      <t>spécifiques</t>
    </r>
    <r>
      <rPr>
        <b/>
        <sz val="9"/>
        <color theme="1"/>
        <rFont val="Calibri"/>
        <family val="2"/>
        <scheme val="minor"/>
      </rPr>
      <t xml:space="preserve"> développées pour la délégation étrangère venant au Canada, le cas échéant.</t>
    </r>
  </si>
  <si>
    <t>9. Expliquez le processus de sélection pour le choix des professionnel.le.s de l'international invité.e.s.</t>
  </si>
  <si>
    <r>
      <t xml:space="preserve">10. Quelles sont vos objectifs en ce qui a trait aux pros de l'international invité.e.s pour cette édition ? 
</t>
    </r>
    <r>
      <rPr>
        <i/>
        <sz val="9"/>
        <color rgb="FF0070C0"/>
        <rFont val="Calibri"/>
        <family val="2"/>
        <scheme val="minor"/>
      </rPr>
      <t>Ex. # de pros, origine, fonctions, etc.</t>
    </r>
  </si>
  <si>
    <t xml:space="preserve">Si ce projet est financé depuis plus de 5 ans, vous n'avez pas à compléter les prochaines questions. 
Vous devez cependant nous faire part de toute nouveauté, modification ou changement important par rapport à l’édition précédente, le cas échéant :
</t>
  </si>
  <si>
    <t xml:space="preserve">Si votre événement est financé depuis plus de 5 ans, vous n'avez pas à compléter les 3 prochaines questions. Les sections suivantes sont cependant obligatoires.
Vous devez cependant nous faire part de toute nouveauté, modification ou changement important par rapport à l’édition précédente, le cas échéant :
</t>
  </si>
  <si>
    <t>RENSEIGNEMENTS SUR LA TOURNÉE #3</t>
  </si>
  <si>
    <t>RENSEIGNEMENTS SUR LA TOURNÉE #4</t>
  </si>
  <si>
    <t>2. Quelles sont les retombées sur la carrière de chacun des artistes et/ou participant.e.s visé.e.s par la demande ?
À cet égard, les résultats d’un sondage effectué auprès des participant.e.s au projet peut être exigé par Musicaction.</t>
  </si>
  <si>
    <r>
      <t xml:space="preserve">5. S’il s’agit d’un projet visant des artistes en début de carrière, quel outil concret a été développé pour agir comme carte de visite auprès des acteurs.trices de l’industrie (maquette, captation de spectacles, etc.) ?
</t>
    </r>
    <r>
      <rPr>
        <i/>
        <sz val="9"/>
        <color rgb="FF0070C0"/>
        <rFont val="Calibri"/>
        <family val="2"/>
        <scheme val="minor"/>
      </rPr>
      <t>Joindre l'outil développé.</t>
    </r>
  </si>
  <si>
    <r>
      <t xml:space="preserve">3. Décrivez la couverture médiatique qu'a reçue le projet, le cas échéant. </t>
    </r>
    <r>
      <rPr>
        <i/>
        <sz val="9"/>
        <color rgb="FF0070C0"/>
        <rFont val="Calibri"/>
        <family val="2"/>
        <scheme val="minor"/>
      </rPr>
      <t>Joindre un dossier de presse.</t>
    </r>
  </si>
  <si>
    <t>2. Avez-vous fait la promotion à l'interne ou vous vous êtes adjoints des partenaires pour ce faire? (ex. fournisseur externe, l'artiste ou son équipe, etc.)</t>
  </si>
  <si>
    <t>3. Êtes-vous en mseure de quantifier l'impact de la campagne?</t>
  </si>
  <si>
    <t>1. Complétez les colonnes PARACHÈVEMENT de l'onglet Démarchage.</t>
  </si>
  <si>
    <t>2. Décrivez les modifications apportées aux voyages d'affaires initialement soumis, le cas échéant  (remplacement d'un événement par un autre par exemple).</t>
  </si>
  <si>
    <t>3. Complétez le tableau des rencontres ayant eu lieu ci-dessous.</t>
  </si>
  <si>
    <t>Développement des compétences
Projet 5 : Titre du projet
(DC)</t>
  </si>
  <si>
    <t>Développement des compétences
Projet 5
(DC)</t>
  </si>
  <si>
    <t>DC - Projet 5</t>
  </si>
  <si>
    <t>Demande</t>
  </si>
  <si>
    <t>Dépenses maximales demandées par  spectacle*</t>
  </si>
  <si>
    <r>
      <t xml:space="preserve">*ROSEQ : </t>
    </r>
    <r>
      <rPr>
        <i/>
        <sz val="9"/>
        <color rgb="FFFF0000"/>
        <rFont val="Calibri"/>
        <family val="2"/>
      </rPr>
      <t xml:space="preserve">Dépenses maximales considérées de </t>
    </r>
    <r>
      <rPr>
        <b/>
        <i/>
        <sz val="9"/>
        <color rgb="FFFF0000"/>
        <rFont val="Calibri"/>
        <family val="2"/>
      </rPr>
      <t>467 $ par spectacle</t>
    </r>
    <r>
      <rPr>
        <i/>
        <sz val="9"/>
        <color rgb="FFFF0000"/>
        <rFont val="Calibri"/>
        <family val="2"/>
      </rPr>
      <t xml:space="preserve"> pour une aide maximale de 350 $ par spectacle.</t>
    </r>
  </si>
  <si>
    <t>Dépenses maximales confirmées par  spectacle effectué*</t>
  </si>
  <si>
    <t>Dépenses accordées à la demande</t>
  </si>
  <si>
    <t>Dépenses finales accordées</t>
  </si>
  <si>
    <r>
      <t xml:space="preserve">*Coup de cœur francophone, RADARTS, Réseau Ontario et Réseau des grands espaces: </t>
    </r>
    <r>
      <rPr>
        <i/>
        <sz val="9"/>
        <color rgb="FFFF0000"/>
        <rFont val="Calibri"/>
        <family val="2"/>
      </rPr>
      <t xml:space="preserve">Dépenses maximales considérées de </t>
    </r>
    <r>
      <rPr>
        <b/>
        <i/>
        <sz val="9"/>
        <color rgb="FFFF0000"/>
        <rFont val="Calibri"/>
        <family val="2"/>
      </rPr>
      <t>1067 $ par spectacle</t>
    </r>
    <r>
      <rPr>
        <i/>
        <sz val="9"/>
        <color rgb="FFFF0000"/>
        <rFont val="Calibri"/>
        <family val="2"/>
      </rPr>
      <t xml:space="preserve"> pour une aide maximale de 800 $ par spectacle.</t>
    </r>
  </si>
  <si>
    <t>3. Expliquez les activités de promotion que vous planifiez effectuées.</t>
  </si>
  <si>
    <t>4. Ces activités seront-elles réalisées à l'interne par le réseau et/ou par des partenaires de la tournée (ex: chaque diffuseur, l'artiste, l'équipe de l'artiste, etc.)? Expliquez.</t>
  </si>
  <si>
    <r>
      <t xml:space="preserve">*Administration de la tournée: </t>
    </r>
    <r>
      <rPr>
        <i/>
        <sz val="9"/>
        <color rgb="FFFF0000"/>
        <rFont val="Calibri"/>
        <family val="2"/>
      </rPr>
      <t xml:space="preserve">Dépenses maximales considérées de </t>
    </r>
    <r>
      <rPr>
        <b/>
        <i/>
        <sz val="9"/>
        <color rgb="FFFF0000"/>
        <rFont val="Calibri"/>
        <family val="2"/>
      </rPr>
      <t xml:space="preserve">1000 $ par tournée </t>
    </r>
    <r>
      <rPr>
        <i/>
        <sz val="9"/>
        <color rgb="FFFF0000"/>
        <rFont val="Calibri"/>
        <family val="2"/>
      </rPr>
      <t>pour une aide maximale de 750 $ par tournée.</t>
    </r>
  </si>
  <si>
    <t xml:space="preserve"> </t>
  </si>
  <si>
    <t>Montants acceptés</t>
  </si>
  <si>
    <t>Montants 
acceptés</t>
  </si>
  <si>
    <r>
      <t xml:space="preserve">ÉVÉNEMENT EN CHANSON DANS LA FRANCOPHONIE CANADIENNE 
</t>
    </r>
    <r>
      <rPr>
        <b/>
        <sz val="16"/>
        <color rgb="FFFF0000"/>
        <rFont val="Calibri"/>
        <family val="2"/>
      </rPr>
      <t>**Programmation 24-25 : Ne pas compléter cet onglet si le parachèvement 24-25 a été déposé.**</t>
    </r>
  </si>
  <si>
    <t xml:space="preserve"> TOURNÉE 2 PLAN DE SPECTACLES - DEMANDE</t>
  </si>
  <si>
    <t xml:space="preserve"> TOURNÉE 3 PLAN DE SPECTACLES - DEMANDE</t>
  </si>
  <si>
    <t xml:space="preserve"> TOURNÉE 4 PLAN DE SPECTACLES - DEMANDE</t>
  </si>
  <si>
    <t xml:space="preserve"> TOURNÉE 1 PLAN DE SPECTACLES - DEMANDE</t>
  </si>
  <si>
    <r>
      <t xml:space="preserve">RENSEIGNEMENTS SUR LA TOURNÉE #3 -PREMIÈRE PARTIE </t>
    </r>
    <r>
      <rPr>
        <b/>
        <sz val="9"/>
        <color rgb="FFFF0000"/>
        <rFont val="Calibri"/>
        <family val="2"/>
      </rPr>
      <t>(ROSEQ UNIQUEMENT)</t>
    </r>
  </si>
  <si>
    <r>
      <t xml:space="preserve">RENSEIGNEMENTS SUR LA TOURNÉE #4 -PREMIÈRE PARTIE </t>
    </r>
    <r>
      <rPr>
        <b/>
        <sz val="9"/>
        <color rgb="FFFF0000"/>
        <rFont val="Calibri"/>
        <family val="2"/>
      </rPr>
      <t xml:space="preserve"> (ROSEQ UNIQUEMENT)</t>
    </r>
  </si>
  <si>
    <t>Événement au Canada &amp; Événement en chanson dans la francophonie canadienne
(EC-ICV4)</t>
  </si>
  <si>
    <t>1.14</t>
  </si>
  <si>
    <t>Participation de la ou du Demandeur</t>
  </si>
  <si>
    <t>Cachets 
soumis</t>
  </si>
  <si>
    <t>Réservé 
ADMIN
Montant accordé</t>
  </si>
  <si>
    <t>Sous-total des dépenses de production admissibles</t>
  </si>
  <si>
    <t>Sous-total des dépenses de promotion admissibles</t>
  </si>
  <si>
    <t>Sous-total des dépenses d'administration admissibles</t>
  </si>
  <si>
    <t>Dépenses par  spectacle*</t>
  </si>
  <si>
    <t>Montant des dépenses pour la promotion de la tournée #2</t>
  </si>
  <si>
    <t>Montant demandé pour l'administration de la tournée #2</t>
  </si>
  <si>
    <r>
      <t xml:space="preserve">PROMOTION NUMÉRIQUE DE LA TOURNÉE #2
</t>
    </r>
    <r>
      <rPr>
        <i/>
        <sz val="9"/>
        <color rgb="FF0070C0"/>
        <rFont val="Calibri"/>
        <family val="2"/>
      </rPr>
      <t>À compléter si une aide spécifique est demandée pour la promotion numérique de la tournée.</t>
    </r>
  </si>
  <si>
    <r>
      <t xml:space="preserve">PROMOTION NUMÉRIQUE DE LA TOURNÉE #1
</t>
    </r>
    <r>
      <rPr>
        <i/>
        <sz val="9"/>
        <color rgb="FF0070C0"/>
        <rFont val="Calibri"/>
        <family val="2"/>
      </rPr>
      <t>À compléter si une aide spécifique est demandée pour la promotion numérique de la tournée.</t>
    </r>
  </si>
  <si>
    <t>Montant demandé pour l'administration de la tournée #3</t>
  </si>
  <si>
    <t>Montant des dépenses pour la promotion de la tournée #3</t>
  </si>
  <si>
    <r>
      <t xml:space="preserve">PROMOTION NUMÉRIQUE DE LA TOURNÉE #3
</t>
    </r>
    <r>
      <rPr>
        <i/>
        <sz val="9"/>
        <color rgb="FF0070C0"/>
        <rFont val="Calibri"/>
        <family val="2"/>
      </rPr>
      <t>À compléter si une aide spécifique est demandée pour la promotion numérique de la tournée.</t>
    </r>
  </si>
  <si>
    <r>
      <t xml:space="preserve">PROMOTION NUMÉRIQUE DE LA TOURNÉE #4
</t>
    </r>
    <r>
      <rPr>
        <i/>
        <sz val="9"/>
        <color rgb="FF0070C0"/>
        <rFont val="Calibri"/>
        <family val="2"/>
      </rPr>
      <t>À compléter si une aide spécifique est demandée pour la promotion numérique de la tournée.</t>
    </r>
  </si>
  <si>
    <t>Montant demandé pour l'administration de la tournée #4</t>
  </si>
  <si>
    <t>Montant des dépenses pour la promotion de la tournée #4</t>
  </si>
  <si>
    <t>Dépenses maximales pour l'administration de la tournée #1 (max 1000$)</t>
  </si>
  <si>
    <t>Dépenses pour la promotion de la tournée #1</t>
  </si>
  <si>
    <r>
      <t xml:space="preserve">Développement des compétences </t>
    </r>
    <r>
      <rPr>
        <b/>
        <sz val="10"/>
        <rFont val="Calibri"/>
        <family val="2"/>
      </rPr>
      <t>(DC)</t>
    </r>
  </si>
  <si>
    <t>1. Inscrire dans le TABLEAU DÉTAILLÉ DES DÉPENSES - Dépenses jusqu'au minimum requis pour couvrir l'engagement.
2. Musicaction vous retournera votre formulaire sur lequel certaines factures seront sélectionnées pour vérification.
3. Transmettre les factures à être vérifiées avec les preuves de leurs paiements numérotées selon le No de poste de dépense.</t>
  </si>
  <si>
    <t>Personne originaire ou d’ascendance de l'Afrique du Nord</t>
  </si>
  <si>
    <t>DÉVELOPPEMENT DES COMPÉTENCES - INITIATIVES COLLECTIVES 26-27</t>
  </si>
  <si>
    <r>
      <t xml:space="preserve">Salaires et charges sociales en production </t>
    </r>
    <r>
      <rPr>
        <i/>
        <sz val="10"/>
        <color theme="4"/>
        <rFont val="Calibri"/>
        <family val="2"/>
      </rPr>
      <t>(employé.e.s attitré.e.s au projet)</t>
    </r>
  </si>
  <si>
    <t>Honoraires contractuels externes (directeur.trice artistique, de programmation, coordonateur.trice, etc.)</t>
  </si>
  <si>
    <r>
      <t xml:space="preserve">Cachets d'artistes et musiciens - Programmation </t>
    </r>
    <r>
      <rPr>
        <i/>
        <sz val="10"/>
        <color rgb="FF0070C0"/>
        <rFont val="Calibri"/>
        <family val="2"/>
      </rPr>
      <t>(inclut répétitions et spectacles)</t>
    </r>
  </si>
  <si>
    <t>Cachets de mentorat et formateurs</t>
  </si>
  <si>
    <t>Transport terrestre et aérien</t>
  </si>
  <si>
    <r>
      <t xml:space="preserve">Salaires et charges sociales en promotion </t>
    </r>
    <r>
      <rPr>
        <i/>
        <sz val="10"/>
        <color theme="4"/>
        <rFont val="Calibri"/>
        <family val="2"/>
      </rPr>
      <t>(employ.é.e.s attitré.e.s au projet)</t>
    </r>
  </si>
  <si>
    <r>
      <t xml:space="preserve">DÉPENSES D'ADMINISTRATION </t>
    </r>
    <r>
      <rPr>
        <b/>
        <sz val="10"/>
        <color rgb="FFFF0000"/>
        <rFont val="Calibri"/>
        <family val="2"/>
      </rPr>
      <t>- À titre informatif</t>
    </r>
  </si>
  <si>
    <r>
      <t xml:space="preserve">Salaires et charges sociales </t>
    </r>
    <r>
      <rPr>
        <i/>
        <sz val="10"/>
        <color rgb="FF0070C0"/>
        <rFont val="Calibri"/>
        <family val="2"/>
      </rPr>
      <t>(autres que ceux mis en production et promotion)</t>
    </r>
  </si>
  <si>
    <t>Honoraires de consultation externe</t>
  </si>
  <si>
    <t>TABLEAU DÉTAILLÉ DES DÉPENSES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</si>
</sst>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6" formatCode="#,##0\ &quot;$&quot;_);[Red]\(#,##0\ &quot;$&quot;\)"/>
    <numFmt numFmtId="7" formatCode="#,##0.00\ &quot;$&quot;_);\(#,##0.00\ &quot;$&quot;\)"/>
    <numFmt numFmtId="42" formatCode="_ * #,##0_)\ &quot;$&quot;_ ;_ * \(#,##0\)\ &quot;$&quot;_ ;_ * &quot;-&quot;_)\ &quot;$&quot;_ ;_ @_ "/>
    <numFmt numFmtId="44" formatCode="_ * #,##0.00_)\ &quot;$&quot;_ ;_ * \(#,##0.00\)\ &quot;$&quot;_ ;_ * &quot;-&quot;??_)\ &quot;$&quot;_ ;_ @_ "/>
    <numFmt numFmtId="164" formatCode="#,##0\ &quot;$&quot;"/>
    <numFmt numFmtId="165" formatCode="#,##0.00\ &quot;$&quot;"/>
    <numFmt numFmtId="166" formatCode="yy/mm/dd;@"/>
    <numFmt numFmtId="167" formatCode="dd/mm/yy;@"/>
    <numFmt numFmtId="168" formatCode="#,##0[$₮-450]"/>
  </numFmts>
  <fonts count="112" x14ac:knownFonts="1">
    <font>
      <sz val="11"/>
      <color theme="1"/>
      <name val="Calibri"/>
      <family val="2"/>
      <scheme val="minor"/>
    </font>
    <font>
      <sz val="10"/>
      <color theme="1"/>
      <name val="Calibri"/>
      <family val="2"/>
      <scheme val="minor"/>
    </font>
    <font>
      <b/>
      <sz val="10"/>
      <color theme="1"/>
      <name val="Calibri"/>
      <family val="2"/>
      <scheme val="minor"/>
    </font>
    <font>
      <sz val="10"/>
      <color rgb="FF000000"/>
      <name val="Arial"/>
      <family val="2"/>
    </font>
    <font>
      <b/>
      <sz val="11"/>
      <name val="Arial"/>
      <family val="2"/>
    </font>
    <font>
      <sz val="10"/>
      <name val="Arial"/>
      <family val="2"/>
    </font>
    <font>
      <b/>
      <sz val="9"/>
      <name val="Calibri"/>
      <family val="2"/>
    </font>
    <font>
      <sz val="9"/>
      <name val="Calibri"/>
      <family val="2"/>
    </font>
    <font>
      <b/>
      <sz val="9"/>
      <color rgb="FFFF0000"/>
      <name val="Calibri"/>
      <family val="2"/>
    </font>
    <font>
      <sz val="9"/>
      <color rgb="FFFF0000"/>
      <name val="Calibri"/>
      <family val="2"/>
    </font>
    <font>
      <sz val="10"/>
      <name val="Calibri"/>
      <family val="2"/>
      <scheme val="minor"/>
    </font>
    <font>
      <sz val="4"/>
      <name val="Arial"/>
      <family val="2"/>
    </font>
    <font>
      <b/>
      <sz val="10"/>
      <name val="Calibri"/>
      <family val="2"/>
      <scheme val="minor"/>
    </font>
    <font>
      <b/>
      <sz val="9"/>
      <name val="Arial"/>
      <family val="2"/>
    </font>
    <font>
      <sz val="18"/>
      <name val="Arial"/>
      <family val="2"/>
    </font>
    <font>
      <sz val="10"/>
      <name val="Calibri"/>
      <family val="2"/>
    </font>
    <font>
      <b/>
      <sz val="10"/>
      <name val="Calibri"/>
      <family val="2"/>
    </font>
    <font>
      <i/>
      <sz val="10"/>
      <name val="Calibri"/>
      <family val="2"/>
    </font>
    <font>
      <sz val="10"/>
      <color rgb="FFFF0000"/>
      <name val="Calibri"/>
      <family val="2"/>
    </font>
    <font>
      <b/>
      <i/>
      <sz val="10"/>
      <name val="Calibri"/>
      <family val="2"/>
    </font>
    <font>
      <b/>
      <sz val="10"/>
      <color rgb="FFFF0000"/>
      <name val="Calibri"/>
      <family val="2"/>
    </font>
    <font>
      <sz val="10"/>
      <color rgb="FF000000"/>
      <name val="Calibri"/>
      <family val="2"/>
      <scheme val="minor"/>
    </font>
    <font>
      <b/>
      <sz val="9"/>
      <color theme="1"/>
      <name val="Calibri"/>
      <family val="2"/>
    </font>
    <font>
      <sz val="9"/>
      <color theme="1"/>
      <name val="Calibri"/>
      <family val="2"/>
    </font>
    <font>
      <b/>
      <sz val="10"/>
      <color theme="1"/>
      <name val="Calibri"/>
      <family val="2"/>
    </font>
    <font>
      <b/>
      <u/>
      <sz val="9"/>
      <color rgb="FFFF0000"/>
      <name val="Calibri"/>
      <family val="2"/>
    </font>
    <font>
      <b/>
      <vertAlign val="superscript"/>
      <sz val="9"/>
      <color rgb="FFFF0000"/>
      <name val="Calibri"/>
      <family val="2"/>
    </font>
    <font>
      <i/>
      <sz val="9"/>
      <color rgb="FF0070C0"/>
      <name val="Calibri"/>
      <family val="2"/>
    </font>
    <font>
      <i/>
      <sz val="9"/>
      <color rgb="FF0000FF"/>
      <name val="Calibri"/>
      <family val="2"/>
    </font>
    <font>
      <sz val="9"/>
      <color rgb="FF0000FF"/>
      <name val="Calibri"/>
      <family val="2"/>
    </font>
    <font>
      <sz val="8"/>
      <name val="Calibri"/>
      <family val="2"/>
      <scheme val="minor"/>
    </font>
    <font>
      <b/>
      <sz val="14"/>
      <color theme="1"/>
      <name val="Calibri"/>
      <family val="2"/>
    </font>
    <font>
      <sz val="14"/>
      <name val="Arial"/>
      <family val="2"/>
    </font>
    <font>
      <sz val="10"/>
      <color rgb="FF000000"/>
      <name val="Calibri"/>
      <family val="2"/>
    </font>
    <font>
      <b/>
      <sz val="10"/>
      <color theme="0"/>
      <name val="Calibri"/>
      <family val="2"/>
    </font>
    <font>
      <b/>
      <sz val="10"/>
      <color rgb="FF000000"/>
      <name val="Arial"/>
      <family val="2"/>
    </font>
    <font>
      <sz val="10"/>
      <color rgb="FF000000"/>
      <name val="Calibri"/>
      <family val="2"/>
      <scheme val="minor"/>
    </font>
    <font>
      <b/>
      <u/>
      <sz val="9"/>
      <name val="Calibri"/>
      <family val="2"/>
    </font>
    <font>
      <i/>
      <sz val="10"/>
      <color theme="1"/>
      <name val="Calibri"/>
      <family val="2"/>
      <scheme val="minor"/>
    </font>
    <font>
      <sz val="10"/>
      <color theme="1"/>
      <name val="Courier New"/>
      <family val="3"/>
    </font>
    <font>
      <i/>
      <sz val="9"/>
      <name val="Calibri"/>
      <family val="2"/>
    </font>
    <font>
      <u/>
      <sz val="10"/>
      <color indexed="12"/>
      <name val="Arial"/>
      <family val="2"/>
    </font>
    <font>
      <b/>
      <u/>
      <sz val="9"/>
      <color theme="1"/>
      <name val="Calibri"/>
      <family val="2"/>
    </font>
    <font>
      <b/>
      <sz val="14"/>
      <name val="Calibri"/>
      <family val="2"/>
    </font>
    <font>
      <sz val="9"/>
      <color theme="0"/>
      <name val="Calibri"/>
      <family val="2"/>
    </font>
    <font>
      <i/>
      <sz val="9"/>
      <color rgb="FFFF0000"/>
      <name val="Calibri"/>
      <family val="2"/>
    </font>
    <font>
      <b/>
      <sz val="9"/>
      <color theme="1"/>
      <name val="Calibri"/>
      <family val="2"/>
      <scheme val="minor"/>
    </font>
    <font>
      <sz val="9"/>
      <color theme="1"/>
      <name val="Calibri"/>
      <family val="2"/>
      <scheme val="minor"/>
    </font>
    <font>
      <sz val="9"/>
      <color rgb="FF000000"/>
      <name val="Calibri"/>
      <family val="2"/>
      <scheme val="minor"/>
    </font>
    <font>
      <i/>
      <sz val="9"/>
      <color rgb="FF0070C0"/>
      <name val="Calibri"/>
      <family val="2"/>
      <scheme val="minor"/>
    </font>
    <font>
      <b/>
      <u/>
      <sz val="9"/>
      <color theme="1"/>
      <name val="Calibri"/>
      <family val="2"/>
      <scheme val="minor"/>
    </font>
    <font>
      <b/>
      <i/>
      <sz val="9"/>
      <name val="Calibri"/>
      <family val="2"/>
    </font>
    <font>
      <b/>
      <sz val="8"/>
      <name val="Calibri"/>
      <family val="2"/>
    </font>
    <font>
      <b/>
      <sz val="14"/>
      <color rgb="FF0000FF"/>
      <name val="Calibri"/>
      <family val="2"/>
    </font>
    <font>
      <b/>
      <sz val="9"/>
      <color rgb="FFFF0000"/>
      <name val="Calibri"/>
      <family val="2"/>
      <scheme val="minor"/>
    </font>
    <font>
      <b/>
      <sz val="9"/>
      <name val="Calibri"/>
      <family val="2"/>
      <scheme val="minor"/>
    </font>
    <font>
      <sz val="9"/>
      <color indexed="81"/>
      <name val="Tahoma"/>
      <family val="2"/>
    </font>
    <font>
      <b/>
      <sz val="9"/>
      <color indexed="81"/>
      <name val="Tahoma"/>
      <family val="2"/>
    </font>
    <font>
      <sz val="9"/>
      <color rgb="FFFF0000"/>
      <name val="Calibri"/>
      <family val="2"/>
      <scheme val="minor"/>
    </font>
    <font>
      <sz val="10"/>
      <color rgb="FFFF0000"/>
      <name val="Calibri"/>
      <family val="2"/>
      <scheme val="minor"/>
    </font>
    <font>
      <sz val="8"/>
      <name val="Tahoma"/>
      <family val="2"/>
    </font>
    <font>
      <b/>
      <sz val="12"/>
      <name val="Calibri"/>
      <family val="2"/>
    </font>
    <font>
      <sz val="9"/>
      <name val="Calibri"/>
      <family val="2"/>
      <scheme val="minor"/>
    </font>
    <font>
      <b/>
      <u/>
      <sz val="10"/>
      <name val="Calibri"/>
      <family val="2"/>
    </font>
    <font>
      <u/>
      <sz val="9"/>
      <color rgb="FFFF0000"/>
      <name val="Calibri"/>
      <family val="2"/>
      <scheme val="minor"/>
    </font>
    <font>
      <b/>
      <i/>
      <sz val="9"/>
      <color theme="1"/>
      <name val="Calibri"/>
      <family val="2"/>
      <scheme val="minor"/>
    </font>
    <font>
      <b/>
      <i/>
      <sz val="9"/>
      <color rgb="FF0070C0"/>
      <name val="Calibri"/>
      <family val="2"/>
    </font>
    <font>
      <b/>
      <vertAlign val="superscript"/>
      <sz val="9"/>
      <color theme="1"/>
      <name val="Calibri"/>
      <family val="2"/>
    </font>
    <font>
      <i/>
      <sz val="10"/>
      <color rgb="FF0070C0"/>
      <name val="Calibri"/>
      <family val="2"/>
    </font>
    <font>
      <b/>
      <i/>
      <sz val="10"/>
      <color rgb="FF0070C0"/>
      <name val="Calibri"/>
      <family val="2"/>
    </font>
    <font>
      <u/>
      <sz val="9"/>
      <color indexed="81"/>
      <name val="Tahoma"/>
      <family val="2"/>
    </font>
    <font>
      <b/>
      <sz val="10"/>
      <color theme="0" tint="-0.499984740745262"/>
      <name val="Calibri"/>
      <family val="2"/>
    </font>
    <font>
      <sz val="10"/>
      <color theme="0" tint="-0.499984740745262"/>
      <name val="Calibri"/>
      <family val="2"/>
    </font>
    <font>
      <i/>
      <sz val="10"/>
      <color rgb="FF0070C0"/>
      <name val="Calibri"/>
      <family val="2"/>
      <scheme val="minor"/>
    </font>
    <font>
      <b/>
      <sz val="10"/>
      <color theme="0"/>
      <name val="Calibri"/>
      <family val="2"/>
      <scheme val="minor"/>
    </font>
    <font>
      <b/>
      <u val="singleAccounting"/>
      <sz val="10"/>
      <color theme="0" tint="-0.499984740745262"/>
      <name val="Calibri"/>
      <family val="2"/>
    </font>
    <font>
      <b/>
      <u/>
      <sz val="10"/>
      <color rgb="FF0070C0"/>
      <name val="Calibri"/>
      <family val="2"/>
    </font>
    <font>
      <b/>
      <sz val="14"/>
      <color rgb="FFFF0000"/>
      <name val="Calibri"/>
      <family val="2"/>
    </font>
    <font>
      <sz val="10"/>
      <name val="Segoe UI Emoji"/>
      <family val="2"/>
    </font>
    <font>
      <b/>
      <sz val="11"/>
      <name val="Calibri"/>
      <family val="2"/>
    </font>
    <font>
      <sz val="16"/>
      <name val="Calibri"/>
      <family val="2"/>
    </font>
    <font>
      <sz val="11"/>
      <name val="Calibri"/>
      <family val="2"/>
    </font>
    <font>
      <b/>
      <sz val="12"/>
      <color rgb="FFFFFFFF"/>
      <name val="Calibri"/>
      <family val="2"/>
    </font>
    <font>
      <b/>
      <sz val="12"/>
      <color rgb="FFC00000"/>
      <name val="Calibri"/>
      <family val="2"/>
    </font>
    <font>
      <b/>
      <sz val="12"/>
      <color rgb="FF305496"/>
      <name val="Calibri"/>
      <family val="2"/>
    </font>
    <font>
      <u/>
      <sz val="10"/>
      <color rgb="FF0563C1"/>
      <name val="Calibri"/>
      <family val="2"/>
    </font>
    <font>
      <b/>
      <u/>
      <sz val="10"/>
      <color rgb="FF333399"/>
      <name val="Calibri"/>
      <family val="2"/>
    </font>
    <font>
      <sz val="12"/>
      <name val="Calibri"/>
      <family val="2"/>
    </font>
    <font>
      <sz val="9"/>
      <color rgb="FFFFFFFF"/>
      <name val="Calibri"/>
      <family val="2"/>
    </font>
    <font>
      <sz val="11"/>
      <color rgb="FF000000"/>
      <name val="Calibri"/>
      <family val="2"/>
    </font>
    <font>
      <b/>
      <sz val="11"/>
      <color rgb="FF000000"/>
      <name val="Calibri"/>
      <family val="2"/>
    </font>
    <font>
      <sz val="14"/>
      <name val="Calibri"/>
      <family val="2"/>
    </font>
    <font>
      <b/>
      <sz val="14"/>
      <color rgb="FFFFFFFF"/>
      <name val="Calibri"/>
      <family val="2"/>
    </font>
    <font>
      <b/>
      <i/>
      <sz val="9"/>
      <color rgb="FFFF0000"/>
      <name val="Calibri"/>
      <family val="2"/>
    </font>
    <font>
      <i/>
      <sz val="9"/>
      <color theme="1"/>
      <name val="Calibri"/>
      <family val="2"/>
    </font>
    <font>
      <b/>
      <u/>
      <sz val="9"/>
      <color rgb="FFFF0000"/>
      <name val="Calibri"/>
      <family val="2"/>
      <scheme val="minor"/>
    </font>
    <font>
      <b/>
      <sz val="10"/>
      <color theme="9" tint="-0.249977111117893"/>
      <name val="Calibri"/>
      <family val="2"/>
    </font>
    <font>
      <sz val="11"/>
      <color theme="9" tint="-0.249977111117893"/>
      <name val="Calibri"/>
      <family val="2"/>
      <scheme val="minor"/>
    </font>
    <font>
      <sz val="11"/>
      <color theme="9" tint="-0.249977111117893"/>
      <name val="Calibri"/>
      <family val="2"/>
    </font>
    <font>
      <i/>
      <sz val="9"/>
      <name val="Calibri"/>
      <family val="2"/>
      <scheme val="minor"/>
    </font>
    <font>
      <b/>
      <sz val="16"/>
      <color rgb="FFFF0000"/>
      <name val="Calibri"/>
      <family val="2"/>
    </font>
    <font>
      <b/>
      <strike/>
      <sz val="9"/>
      <color theme="1"/>
      <name val="Calibri"/>
      <family val="2"/>
      <scheme val="minor"/>
    </font>
    <font>
      <i/>
      <strike/>
      <sz val="9"/>
      <color rgb="FF0070C0"/>
      <name val="Calibri"/>
      <family val="2"/>
      <scheme val="minor"/>
    </font>
    <font>
      <b/>
      <strike/>
      <sz val="9"/>
      <color rgb="FF0070C0"/>
      <name val="Calibri"/>
      <family val="2"/>
      <scheme val="minor"/>
    </font>
    <font>
      <b/>
      <sz val="9"/>
      <color rgb="FFB90000"/>
      <name val="Calibri"/>
      <family val="2"/>
    </font>
    <font>
      <sz val="10"/>
      <color theme="1"/>
      <name val="Arial"/>
      <family val="2"/>
    </font>
    <font>
      <b/>
      <sz val="11"/>
      <color rgb="FFFF0000"/>
      <name val="Calibri"/>
      <family val="2"/>
    </font>
    <font>
      <b/>
      <sz val="12"/>
      <color rgb="FF000000"/>
      <name val="Calibri"/>
      <family val="2"/>
    </font>
    <font>
      <b/>
      <sz val="12"/>
      <color rgb="FFFF0000"/>
      <name val="Calibri"/>
      <family val="2"/>
    </font>
    <font>
      <b/>
      <sz val="12"/>
      <color rgb="FF000000"/>
      <name val="Arial"/>
      <family val="2"/>
    </font>
    <font>
      <sz val="11"/>
      <color theme="1"/>
      <name val="Calibri"/>
      <family val="2"/>
      <scheme val="minor"/>
    </font>
    <font>
      <i/>
      <sz val="10"/>
      <color theme="4"/>
      <name val="Calibri"/>
      <family val="2"/>
    </font>
  </fonts>
  <fills count="49">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rgb="FFBFBFBF"/>
        <bgColor rgb="FFBFBFBF"/>
      </patternFill>
    </fill>
    <fill>
      <patternFill patternType="solid">
        <fgColor theme="9" tint="0.39997558519241921"/>
        <bgColor indexed="64"/>
      </patternFill>
    </fill>
    <fill>
      <patternFill patternType="solid">
        <fgColor indexed="22"/>
        <bgColor indexed="64"/>
      </patternFill>
    </fill>
    <fill>
      <patternFill patternType="solid">
        <fgColor theme="0" tint="-0.249977111117893"/>
        <bgColor indexed="64"/>
      </patternFill>
    </fill>
    <fill>
      <patternFill patternType="solid">
        <fgColor rgb="FFFFCC9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DDD9C3"/>
        <bgColor rgb="FFDDD9C3"/>
      </patternFill>
    </fill>
    <fill>
      <patternFill patternType="mediumGray"/>
    </fill>
    <fill>
      <patternFill patternType="solid">
        <fgColor theme="1"/>
        <bgColor indexed="64"/>
      </patternFill>
    </fill>
    <fill>
      <patternFill patternType="solid">
        <fgColor theme="8" tint="0.79998168889431442"/>
        <bgColor indexed="64"/>
      </patternFill>
    </fill>
    <fill>
      <patternFill patternType="mediumGray">
        <bgColor theme="2"/>
      </patternFill>
    </fill>
    <fill>
      <patternFill patternType="solid">
        <fgColor theme="5" tint="0.59999389629810485"/>
        <bgColor indexed="64"/>
      </patternFill>
    </fill>
    <fill>
      <patternFill patternType="solid">
        <fgColor theme="7" tint="0.79998168889431442"/>
        <bgColor rgb="FFC2D69B"/>
      </patternFill>
    </fill>
    <fill>
      <patternFill patternType="mediumGray">
        <bgColor indexed="22"/>
      </patternFill>
    </fill>
    <fill>
      <patternFill patternType="solid">
        <fgColor theme="6" tint="0.39997558519241921"/>
        <bgColor indexed="64"/>
      </patternFill>
    </fill>
    <fill>
      <patternFill patternType="mediumGray">
        <bgColor theme="0" tint="-0.249977111117893"/>
      </patternFill>
    </fill>
    <fill>
      <patternFill patternType="solid">
        <fgColor theme="0"/>
        <bgColor indexed="64"/>
      </patternFill>
    </fill>
    <fill>
      <patternFill patternType="solid">
        <fgColor rgb="FFDDD9C3"/>
        <bgColor indexed="64"/>
      </patternFill>
    </fill>
    <fill>
      <patternFill patternType="solid">
        <fgColor rgb="FFFFFFCC"/>
        <bgColor indexed="64"/>
      </patternFill>
    </fill>
    <fill>
      <patternFill patternType="mediumGray">
        <bgColor theme="1"/>
      </patternFill>
    </fill>
    <fill>
      <patternFill patternType="solid">
        <fgColor indexed="65"/>
        <bgColor indexed="64"/>
      </patternFill>
    </fill>
    <fill>
      <patternFill patternType="solid">
        <fgColor theme="0" tint="-0.34998626667073579"/>
        <bgColor indexed="64"/>
      </patternFill>
    </fill>
    <fill>
      <patternFill patternType="mediumGray">
        <bgColor theme="9" tint="0.79998168889431442"/>
      </patternFill>
    </fill>
    <fill>
      <patternFill patternType="solid">
        <fgColor theme="2" tint="-0.499984740745262"/>
        <bgColor indexed="64"/>
      </patternFill>
    </fill>
    <fill>
      <patternFill patternType="mediumGray">
        <bgColor theme="4" tint="0.79998168889431442"/>
      </patternFill>
    </fill>
    <fill>
      <patternFill patternType="solid">
        <fgColor rgb="FF808080"/>
        <bgColor rgb="FF000000"/>
      </patternFill>
    </fill>
    <fill>
      <patternFill patternType="solid">
        <fgColor rgb="FFFFFFFF"/>
        <bgColor rgb="FF000000"/>
      </patternFill>
    </fill>
    <fill>
      <patternFill patternType="solid">
        <fgColor rgb="FF4472C4"/>
        <bgColor rgb="FF000000"/>
      </patternFill>
    </fill>
    <fill>
      <patternFill patternType="solid">
        <fgColor rgb="FFECF4FA"/>
        <bgColor rgb="FF000000"/>
      </patternFill>
    </fill>
    <fill>
      <patternFill patternType="solid">
        <fgColor rgb="FFF2F2F2"/>
        <bgColor rgb="FF000000"/>
      </patternFill>
    </fill>
    <fill>
      <patternFill patternType="solid">
        <fgColor theme="5" tint="0.59999389629810485"/>
        <bgColor rgb="FFDBE5F1"/>
      </patternFill>
    </fill>
    <fill>
      <patternFill patternType="solid">
        <fgColor theme="9" tint="0.59999389629810485"/>
        <bgColor rgb="FFF2DBDB"/>
      </patternFill>
    </fill>
    <fill>
      <patternFill patternType="solid">
        <fgColor theme="9" tint="0.59999389629810485"/>
        <bgColor indexed="64"/>
      </patternFill>
    </fill>
    <fill>
      <patternFill patternType="solid">
        <fgColor theme="9" tint="0.59999389629810485"/>
        <bgColor rgb="FFDDD9C3"/>
      </patternFill>
    </fill>
    <fill>
      <patternFill patternType="solid">
        <fgColor theme="5" tint="0.59999389629810485"/>
        <bgColor rgb="FFC0C0C0"/>
      </patternFill>
    </fill>
    <fill>
      <patternFill patternType="solid">
        <fgColor theme="2" tint="-0.249977111117893"/>
        <bgColor indexed="64"/>
      </patternFill>
    </fill>
    <fill>
      <patternFill patternType="solid">
        <fgColor theme="2" tint="-9.9978637043366805E-2"/>
        <bgColor indexed="64"/>
      </patternFill>
    </fill>
    <fill>
      <patternFill patternType="solid">
        <fgColor theme="4" tint="0.59999389629810485"/>
        <bgColor indexed="64"/>
      </patternFill>
    </fill>
    <fill>
      <patternFill patternType="mediumGray">
        <bgColor theme="9" tint="0.79995117038483843"/>
      </patternFill>
    </fill>
    <fill>
      <patternFill patternType="solid">
        <fgColor theme="5" tint="0.79998168889431442"/>
        <bgColor indexed="64"/>
      </patternFill>
    </fill>
  </fills>
  <borders count="229">
    <border>
      <left/>
      <right/>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top/>
      <bottom style="medium">
        <color auto="1"/>
      </bottom>
      <diagonal/>
    </border>
    <border>
      <left style="medium">
        <color indexed="64"/>
      </left>
      <right/>
      <top style="medium">
        <color indexed="64"/>
      </top>
      <bottom/>
      <diagonal/>
    </border>
    <border>
      <left/>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rgb="FF000000"/>
      </left>
      <right/>
      <top/>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style="thin">
        <color rgb="FF000000"/>
      </right>
      <top style="thin">
        <color auto="1"/>
      </top>
      <bottom style="thin">
        <color rgb="FF000000"/>
      </bottom>
      <diagonal/>
    </border>
    <border>
      <left style="thin">
        <color rgb="FF000000"/>
      </left>
      <right/>
      <top style="thin">
        <color auto="1"/>
      </top>
      <bottom style="thin">
        <color rgb="FF000000"/>
      </bottom>
      <diagonal/>
    </border>
    <border>
      <left style="thin">
        <color auto="1"/>
      </left>
      <right/>
      <top style="thin">
        <color rgb="FF000000"/>
      </top>
      <bottom/>
      <diagonal/>
    </border>
    <border>
      <left style="thin">
        <color rgb="FF000000"/>
      </left>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style="thin">
        <color auto="1"/>
      </left>
      <right style="thin">
        <color rgb="FF000000"/>
      </right>
      <top style="thin">
        <color auto="1"/>
      </top>
      <bottom style="thin">
        <color indexed="64"/>
      </bottom>
      <diagonal/>
    </border>
    <border>
      <left/>
      <right/>
      <top style="thin">
        <color rgb="FF000000"/>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bottom/>
      <diagonal/>
    </border>
    <border>
      <left style="thin">
        <color rgb="FF000000"/>
      </left>
      <right style="medium">
        <color rgb="FF000000"/>
      </right>
      <top/>
      <bottom/>
      <diagonal/>
    </border>
    <border>
      <left style="thin">
        <color auto="1"/>
      </left>
      <right style="medium">
        <color rgb="FF000000"/>
      </right>
      <top/>
      <bottom/>
      <diagonal/>
    </border>
    <border>
      <left style="thin">
        <color auto="1"/>
      </left>
      <right style="medium">
        <color indexed="64"/>
      </right>
      <top/>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medium">
        <color rgb="FF000000"/>
      </left>
      <right/>
      <top style="hair">
        <color rgb="FF000000"/>
      </top>
      <bottom style="hair">
        <color rgb="FF000000"/>
      </bottom>
      <diagonal/>
    </border>
    <border>
      <left style="thin">
        <color rgb="FF000000"/>
      </left>
      <right style="medium">
        <color rgb="FF000000"/>
      </right>
      <top style="hair">
        <color rgb="FF000000"/>
      </top>
      <bottom style="hair">
        <color rgb="FF000000"/>
      </bottom>
      <diagonal/>
    </border>
    <border>
      <left style="thin">
        <color auto="1"/>
      </left>
      <right style="medium">
        <color rgb="FF000000"/>
      </right>
      <top style="hair">
        <color rgb="FF000000"/>
      </top>
      <bottom style="hair">
        <color rgb="FF000000"/>
      </bottom>
      <diagonal/>
    </border>
    <border>
      <left style="medium">
        <color rgb="FF000000"/>
      </left>
      <right style="thin">
        <color rgb="FF000000"/>
      </right>
      <top style="hair">
        <color rgb="FF000000"/>
      </top>
      <bottom style="hair">
        <color rgb="FF000000"/>
      </bottom>
      <diagonal/>
    </border>
    <border>
      <left/>
      <right style="medium">
        <color rgb="FF000000"/>
      </right>
      <top style="hair">
        <color auto="1"/>
      </top>
      <bottom style="hair">
        <color auto="1"/>
      </bottom>
      <diagonal/>
    </border>
    <border>
      <left style="medium">
        <color rgb="FF000000"/>
      </left>
      <right style="thin">
        <color rgb="FF000000"/>
      </right>
      <top style="hair">
        <color auto="1"/>
      </top>
      <bottom style="hair">
        <color auto="1"/>
      </bottom>
      <diagonal/>
    </border>
    <border>
      <left style="medium">
        <color rgb="FF000000"/>
      </left>
      <right/>
      <top style="hair">
        <color auto="1"/>
      </top>
      <bottom style="hair">
        <color auto="1"/>
      </bottom>
      <diagonal/>
    </border>
    <border>
      <left style="thin">
        <color auto="1"/>
      </left>
      <right style="medium">
        <color rgb="FF000000"/>
      </right>
      <top style="hair">
        <color auto="1"/>
      </top>
      <bottom style="hair">
        <color auto="1"/>
      </bottom>
      <diagonal/>
    </border>
    <border>
      <left/>
      <right/>
      <top style="hair">
        <color auto="1"/>
      </top>
      <bottom/>
      <diagonal/>
    </border>
    <border>
      <left/>
      <right style="medium">
        <color rgb="FF000000"/>
      </right>
      <top style="hair">
        <color auto="1"/>
      </top>
      <bottom/>
      <diagonal/>
    </border>
    <border>
      <left style="thin">
        <color auto="1"/>
      </left>
      <right style="medium">
        <color auto="1"/>
      </right>
      <top style="hair">
        <color indexed="64"/>
      </top>
      <bottom style="hair">
        <color indexed="64"/>
      </bottom>
      <diagonal/>
    </border>
    <border>
      <left/>
      <right style="medium">
        <color indexed="64"/>
      </right>
      <top style="hair">
        <color auto="1"/>
      </top>
      <bottom style="hair">
        <color auto="1"/>
      </bottom>
      <diagonal/>
    </border>
    <border>
      <left/>
      <right/>
      <top style="thin">
        <color indexed="64"/>
      </top>
      <bottom style="hair">
        <color indexed="64"/>
      </bottom>
      <diagonal/>
    </border>
    <border>
      <left/>
      <right style="thin">
        <color indexed="64"/>
      </right>
      <top/>
      <bottom style="thin">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top style="thin">
        <color indexed="64"/>
      </top>
      <bottom style="hair">
        <color indexed="64"/>
      </bottom>
      <diagonal/>
    </border>
    <border>
      <left/>
      <right style="medium">
        <color auto="1"/>
      </right>
      <top style="thin">
        <color auto="1"/>
      </top>
      <bottom/>
      <diagonal/>
    </border>
    <border>
      <left style="medium">
        <color auto="1"/>
      </left>
      <right/>
      <top style="hair">
        <color indexed="64"/>
      </top>
      <bottom style="medium">
        <color auto="1"/>
      </bottom>
      <diagonal/>
    </border>
    <border>
      <left/>
      <right/>
      <top style="hair">
        <color indexed="64"/>
      </top>
      <bottom style="medium">
        <color auto="1"/>
      </bottom>
      <diagonal/>
    </border>
    <border>
      <left style="thin">
        <color indexed="64"/>
      </left>
      <right/>
      <top style="hair">
        <color indexed="64"/>
      </top>
      <bottom style="medium">
        <color auto="1"/>
      </bottom>
      <diagonal/>
    </border>
    <border>
      <left/>
      <right style="medium">
        <color auto="1"/>
      </right>
      <top style="hair">
        <color indexed="64"/>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bottom style="medium">
        <color auto="1"/>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diagonal/>
    </border>
    <border>
      <left style="thin">
        <color auto="1"/>
      </left>
      <right style="thin">
        <color rgb="FF000000"/>
      </right>
      <top style="thin">
        <color rgb="FF000000"/>
      </top>
      <bottom style="thin">
        <color auto="1"/>
      </bottom>
      <diagonal/>
    </border>
    <border>
      <left/>
      <right/>
      <top style="slantDashDot">
        <color auto="1"/>
      </top>
      <bottom style="slantDashDot">
        <color auto="1"/>
      </bottom>
      <diagonal/>
    </border>
    <border>
      <left/>
      <right/>
      <top style="slantDashDot">
        <color auto="1"/>
      </top>
      <bottom style="thin">
        <color auto="1"/>
      </bottom>
      <diagonal/>
    </border>
    <border>
      <left style="medium">
        <color auto="1"/>
      </left>
      <right style="thin">
        <color auto="1"/>
      </right>
      <top style="hair">
        <color indexed="64"/>
      </top>
      <bottom/>
      <diagonal/>
    </border>
    <border>
      <left style="thin">
        <color auto="1"/>
      </left>
      <right style="thin">
        <color auto="1"/>
      </right>
      <top style="hair">
        <color indexed="64"/>
      </top>
      <bottom/>
      <diagonal/>
    </border>
    <border>
      <left style="thin">
        <color auto="1"/>
      </left>
      <right style="medium">
        <color auto="1"/>
      </right>
      <top style="hair">
        <color indexed="64"/>
      </top>
      <bottom/>
      <diagonal/>
    </border>
    <border>
      <left style="thin">
        <color rgb="FF000000"/>
      </left>
      <right style="thin">
        <color indexed="64"/>
      </right>
      <top style="thin">
        <color rgb="FF000000"/>
      </top>
      <bottom style="thin">
        <color rgb="FF000000"/>
      </bottom>
      <diagonal/>
    </border>
    <border>
      <left/>
      <right style="thin">
        <color auto="1"/>
      </right>
      <top style="thin">
        <color auto="1"/>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right/>
      <top/>
      <bottom style="slantDashDot">
        <color auto="1"/>
      </bottom>
      <diagonal/>
    </border>
    <border>
      <left style="thin">
        <color indexed="64"/>
      </left>
      <right style="thin">
        <color indexed="64"/>
      </right>
      <top style="thin">
        <color rgb="FF000000"/>
      </top>
      <bottom style="thin">
        <color rgb="FF000000"/>
      </bottom>
      <diagonal/>
    </border>
    <border>
      <left/>
      <right/>
      <top/>
      <bottom style="hair">
        <color auto="1"/>
      </bottom>
      <diagonal/>
    </border>
    <border>
      <left/>
      <right/>
      <top style="slantDashDot">
        <color auto="1"/>
      </top>
      <bottom/>
      <diagonal/>
    </border>
    <border>
      <left style="thin">
        <color auto="1"/>
      </left>
      <right/>
      <top style="slantDashDot">
        <color auto="1"/>
      </top>
      <bottom style="slantDashDot">
        <color auto="1"/>
      </bottom>
      <diagonal/>
    </border>
    <border>
      <left/>
      <right style="thin">
        <color auto="1"/>
      </right>
      <top style="slantDashDot">
        <color auto="1"/>
      </top>
      <bottom style="slantDashDot">
        <color auto="1"/>
      </bottom>
      <diagonal/>
    </border>
    <border>
      <left/>
      <right style="thin">
        <color rgb="FF000000"/>
      </right>
      <top style="hair">
        <color auto="1"/>
      </top>
      <bottom style="hair">
        <color auto="1"/>
      </bottom>
      <diagonal/>
    </border>
    <border>
      <left style="thin">
        <color indexed="64"/>
      </left>
      <right style="medium">
        <color indexed="64"/>
      </right>
      <top style="hair">
        <color rgb="FF000000"/>
      </top>
      <bottom style="hair">
        <color rgb="FF000000"/>
      </bottom>
      <diagonal/>
    </border>
    <border>
      <left style="thin">
        <color rgb="FF000000"/>
      </left>
      <right style="medium">
        <color indexed="64"/>
      </right>
      <top style="hair">
        <color rgb="FF000000"/>
      </top>
      <bottom style="hair">
        <color rgb="FF000000"/>
      </bottom>
      <diagonal/>
    </border>
    <border>
      <left style="thin">
        <color rgb="FF000000"/>
      </left>
      <right/>
      <top style="thin">
        <color rgb="FF000000"/>
      </top>
      <bottom/>
      <diagonal/>
    </border>
    <border>
      <left style="thin">
        <color rgb="FF000000"/>
      </left>
      <right/>
      <top/>
      <bottom style="thin">
        <color indexed="64"/>
      </bottom>
      <diagonal/>
    </border>
    <border>
      <left style="medium">
        <color auto="1"/>
      </left>
      <right/>
      <top style="thin">
        <color auto="1"/>
      </top>
      <bottom style="thin">
        <color rgb="FF000000"/>
      </bottom>
      <diagonal/>
    </border>
    <border>
      <left style="medium">
        <color auto="1"/>
      </left>
      <right style="thin">
        <color rgb="FF000000"/>
      </right>
      <top style="thin">
        <color rgb="FF000000"/>
      </top>
      <bottom style="thin">
        <color rgb="FF000000"/>
      </bottom>
      <diagonal/>
    </border>
    <border>
      <left style="medium">
        <color auto="1"/>
      </left>
      <right style="thin">
        <color rgb="FF000000"/>
      </right>
      <top style="thin">
        <color rgb="FF000000"/>
      </top>
      <bottom/>
      <diagonal/>
    </border>
    <border>
      <left style="medium">
        <color auto="1"/>
      </left>
      <right style="thin">
        <color rgb="FF000000"/>
      </right>
      <top/>
      <bottom/>
      <diagonal/>
    </border>
    <border>
      <left style="medium">
        <color auto="1"/>
      </left>
      <right style="thin">
        <color rgb="FF000000"/>
      </right>
      <top/>
      <bottom style="thin">
        <color indexed="64"/>
      </bottom>
      <diagonal/>
    </border>
    <border>
      <left style="medium">
        <color auto="1"/>
      </left>
      <right style="thin">
        <color rgb="FF000000"/>
      </right>
      <top style="thin">
        <color indexed="64"/>
      </top>
      <bottom style="thin">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style="thin">
        <color auto="1"/>
      </bottom>
      <diagonal/>
    </border>
    <border>
      <left style="thin">
        <color rgb="FF000000"/>
      </left>
      <right style="thin">
        <color indexed="64"/>
      </right>
      <top style="thin">
        <color rgb="FF000000"/>
      </top>
      <bottom/>
      <diagonal/>
    </border>
    <border>
      <left style="thin">
        <color indexed="64"/>
      </left>
      <right/>
      <top style="slantDashDot">
        <color auto="1"/>
      </top>
      <bottom style="thin">
        <color indexed="64"/>
      </bottom>
      <diagonal/>
    </border>
    <border>
      <left/>
      <right style="thin">
        <color indexed="64"/>
      </right>
      <top style="slantDashDot">
        <color auto="1"/>
      </top>
      <bottom style="thin">
        <color indexed="64"/>
      </bottom>
      <diagonal/>
    </border>
    <border>
      <left/>
      <right style="thin">
        <color auto="1"/>
      </right>
      <top style="hair">
        <color indexed="64"/>
      </top>
      <bottom style="hair">
        <color indexed="64"/>
      </bottom>
      <diagonal/>
    </border>
    <border>
      <left/>
      <right style="thin">
        <color indexed="64"/>
      </right>
      <top style="thin">
        <color auto="1"/>
      </top>
      <bottom style="hair">
        <color auto="1"/>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auto="1"/>
      </top>
      <bottom style="thin">
        <color auto="1"/>
      </bottom>
      <diagonal/>
    </border>
    <border>
      <left style="thin">
        <color indexed="64"/>
      </left>
      <right/>
      <top style="hair">
        <color auto="1"/>
      </top>
      <bottom style="thin">
        <color auto="1"/>
      </bottom>
      <diagonal/>
    </border>
    <border>
      <left style="thin">
        <color indexed="64"/>
      </left>
      <right style="thin">
        <color indexed="64"/>
      </right>
      <top style="hair">
        <color indexed="64"/>
      </top>
      <bottom style="thin">
        <color indexed="64"/>
      </bottom>
      <diagonal/>
    </border>
    <border>
      <left style="thin">
        <color indexed="64"/>
      </left>
      <right/>
      <top style="thick">
        <color indexed="64"/>
      </top>
      <bottom style="hair">
        <color auto="1"/>
      </bottom>
      <diagonal/>
    </border>
    <border>
      <left/>
      <right/>
      <top style="thick">
        <color indexed="64"/>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style="thin">
        <color rgb="FF000000"/>
      </left>
      <right/>
      <top style="hair">
        <color rgb="FF000000"/>
      </top>
      <bottom style="hair">
        <color rgb="FF000000"/>
      </bottom>
      <diagonal/>
    </border>
    <border>
      <left style="thin">
        <color rgb="FF000000"/>
      </left>
      <right style="medium">
        <color rgb="FF000000"/>
      </right>
      <top style="hair">
        <color auto="1"/>
      </top>
      <bottom style="hair">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rgb="FF000000"/>
      </left>
      <right/>
      <top style="hair">
        <color indexed="64"/>
      </top>
      <bottom/>
      <diagonal/>
    </border>
    <border>
      <left style="thin">
        <color rgb="FF000000"/>
      </left>
      <right/>
      <top style="hair">
        <color indexed="64"/>
      </top>
      <bottom/>
      <diagonal/>
    </border>
    <border>
      <left style="thin">
        <color rgb="FF000000"/>
      </left>
      <right style="medium">
        <color indexed="64"/>
      </right>
      <top style="hair">
        <color indexed="64"/>
      </top>
      <bottom/>
      <diagonal/>
    </border>
    <border>
      <left/>
      <right style="medium">
        <color indexed="64"/>
      </right>
      <top/>
      <bottom style="hair">
        <color indexed="64"/>
      </bottom>
      <diagonal/>
    </border>
    <border>
      <left style="thin">
        <color rgb="FF000000"/>
      </left>
      <right style="medium">
        <color rgb="FF000000"/>
      </right>
      <top/>
      <bottom style="medium">
        <color indexed="64"/>
      </bottom>
      <diagonal/>
    </border>
    <border>
      <left style="thin">
        <color rgb="FF000000"/>
      </left>
      <right style="medium">
        <color rgb="FF000000"/>
      </right>
      <top/>
      <bottom style="hair">
        <color rgb="FF000000"/>
      </bottom>
      <diagonal/>
    </border>
    <border>
      <left style="medium">
        <color indexed="64"/>
      </left>
      <right/>
      <top/>
      <bottom style="hair">
        <color indexed="64"/>
      </bottom>
      <diagonal/>
    </border>
    <border>
      <left style="thin">
        <color indexed="64"/>
      </left>
      <right style="thin">
        <color indexed="64"/>
      </right>
      <top/>
      <bottom style="hair">
        <color indexed="64"/>
      </bottom>
      <diagonal/>
    </border>
    <border>
      <left style="medium">
        <color indexed="64"/>
      </left>
      <right style="thin">
        <color rgb="FF000000"/>
      </right>
      <top style="hair">
        <color auto="1"/>
      </top>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ck">
        <color indexed="64"/>
      </left>
      <right style="thin">
        <color indexed="64"/>
      </right>
      <top style="thin">
        <color indexed="64"/>
      </top>
      <bottom style="thin">
        <color indexed="64"/>
      </bottom>
      <diagonal/>
    </border>
    <border>
      <left style="medium">
        <color rgb="FF000000"/>
      </left>
      <right/>
      <top/>
      <bottom style="hair">
        <color rgb="FF000000"/>
      </bottom>
      <diagonal/>
    </border>
    <border>
      <left style="medium">
        <color auto="1"/>
      </left>
      <right style="thin">
        <color auto="1"/>
      </right>
      <top style="hair">
        <color auto="1"/>
      </top>
      <bottom style="hair">
        <color indexed="64"/>
      </bottom>
      <diagonal/>
    </border>
    <border>
      <left style="thin">
        <color auto="1"/>
      </left>
      <right/>
      <top style="medium">
        <color auto="1"/>
      </top>
      <bottom style="hair">
        <color auto="1"/>
      </bottom>
      <diagonal/>
    </border>
    <border>
      <left/>
      <right style="thin">
        <color auto="1"/>
      </right>
      <top style="medium">
        <color auto="1"/>
      </top>
      <bottom style="hair">
        <color auto="1"/>
      </bottom>
      <diagonal/>
    </border>
    <border>
      <left/>
      <right style="thin">
        <color auto="1"/>
      </right>
      <top style="hair">
        <color auto="1"/>
      </top>
      <bottom style="medium">
        <color auto="1"/>
      </bottom>
      <diagonal/>
    </border>
    <border>
      <left style="medium">
        <color rgb="FF5B9BD5"/>
      </left>
      <right/>
      <top style="medium">
        <color rgb="FF5B9BD5"/>
      </top>
      <bottom style="medium">
        <color rgb="FF5B9BD5"/>
      </bottom>
      <diagonal/>
    </border>
    <border>
      <left/>
      <right/>
      <top style="medium">
        <color rgb="FF5B9BD5"/>
      </top>
      <bottom style="medium">
        <color rgb="FF5B9BD5"/>
      </bottom>
      <diagonal/>
    </border>
    <border>
      <left/>
      <right style="medium">
        <color rgb="FF5B9BD5"/>
      </right>
      <top style="medium">
        <color rgb="FF5B9BD5"/>
      </top>
      <bottom style="medium">
        <color rgb="FF5B9BD5"/>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thin">
        <color rgb="FFFFFFFF"/>
      </left>
      <right/>
      <top style="thin">
        <color rgb="FFFFFFFF"/>
      </top>
      <bottom/>
      <diagonal/>
    </border>
    <border>
      <left style="medium">
        <color rgb="FF4472C4"/>
      </left>
      <right/>
      <top style="medium">
        <color rgb="FF4472C4"/>
      </top>
      <bottom style="medium">
        <color rgb="FF4472C4"/>
      </bottom>
      <diagonal/>
    </border>
    <border>
      <left/>
      <right/>
      <top style="medium">
        <color rgb="FF4472C4"/>
      </top>
      <bottom style="medium">
        <color rgb="FF4472C4"/>
      </bottom>
      <diagonal/>
    </border>
    <border>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style="medium">
        <color rgb="FF4472C4"/>
      </bottom>
      <diagonal/>
    </border>
    <border>
      <left/>
      <right style="medium">
        <color rgb="FF4472C4"/>
      </right>
      <top/>
      <bottom/>
      <diagonal/>
    </border>
    <border>
      <left style="medium">
        <color rgb="FF4472C4"/>
      </left>
      <right style="medium">
        <color rgb="FF4472C4"/>
      </right>
      <top style="medium">
        <color rgb="FF4472C4"/>
      </top>
      <bottom style="thin">
        <color rgb="FF4472C4"/>
      </bottom>
      <diagonal/>
    </border>
    <border>
      <left style="medium">
        <color rgb="FF4472C4"/>
      </left>
      <right style="medium">
        <color rgb="FF4472C4"/>
      </right>
      <top style="thin">
        <color rgb="FF4472C4"/>
      </top>
      <bottom style="thin">
        <color rgb="FF4472C4"/>
      </bottom>
      <diagonal/>
    </border>
    <border>
      <left style="medium">
        <color rgb="FF4472C4"/>
      </left>
      <right/>
      <top style="thin">
        <color rgb="FF4472C4"/>
      </top>
      <bottom style="thin">
        <color rgb="FF4472C4"/>
      </bottom>
      <diagonal/>
    </border>
    <border>
      <left/>
      <right/>
      <top style="thin">
        <color rgb="FF4472C4"/>
      </top>
      <bottom style="thin">
        <color rgb="FF4472C4"/>
      </bottom>
      <diagonal/>
    </border>
    <border>
      <left/>
      <right style="medium">
        <color rgb="FF4472C4"/>
      </right>
      <top style="thin">
        <color rgb="FF4472C4"/>
      </top>
      <bottom style="thin">
        <color rgb="FF4472C4"/>
      </bottom>
      <diagonal/>
    </border>
    <border>
      <left style="medium">
        <color rgb="FF4472C4"/>
      </left>
      <right style="medium">
        <color rgb="FF4472C4"/>
      </right>
      <top/>
      <bottom/>
      <diagonal/>
    </border>
    <border>
      <left style="medium">
        <color rgb="FF4472C4"/>
      </left>
      <right/>
      <top/>
      <bottom/>
      <diagonal/>
    </border>
    <border>
      <left style="medium">
        <color rgb="FF4472C4"/>
      </left>
      <right style="medium">
        <color rgb="FF4472C4"/>
      </right>
      <top/>
      <bottom style="thin">
        <color rgb="FF4472C4"/>
      </bottom>
      <diagonal/>
    </border>
    <border>
      <left style="medium">
        <color rgb="FF4472C4"/>
      </left>
      <right style="medium">
        <color rgb="FF4472C4"/>
      </right>
      <top style="thin">
        <color rgb="FF4472C4"/>
      </top>
      <bottom/>
      <diagonal/>
    </border>
    <border>
      <left style="medium">
        <color rgb="FF4472C4"/>
      </left>
      <right/>
      <top style="thin">
        <color rgb="FF4472C4"/>
      </top>
      <bottom/>
      <diagonal/>
    </border>
    <border>
      <left/>
      <right/>
      <top style="thin">
        <color rgb="FF4472C4"/>
      </top>
      <bottom/>
      <diagonal/>
    </border>
    <border>
      <left/>
      <right style="medium">
        <color rgb="FF4472C4"/>
      </right>
      <top style="thin">
        <color rgb="FF4472C4"/>
      </top>
      <bottom/>
      <diagonal/>
    </border>
    <border>
      <left style="medium">
        <color rgb="FF4472C4"/>
      </left>
      <right/>
      <top/>
      <bottom style="thin">
        <color rgb="FF4472C4"/>
      </bottom>
      <diagonal/>
    </border>
    <border>
      <left/>
      <right/>
      <top/>
      <bottom style="thin">
        <color rgb="FF4472C4"/>
      </bottom>
      <diagonal/>
    </border>
    <border>
      <left/>
      <right style="medium">
        <color rgb="FF4472C4"/>
      </right>
      <top/>
      <bottom style="thin">
        <color rgb="FF4472C4"/>
      </bottom>
      <diagonal/>
    </border>
    <border>
      <left style="medium">
        <color rgb="FF4472C4"/>
      </left>
      <right style="medium">
        <color rgb="FF4472C4"/>
      </right>
      <top/>
      <bottom style="medium">
        <color rgb="FF4472C4"/>
      </bottom>
      <diagonal/>
    </border>
    <border>
      <left style="medium">
        <color rgb="FF4472C4"/>
      </left>
      <right/>
      <top/>
      <bottom style="medium">
        <color rgb="FF4472C4"/>
      </bottom>
      <diagonal/>
    </border>
    <border>
      <left/>
      <right/>
      <top/>
      <bottom style="medium">
        <color rgb="FF4472C4"/>
      </bottom>
      <diagonal/>
    </border>
    <border>
      <left/>
      <right style="medium">
        <color rgb="FF4472C4"/>
      </right>
      <top/>
      <bottom style="medium">
        <color rgb="FF4472C4"/>
      </bottom>
      <diagonal/>
    </border>
    <border>
      <left style="medium">
        <color rgb="FF4472C4"/>
      </left>
      <right style="thin">
        <color indexed="64"/>
      </right>
      <top style="medium">
        <color rgb="FF4472C4"/>
      </top>
      <bottom style="medium">
        <color rgb="FF4472C4"/>
      </bottom>
      <diagonal/>
    </border>
    <border>
      <left style="thin">
        <color indexed="64"/>
      </left>
      <right style="thin">
        <color indexed="64"/>
      </right>
      <top style="medium">
        <color rgb="FF4472C4"/>
      </top>
      <bottom style="medium">
        <color rgb="FF4472C4"/>
      </bottom>
      <diagonal/>
    </border>
    <border>
      <left style="thin">
        <color indexed="64"/>
      </left>
      <right style="medium">
        <color rgb="FF4472C4"/>
      </right>
      <top style="medium">
        <color rgb="FF4472C4"/>
      </top>
      <bottom style="medium">
        <color rgb="FF4472C4"/>
      </bottom>
      <diagonal/>
    </border>
    <border>
      <left style="medium">
        <color rgb="FF4472C4"/>
      </left>
      <right style="medium">
        <color rgb="FF4472C4"/>
      </right>
      <top style="medium">
        <color rgb="FF4472C4"/>
      </top>
      <bottom/>
      <diagonal/>
    </border>
    <border>
      <left style="thin">
        <color auto="1"/>
      </left>
      <right style="thin">
        <color indexed="64"/>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medium">
        <color rgb="FF000000"/>
      </right>
      <top/>
      <bottom style="hair">
        <color auto="1"/>
      </bottom>
      <diagonal/>
    </border>
    <border>
      <left style="medium">
        <color rgb="FF000000"/>
      </left>
      <right/>
      <top style="hair">
        <color indexed="64"/>
      </top>
      <bottom style="hair">
        <color rgb="FF000000"/>
      </bottom>
      <diagonal/>
    </border>
    <border>
      <left style="thin">
        <color rgb="FF000000"/>
      </left>
      <right style="medium">
        <color rgb="FF000000"/>
      </right>
      <top style="hair">
        <color indexed="64"/>
      </top>
      <bottom style="hair">
        <color rgb="FF000000"/>
      </bottom>
      <diagonal/>
    </border>
    <border>
      <left style="thin">
        <color rgb="FF000000"/>
      </left>
      <right style="thin">
        <color rgb="FF000000"/>
      </right>
      <top style="hair">
        <color rgb="FF000000"/>
      </top>
      <bottom style="hair">
        <color rgb="FF000000"/>
      </bottom>
      <diagonal/>
    </border>
    <border>
      <left style="thin">
        <color indexed="64"/>
      </left>
      <right/>
      <top style="hair">
        <color rgb="FF000000"/>
      </top>
      <bottom style="hair">
        <color rgb="FF000000"/>
      </bottom>
      <diagonal/>
    </border>
    <border>
      <left style="medium">
        <color rgb="FF000000"/>
      </left>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hair">
        <color auto="1"/>
      </bottom>
      <diagonal/>
    </border>
    <border>
      <left style="medium">
        <color indexed="64"/>
      </left>
      <right/>
      <top style="hair">
        <color rgb="FF000000"/>
      </top>
      <bottom style="hair">
        <color rgb="FF000000"/>
      </bottom>
      <diagonal/>
    </border>
    <border>
      <left style="medium">
        <color rgb="FF000000"/>
      </left>
      <right style="thin">
        <color auto="1"/>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medium">
        <color rgb="FF000000"/>
      </right>
      <top/>
      <bottom style="hair">
        <color rgb="FF000000"/>
      </bottom>
      <diagonal/>
    </border>
    <border>
      <left style="hair">
        <color rgb="FF000000"/>
      </left>
      <right style="medium">
        <color rgb="FF000000"/>
      </right>
      <top/>
      <bottom/>
      <diagonal/>
    </border>
    <border>
      <left style="thin">
        <color indexed="64"/>
      </left>
      <right style="thin">
        <color rgb="FF000000"/>
      </right>
      <top style="hair">
        <color rgb="FF000000"/>
      </top>
      <bottom style="hair">
        <color rgb="FF000000"/>
      </bottom>
      <diagonal/>
    </border>
    <border>
      <left style="medium">
        <color indexed="64"/>
      </left>
      <right/>
      <top style="hair">
        <color indexed="64"/>
      </top>
      <bottom/>
      <diagonal/>
    </border>
    <border>
      <left/>
      <right style="medium">
        <color indexed="64"/>
      </right>
      <top style="hair">
        <color indexed="64"/>
      </top>
      <bottom/>
      <diagonal/>
    </border>
    <border>
      <left style="medium">
        <color rgb="FF000000"/>
      </left>
      <right style="thin">
        <color rgb="FF000000"/>
      </right>
      <top style="hair">
        <color indexed="64"/>
      </top>
      <bottom/>
      <diagonal/>
    </border>
    <border>
      <left/>
      <right/>
      <top style="mediumDashed">
        <color indexed="64"/>
      </top>
      <bottom style="thin">
        <color indexed="64"/>
      </bottom>
      <diagonal/>
    </border>
    <border>
      <left style="thin">
        <color rgb="FF000000"/>
      </left>
      <right/>
      <top/>
      <bottom style="hair">
        <color auto="1"/>
      </bottom>
      <diagonal/>
    </border>
    <border>
      <left style="hair">
        <color rgb="FF000000"/>
      </left>
      <right/>
      <top style="hair">
        <color rgb="FF000000"/>
      </top>
      <bottom style="hair">
        <color rgb="FF000000"/>
      </bottom>
      <diagonal/>
    </border>
    <border>
      <left style="hair">
        <color rgb="FF000000"/>
      </left>
      <right/>
      <top/>
      <bottom style="hair">
        <color indexed="64"/>
      </bottom>
      <diagonal/>
    </border>
    <border>
      <left style="hair">
        <color rgb="FF000000"/>
      </left>
      <right style="thin">
        <color auto="1"/>
      </right>
      <top style="hair">
        <color rgb="FF000000"/>
      </top>
      <bottom style="hair">
        <color rgb="FF000000"/>
      </bottom>
      <diagonal/>
    </border>
  </borders>
  <cellStyleXfs count="14">
    <xf numFmtId="0" fontId="0" fillId="0" borderId="0"/>
    <xf numFmtId="0" fontId="3" fillId="0" borderId="0"/>
    <xf numFmtId="0" fontId="5" fillId="0" borderId="0"/>
    <xf numFmtId="0" fontId="4" fillId="0" borderId="0">
      <alignment horizontal="left"/>
      <protection hidden="1"/>
    </xf>
    <xf numFmtId="0" fontId="11" fillId="0" borderId="0" applyNumberFormat="0" applyBorder="0" applyAlignment="0"/>
    <xf numFmtId="0" fontId="13" fillId="0" borderId="0">
      <protection hidden="1"/>
    </xf>
    <xf numFmtId="0" fontId="14" fillId="0" borderId="0" applyNumberFormat="0" applyBorder="0" applyAlignment="0">
      <alignment horizontal="left" indent="1"/>
    </xf>
    <xf numFmtId="9" fontId="5" fillId="0" borderId="0" applyFont="0" applyFill="0" applyBorder="0" applyAlignment="0" applyProtection="0"/>
    <xf numFmtId="0" fontId="21" fillId="0" borderId="0"/>
    <xf numFmtId="0" fontId="36" fillId="0" borderId="0"/>
    <xf numFmtId="0" fontId="36" fillId="0" borderId="0"/>
    <xf numFmtId="0" fontId="41" fillId="0" borderId="0" applyNumberFormat="0" applyFill="0" applyBorder="0" applyAlignment="0" applyProtection="0">
      <alignment vertical="top"/>
      <protection locked="0"/>
    </xf>
    <xf numFmtId="0" fontId="60" fillId="0" borderId="0"/>
    <xf numFmtId="44" fontId="110" fillId="0" borderId="0" applyFont="0" applyFill="0" applyBorder="0" applyAlignment="0" applyProtection="0"/>
  </cellStyleXfs>
  <cellXfs count="1199">
    <xf numFmtId="0" fontId="0" fillId="0" borderId="0" xfId="0"/>
    <xf numFmtId="0" fontId="1" fillId="0" borderId="0" xfId="0" applyFont="1"/>
    <xf numFmtId="0" fontId="15" fillId="0" borderId="0" xfId="2" applyFont="1" applyProtection="1">
      <protection locked="0"/>
    </xf>
    <xf numFmtId="0" fontId="16" fillId="0" borderId="0" xfId="2" applyFont="1" applyProtection="1">
      <protection locked="0"/>
    </xf>
    <xf numFmtId="0" fontId="15" fillId="0" borderId="0" xfId="2" applyFont="1" applyAlignment="1" applyProtection="1">
      <alignment wrapText="1"/>
      <protection locked="0"/>
    </xf>
    <xf numFmtId="0" fontId="21" fillId="0" borderId="0" xfId="8" applyAlignment="1">
      <alignment vertical="center"/>
    </xf>
    <xf numFmtId="0" fontId="23" fillId="0" borderId="0" xfId="8" applyFont="1" applyAlignment="1">
      <alignment vertical="center"/>
    </xf>
    <xf numFmtId="0" fontId="22" fillId="15" borderId="51" xfId="8" applyFont="1" applyFill="1" applyBorder="1" applyAlignment="1">
      <alignment horizontal="center" vertical="center" wrapText="1"/>
    </xf>
    <xf numFmtId="0" fontId="1" fillId="0" borderId="0" xfId="0" applyFont="1" applyAlignment="1">
      <alignment horizontal="left" vertical="center" wrapText="1"/>
    </xf>
    <xf numFmtId="0" fontId="15" fillId="0" borderId="0" xfId="2" applyFont="1" applyAlignment="1" applyProtection="1">
      <alignment horizontal="left" vertical="top"/>
      <protection locked="0"/>
    </xf>
    <xf numFmtId="0" fontId="15" fillId="0" borderId="0" xfId="2" applyFont="1" applyAlignment="1" applyProtection="1">
      <alignment vertical="center"/>
      <protection locked="0"/>
    </xf>
    <xf numFmtId="0" fontId="7" fillId="0" borderId="0" xfId="2" applyFont="1"/>
    <xf numFmtId="0" fontId="6" fillId="0" borderId="0" xfId="2" applyFont="1"/>
    <xf numFmtId="0" fontId="6" fillId="0" borderId="0" xfId="2" applyFont="1" applyProtection="1">
      <protection locked="0"/>
    </xf>
    <xf numFmtId="0" fontId="7" fillId="0" borderId="0" xfId="2" applyFont="1" applyProtection="1">
      <protection locked="0"/>
    </xf>
    <xf numFmtId="0" fontId="6" fillId="8" borderId="0" xfId="2" applyFont="1" applyFill="1"/>
    <xf numFmtId="0" fontId="6" fillId="8" borderId="14" xfId="2" applyFont="1" applyFill="1" applyBorder="1"/>
    <xf numFmtId="0" fontId="6" fillId="9" borderId="0" xfId="2" applyFont="1" applyFill="1"/>
    <xf numFmtId="0" fontId="6" fillId="9" borderId="23" xfId="2" applyFont="1" applyFill="1" applyBorder="1"/>
    <xf numFmtId="0" fontId="15" fillId="0" borderId="0" xfId="2" applyFont="1" applyAlignment="1" applyProtection="1">
      <alignment vertical="center" wrapText="1"/>
      <protection locked="0"/>
    </xf>
    <xf numFmtId="0" fontId="1" fillId="0" borderId="0" xfId="0" applyFont="1" applyAlignment="1">
      <alignment vertical="center"/>
    </xf>
    <xf numFmtId="0" fontId="15" fillId="0" borderId="8" xfId="2" applyFont="1" applyBorder="1" applyAlignment="1" applyProtection="1">
      <alignment vertical="center"/>
      <protection locked="0"/>
    </xf>
    <xf numFmtId="0" fontId="15" fillId="0" borderId="15" xfId="2" applyFont="1" applyBorder="1" applyAlignment="1" applyProtection="1">
      <alignment vertical="center" wrapText="1"/>
      <protection locked="0"/>
    </xf>
    <xf numFmtId="0" fontId="15" fillId="0" borderId="15" xfId="2" applyFont="1" applyBorder="1" applyAlignment="1" applyProtection="1">
      <alignment vertical="center"/>
      <protection locked="0"/>
    </xf>
    <xf numFmtId="0" fontId="15" fillId="0" borderId="88" xfId="2" applyFont="1" applyBorder="1" applyAlignment="1" applyProtection="1">
      <alignment vertical="center"/>
      <protection locked="0"/>
    </xf>
    <xf numFmtId="0" fontId="15" fillId="0" borderId="8" xfId="2" applyFont="1" applyBorder="1" applyAlignment="1" applyProtection="1">
      <alignment vertical="center" wrapText="1"/>
      <protection locked="0"/>
    </xf>
    <xf numFmtId="49" fontId="7" fillId="0" borderId="14" xfId="2" applyNumberFormat="1" applyFont="1" applyBorder="1" applyProtection="1">
      <protection locked="0"/>
    </xf>
    <xf numFmtId="0" fontId="7" fillId="0" borderId="31" xfId="2" applyFont="1" applyBorder="1" applyAlignment="1" applyProtection="1">
      <alignment horizontal="right"/>
      <protection locked="0"/>
    </xf>
    <xf numFmtId="0" fontId="7" fillId="0" borderId="14" xfId="2" applyFont="1" applyBorder="1" applyAlignment="1" applyProtection="1">
      <alignment horizontal="right"/>
      <protection locked="0"/>
    </xf>
    <xf numFmtId="0" fontId="7" fillId="0" borderId="29" xfId="2" applyFont="1" applyBorder="1" applyAlignment="1" applyProtection="1">
      <alignment horizontal="right"/>
      <protection locked="0"/>
    </xf>
    <xf numFmtId="49" fontId="6" fillId="8" borderId="4" xfId="2" applyNumberFormat="1" applyFont="1" applyFill="1" applyBorder="1" applyProtection="1">
      <protection locked="0"/>
    </xf>
    <xf numFmtId="0" fontId="6" fillId="8" borderId="25" xfId="2" applyFont="1" applyFill="1" applyBorder="1" applyAlignment="1">
      <alignment horizontal="right"/>
    </xf>
    <xf numFmtId="0" fontId="7" fillId="0" borderId="0" xfId="2" applyFont="1" applyAlignment="1">
      <alignment horizontal="left"/>
    </xf>
    <xf numFmtId="0" fontId="7" fillId="0" borderId="0" xfId="2" applyFont="1" applyAlignment="1">
      <alignment horizontal="right"/>
    </xf>
    <xf numFmtId="0" fontId="7" fillId="0" borderId="0" xfId="2" applyFont="1" applyAlignment="1">
      <alignment vertical="center"/>
    </xf>
    <xf numFmtId="0" fontId="6" fillId="0" borderId="4" xfId="2" applyFont="1" applyBorder="1" applyAlignment="1">
      <alignment vertical="center"/>
    </xf>
    <xf numFmtId="0" fontId="22" fillId="15" borderId="97" xfId="8" applyFont="1" applyFill="1" applyBorder="1" applyAlignment="1">
      <alignment horizontal="center" vertical="center" wrapText="1"/>
    </xf>
    <xf numFmtId="0" fontId="6" fillId="8" borderId="25" xfId="2" applyFont="1" applyFill="1" applyBorder="1" applyAlignment="1">
      <alignment horizontal="center"/>
    </xf>
    <xf numFmtId="0" fontId="6" fillId="0" borderId="25" xfId="2" applyFont="1" applyBorder="1" applyAlignment="1">
      <alignment vertical="center"/>
    </xf>
    <xf numFmtId="0" fontId="6" fillId="0" borderId="25" xfId="2" applyFont="1" applyBorder="1" applyAlignment="1">
      <alignment vertical="center" wrapText="1"/>
    </xf>
    <xf numFmtId="0" fontId="7" fillId="0" borderId="31" xfId="2" applyFont="1" applyBorder="1" applyAlignment="1" applyProtection="1">
      <alignment horizontal="left"/>
      <protection locked="0"/>
    </xf>
    <xf numFmtId="0" fontId="6" fillId="8" borderId="25" xfId="2" applyFont="1" applyFill="1" applyBorder="1" applyAlignment="1">
      <alignment horizontal="left"/>
    </xf>
    <xf numFmtId="0" fontId="22" fillId="15" borderId="99" xfId="8" applyFont="1" applyFill="1" applyBorder="1" applyAlignment="1">
      <alignment horizontal="center" vertical="center" wrapText="1"/>
    </xf>
    <xf numFmtId="0" fontId="7" fillId="0" borderId="17" xfId="2" applyFont="1" applyBorder="1" applyAlignment="1" applyProtection="1">
      <alignment horizontal="right"/>
      <protection locked="0"/>
    </xf>
    <xf numFmtId="0" fontId="7" fillId="0" borderId="23" xfId="2" applyFont="1" applyBorder="1" applyAlignment="1" applyProtection="1">
      <alignment horizontal="right"/>
      <protection locked="0"/>
    </xf>
    <xf numFmtId="0" fontId="7" fillId="0" borderId="73" xfId="2" applyFont="1" applyBorder="1" applyAlignment="1" applyProtection="1">
      <alignment horizontal="right"/>
      <protection locked="0"/>
    </xf>
    <xf numFmtId="0" fontId="6" fillId="8" borderId="5" xfId="2" applyFont="1" applyFill="1" applyBorder="1" applyAlignment="1">
      <alignment horizontal="right"/>
    </xf>
    <xf numFmtId="0" fontId="7" fillId="0" borderId="44" xfId="2" applyFont="1" applyBorder="1" applyProtection="1">
      <protection locked="0"/>
    </xf>
    <xf numFmtId="0" fontId="7" fillId="0" borderId="37" xfId="2" applyFont="1" applyBorder="1" applyProtection="1">
      <protection locked="0"/>
    </xf>
    <xf numFmtId="0" fontId="7" fillId="0" borderId="47" xfId="2" applyFont="1" applyBorder="1" applyProtection="1">
      <protection locked="0"/>
    </xf>
    <xf numFmtId="0" fontId="6" fillId="8" borderId="100" xfId="2" applyFont="1" applyFill="1" applyBorder="1"/>
    <xf numFmtId="0" fontId="47" fillId="0" borderId="0" xfId="0" applyFont="1"/>
    <xf numFmtId="0" fontId="48" fillId="0" borderId="0" xfId="10" applyFont="1"/>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left" vertical="center" wrapText="1"/>
    </xf>
    <xf numFmtId="0" fontId="47" fillId="0" borderId="31" xfId="0" applyFont="1" applyBorder="1" applyAlignment="1">
      <alignment horizontal="left" vertical="center" wrapText="1"/>
    </xf>
    <xf numFmtId="0" fontId="7" fillId="0" borderId="0" xfId="2" applyFont="1" applyAlignment="1">
      <alignment horizontal="center"/>
    </xf>
    <xf numFmtId="0" fontId="7" fillId="0" borderId="0" xfId="2" applyFont="1" applyAlignment="1">
      <alignment wrapText="1"/>
    </xf>
    <xf numFmtId="0" fontId="31" fillId="0" borderId="0" xfId="8" applyFont="1" applyAlignment="1">
      <alignment vertical="center" wrapText="1"/>
    </xf>
    <xf numFmtId="0" fontId="6" fillId="0" borderId="14" xfId="2" applyFont="1" applyBorder="1" applyAlignment="1">
      <alignment horizontal="center"/>
    </xf>
    <xf numFmtId="0" fontId="6" fillId="0" borderId="0" xfId="2" applyFont="1" applyAlignment="1">
      <alignment horizontal="center"/>
    </xf>
    <xf numFmtId="0" fontId="6" fillId="0" borderId="23" xfId="2" applyFont="1" applyBorder="1" applyAlignment="1">
      <alignment horizontal="center"/>
    </xf>
    <xf numFmtId="0" fontId="6" fillId="0" borderId="0" xfId="2" applyFont="1" applyAlignment="1">
      <alignment vertical="center"/>
    </xf>
    <xf numFmtId="0" fontId="6" fillId="0" borderId="0" xfId="2" applyFont="1" applyAlignment="1">
      <alignment horizontal="center" vertical="center"/>
    </xf>
    <xf numFmtId="0" fontId="47" fillId="0" borderId="0" xfId="0" applyFont="1" applyAlignment="1">
      <alignment vertical="center" wrapText="1"/>
    </xf>
    <xf numFmtId="0" fontId="1" fillId="0" borderId="0" xfId="0" applyFont="1" applyAlignment="1">
      <alignment vertical="center" wrapText="1"/>
    </xf>
    <xf numFmtId="0" fontId="22" fillId="15" borderId="50" xfId="8" applyFont="1" applyFill="1" applyBorder="1" applyAlignment="1">
      <alignment horizontal="center" vertical="center" wrapText="1"/>
    </xf>
    <xf numFmtId="0" fontId="22" fillId="15" borderId="33" xfId="8" applyFont="1" applyFill="1" applyBorder="1" applyAlignment="1">
      <alignment horizontal="center" vertical="center" wrapText="1"/>
    </xf>
    <xf numFmtId="0" fontId="7" fillId="0" borderId="110" xfId="2" applyFont="1" applyBorder="1" applyProtection="1">
      <protection locked="0"/>
    </xf>
    <xf numFmtId="0" fontId="7" fillId="0" borderId="35" xfId="2" applyFont="1" applyBorder="1" applyProtection="1">
      <protection locked="0"/>
    </xf>
    <xf numFmtId="0" fontId="7" fillId="0" borderId="111" xfId="2" applyFont="1" applyBorder="1" applyProtection="1">
      <protection locked="0"/>
    </xf>
    <xf numFmtId="0" fontId="6" fillId="8" borderId="41" xfId="2" applyFont="1" applyFill="1" applyBorder="1"/>
    <xf numFmtId="0" fontId="22" fillId="15" borderId="113" xfId="8" applyFont="1" applyFill="1" applyBorder="1" applyAlignment="1">
      <alignment horizontal="center" vertical="center" wrapText="1"/>
    </xf>
    <xf numFmtId="0" fontId="7" fillId="0" borderId="114" xfId="2" applyFont="1" applyBorder="1" applyProtection="1">
      <protection locked="0"/>
    </xf>
    <xf numFmtId="0" fontId="7" fillId="0" borderId="115" xfId="2" applyFont="1" applyBorder="1" applyProtection="1">
      <protection locked="0"/>
    </xf>
    <xf numFmtId="0" fontId="7" fillId="0" borderId="116" xfId="2" applyFont="1" applyBorder="1" applyProtection="1">
      <protection locked="0"/>
    </xf>
    <xf numFmtId="0" fontId="6" fillId="8" borderId="117" xfId="2" applyFont="1" applyFill="1" applyBorder="1"/>
    <xf numFmtId="0" fontId="1" fillId="0" borderId="92" xfId="0" applyFont="1" applyBorder="1"/>
    <xf numFmtId="0" fontId="6" fillId="20" borderId="29" xfId="10" applyFont="1" applyFill="1" applyBorder="1" applyAlignment="1">
      <alignment horizontal="left" vertical="center" wrapText="1"/>
    </xf>
    <xf numFmtId="0" fontId="47" fillId="0" borderId="0" xfId="0" applyFont="1" applyAlignment="1">
      <alignment vertical="center"/>
    </xf>
    <xf numFmtId="0" fontId="18" fillId="0" borderId="0" xfId="2" applyFont="1" applyAlignment="1" applyProtection="1">
      <alignment vertical="center"/>
      <protection locked="0"/>
    </xf>
    <xf numFmtId="0" fontId="18" fillId="0" borderId="0" xfId="2" applyFont="1" applyProtection="1">
      <protection locked="0"/>
    </xf>
    <xf numFmtId="0" fontId="18" fillId="0" borderId="0" xfId="2" applyFont="1" applyAlignment="1" applyProtection="1">
      <alignment vertical="center" wrapText="1"/>
      <protection locked="0"/>
    </xf>
    <xf numFmtId="0" fontId="15" fillId="0" borderId="0" xfId="2" applyFont="1" applyAlignment="1" applyProtection="1">
      <alignment horizontal="left" vertical="center"/>
      <protection locked="0"/>
    </xf>
    <xf numFmtId="0" fontId="22" fillId="4" borderId="0" xfId="10" applyFont="1" applyFill="1" applyAlignment="1">
      <alignment horizontal="left" vertical="center" wrapText="1"/>
    </xf>
    <xf numFmtId="0" fontId="18" fillId="0" borderId="0" xfId="2" applyFont="1" applyAlignment="1" applyProtection="1">
      <alignment horizontal="left"/>
      <protection locked="0"/>
    </xf>
    <xf numFmtId="0" fontId="22" fillId="4" borderId="0" xfId="10" applyFont="1" applyFill="1" applyAlignment="1">
      <alignment horizontal="left" vertical="center"/>
    </xf>
    <xf numFmtId="0" fontId="58" fillId="0" borderId="0" xfId="0" applyFont="1"/>
    <xf numFmtId="0" fontId="9" fillId="0" borderId="0" xfId="12" applyFont="1" applyProtection="1">
      <protection hidden="1"/>
    </xf>
    <xf numFmtId="0" fontId="9" fillId="0" borderId="14" xfId="2" applyFont="1" applyBorder="1" applyAlignment="1" applyProtection="1">
      <alignment horizontal="left"/>
      <protection locked="0"/>
    </xf>
    <xf numFmtId="0" fontId="1" fillId="0" borderId="0" xfId="0" applyFont="1" applyProtection="1">
      <protection locked="0"/>
    </xf>
    <xf numFmtId="0" fontId="2" fillId="20" borderId="19" xfId="0" applyFont="1" applyFill="1" applyBorder="1" applyAlignment="1" applyProtection="1">
      <alignment vertical="center"/>
      <protection locked="0"/>
    </xf>
    <xf numFmtId="0" fontId="10" fillId="20" borderId="20" xfId="2" applyFont="1" applyFill="1" applyBorder="1" applyAlignment="1" applyProtection="1">
      <alignment vertical="center"/>
      <protection locked="0"/>
    </xf>
    <xf numFmtId="0" fontId="10" fillId="20" borderId="21" xfId="2" applyFont="1" applyFill="1" applyBorder="1" applyAlignment="1" applyProtection="1">
      <alignment vertical="center"/>
      <protection locked="0"/>
    </xf>
    <xf numFmtId="0" fontId="5" fillId="0" borderId="0" xfId="2" applyAlignment="1" applyProtection="1">
      <alignment vertical="center"/>
      <protection locked="0"/>
    </xf>
    <xf numFmtId="0" fontId="23" fillId="0" borderId="0" xfId="8" applyFont="1" applyAlignment="1" applyProtection="1">
      <alignment vertical="center"/>
      <protection locked="0"/>
    </xf>
    <xf numFmtId="0" fontId="21" fillId="0" borderId="0" xfId="8" applyAlignment="1" applyProtection="1">
      <alignment vertical="center"/>
      <protection locked="0"/>
    </xf>
    <xf numFmtId="0" fontId="7" fillId="0" borderId="0" xfId="2" applyFont="1" applyAlignment="1" applyProtection="1">
      <alignment horizontal="center"/>
      <protection locked="0"/>
    </xf>
    <xf numFmtId="0" fontId="6" fillId="0" borderId="4" xfId="2" applyFont="1" applyBorder="1" applyAlignment="1" applyProtection="1">
      <alignment vertical="center"/>
      <protection locked="0"/>
    </xf>
    <xf numFmtId="0" fontId="6" fillId="0" borderId="25" xfId="2" applyFont="1" applyBorder="1" applyAlignment="1" applyProtection="1">
      <alignment vertical="center"/>
      <protection locked="0"/>
    </xf>
    <xf numFmtId="0" fontId="6" fillId="0" borderId="25" xfId="2" applyFont="1" applyBorder="1" applyAlignment="1" applyProtection="1">
      <alignment vertical="center" wrapText="1"/>
      <protection locked="0"/>
    </xf>
    <xf numFmtId="0" fontId="22" fillId="15" borderId="99" xfId="8" applyFont="1" applyFill="1" applyBorder="1" applyAlignment="1" applyProtection="1">
      <alignment horizontal="center" vertical="center" wrapText="1"/>
      <protection locked="0"/>
    </xf>
    <xf numFmtId="0" fontId="22" fillId="15" borderId="51" xfId="8" applyFont="1" applyFill="1" applyBorder="1" applyAlignment="1" applyProtection="1">
      <alignment horizontal="center" vertical="center" wrapText="1"/>
      <protection locked="0"/>
    </xf>
    <xf numFmtId="0" fontId="22" fillId="15" borderId="97" xfId="8" applyFont="1" applyFill="1" applyBorder="1" applyAlignment="1" applyProtection="1">
      <alignment horizontal="center" vertical="center" wrapText="1"/>
      <protection locked="0"/>
    </xf>
    <xf numFmtId="0" fontId="7" fillId="0" borderId="0" xfId="2" applyFont="1" applyAlignment="1" applyProtection="1">
      <alignment vertical="center"/>
      <protection locked="0"/>
    </xf>
    <xf numFmtId="0" fontId="9" fillId="0" borderId="0" xfId="2" applyFont="1" applyProtection="1">
      <protection locked="0"/>
    </xf>
    <xf numFmtId="0" fontId="7" fillId="0" borderId="0" xfId="2" applyFont="1" applyAlignment="1" applyProtection="1">
      <alignment wrapText="1"/>
      <protection locked="0"/>
    </xf>
    <xf numFmtId="0" fontId="7" fillId="0" borderId="0" xfId="2" applyFont="1" applyAlignment="1" applyProtection="1">
      <alignment horizontal="left"/>
      <protection locked="0"/>
    </xf>
    <xf numFmtId="0" fontId="7" fillId="0" borderId="0" xfId="2" applyFont="1" applyAlignment="1" applyProtection="1">
      <alignment horizontal="right"/>
      <protection locked="0"/>
    </xf>
    <xf numFmtId="0" fontId="39" fillId="0" borderId="0" xfId="0" applyFont="1" applyAlignment="1" applyProtection="1">
      <alignment horizontal="left" vertical="center" indent="15"/>
      <protection locked="0"/>
    </xf>
    <xf numFmtId="0" fontId="24" fillId="0" borderId="0" xfId="10" applyFont="1" applyAlignment="1" applyProtection="1">
      <alignment horizontal="center" vertical="center"/>
      <protection locked="0"/>
    </xf>
    <xf numFmtId="0" fontId="5" fillId="0" borderId="0" xfId="10" applyFont="1" applyProtection="1">
      <protection locked="0"/>
    </xf>
    <xf numFmtId="0" fontId="59" fillId="0" borderId="0" xfId="0" applyFont="1" applyProtection="1">
      <protection locked="0"/>
    </xf>
    <xf numFmtId="0" fontId="22" fillId="20" borderId="29" xfId="10" applyFont="1" applyFill="1" applyBorder="1" applyAlignment="1" applyProtection="1">
      <alignment horizontal="left" vertical="center" wrapText="1"/>
      <protection locked="0"/>
    </xf>
    <xf numFmtId="0" fontId="22" fillId="20" borderId="25" xfId="10" applyFont="1" applyFill="1" applyBorder="1" applyAlignment="1" applyProtection="1">
      <alignment horizontal="left" vertical="center" wrapText="1"/>
      <protection locked="0"/>
    </xf>
    <xf numFmtId="0" fontId="47" fillId="0" borderId="0" xfId="0" applyFont="1" applyProtection="1">
      <protection locked="0"/>
    </xf>
    <xf numFmtId="0" fontId="46" fillId="4" borderId="0" xfId="0" applyFont="1" applyFill="1" applyAlignment="1" applyProtection="1">
      <alignment vertical="center"/>
      <protection locked="0"/>
    </xf>
    <xf numFmtId="0" fontId="46" fillId="4" borderId="0" xfId="0" applyFont="1" applyFill="1" applyAlignment="1" applyProtection="1">
      <alignmen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vertical="center" wrapText="1"/>
      <protection locked="0"/>
    </xf>
    <xf numFmtId="0" fontId="58" fillId="0" borderId="0" xfId="0" applyFont="1" applyAlignment="1" applyProtection="1">
      <alignment horizontal="center" vertic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wrapText="1"/>
      <protection locked="0"/>
    </xf>
    <xf numFmtId="42" fontId="47" fillId="0" borderId="73" xfId="0" applyNumberFormat="1" applyFont="1" applyBorder="1" applyProtection="1">
      <protection locked="0"/>
    </xf>
    <xf numFmtId="42" fontId="47" fillId="0" borderId="127" xfId="0" applyNumberFormat="1" applyFont="1" applyBorder="1" applyProtection="1">
      <protection locked="0"/>
    </xf>
    <xf numFmtId="42" fontId="47" fillId="0" borderId="128" xfId="0" applyNumberFormat="1" applyFont="1" applyBorder="1" applyProtection="1">
      <protection locked="0"/>
    </xf>
    <xf numFmtId="42" fontId="58" fillId="0" borderId="3" xfId="0" applyNumberFormat="1" applyFont="1" applyBorder="1" applyAlignment="1" applyProtection="1">
      <alignment vertical="center" wrapText="1"/>
      <protection locked="0"/>
    </xf>
    <xf numFmtId="42" fontId="47" fillId="0" borderId="6" xfId="0" applyNumberFormat="1" applyFont="1" applyBorder="1" applyAlignment="1" applyProtection="1">
      <alignment vertical="center" wrapText="1"/>
      <protection locked="0"/>
    </xf>
    <xf numFmtId="42" fontId="47" fillId="0" borderId="29" xfId="0" applyNumberFormat="1" applyFont="1" applyBorder="1" applyAlignment="1" applyProtection="1">
      <alignment vertical="center" wrapText="1"/>
      <protection locked="0"/>
    </xf>
    <xf numFmtId="0" fontId="5" fillId="0" borderId="0" xfId="2" applyProtection="1">
      <protection locked="0"/>
    </xf>
    <xf numFmtId="42" fontId="46" fillId="0" borderId="25" xfId="0" applyNumberFormat="1" applyFont="1" applyBorder="1" applyAlignment="1" applyProtection="1">
      <alignment vertical="center"/>
      <protection locked="0"/>
    </xf>
    <xf numFmtId="0" fontId="1" fillId="0" borderId="0" xfId="0" applyFont="1" applyAlignment="1" applyProtection="1">
      <alignment vertical="center"/>
      <protection locked="0"/>
    </xf>
    <xf numFmtId="0" fontId="23" fillId="0" borderId="0" xfId="8" applyFont="1" applyProtection="1">
      <protection locked="0"/>
    </xf>
    <xf numFmtId="0" fontId="21" fillId="0" borderId="0" xfId="8" applyProtection="1">
      <protection locked="0"/>
    </xf>
    <xf numFmtId="0" fontId="22" fillId="0" borderId="3" xfId="8" applyFont="1" applyBorder="1" applyAlignment="1" applyProtection="1">
      <alignment horizontal="center" vertical="center" wrapText="1"/>
      <protection locked="0"/>
    </xf>
    <xf numFmtId="0" fontId="22" fillId="4" borderId="42" xfId="8" applyFont="1" applyFill="1" applyBorder="1" applyAlignment="1" applyProtection="1">
      <alignment vertical="center"/>
      <protection locked="0"/>
    </xf>
    <xf numFmtId="0" fontId="22" fillId="4" borderId="44" xfId="8" applyFont="1" applyFill="1" applyBorder="1" applyAlignment="1" applyProtection="1">
      <alignment vertical="center"/>
      <protection locked="0"/>
    </xf>
    <xf numFmtId="0" fontId="22" fillId="4" borderId="44" xfId="8" applyFont="1" applyFill="1" applyBorder="1" applyAlignment="1" applyProtection="1">
      <alignment vertical="center" wrapText="1"/>
      <protection locked="0"/>
    </xf>
    <xf numFmtId="0" fontId="22" fillId="4" borderId="34" xfId="8" applyFont="1" applyFill="1" applyBorder="1" applyAlignment="1" applyProtection="1">
      <alignment vertical="center" wrapText="1"/>
      <protection locked="0"/>
    </xf>
    <xf numFmtId="0" fontId="9" fillId="16" borderId="25" xfId="8" applyFont="1" applyFill="1" applyBorder="1" applyAlignment="1" applyProtection="1">
      <alignment horizontal="left"/>
      <protection locked="0"/>
    </xf>
    <xf numFmtId="0" fontId="8" fillId="0" borderId="0" xfId="8" applyFont="1" applyAlignment="1" applyProtection="1">
      <alignment vertical="center"/>
      <protection locked="0"/>
    </xf>
    <xf numFmtId="0" fontId="22" fillId="0" borderId="0" xfId="8" applyFont="1" applyAlignment="1" applyProtection="1">
      <alignment vertical="center"/>
      <protection locked="0"/>
    </xf>
    <xf numFmtId="49" fontId="7" fillId="0" borderId="22" xfId="8" applyNumberFormat="1" applyFont="1" applyBorder="1" applyAlignment="1" applyProtection="1">
      <alignment horizontal="center"/>
      <protection locked="0"/>
    </xf>
    <xf numFmtId="0" fontId="9" fillId="16" borderId="31" xfId="8" applyFont="1" applyFill="1" applyBorder="1" applyAlignment="1" applyProtection="1">
      <alignment horizontal="left"/>
      <protection locked="0"/>
    </xf>
    <xf numFmtId="0" fontId="9" fillId="0" borderId="0" xfId="8" applyFont="1" applyProtection="1">
      <protection locked="0"/>
    </xf>
    <xf numFmtId="49" fontId="7" fillId="0" borderId="14" xfId="8" applyNumberFormat="1" applyFont="1" applyBorder="1" applyAlignment="1" applyProtection="1">
      <alignment horizontal="center"/>
      <protection locked="0"/>
    </xf>
    <xf numFmtId="0" fontId="45" fillId="0" borderId="0" xfId="8" applyFont="1" applyProtection="1">
      <protection locked="0"/>
    </xf>
    <xf numFmtId="0" fontId="27" fillId="0" borderId="0" xfId="8" applyFont="1" applyProtection="1">
      <protection locked="0"/>
    </xf>
    <xf numFmtId="0" fontId="29" fillId="16" borderId="31" xfId="8" applyFont="1" applyFill="1" applyBorder="1" applyAlignment="1" applyProtection="1">
      <alignment horizontal="left"/>
      <protection locked="0"/>
    </xf>
    <xf numFmtId="0" fontId="28" fillId="0" borderId="0" xfId="8" applyFont="1" applyProtection="1">
      <protection locked="0"/>
    </xf>
    <xf numFmtId="0" fontId="29" fillId="0" borderId="0" xfId="8" applyFont="1" applyProtection="1">
      <protection locked="0"/>
    </xf>
    <xf numFmtId="0" fontId="22" fillId="0" borderId="49" xfId="8" applyFont="1" applyBorder="1" applyAlignment="1" applyProtection="1">
      <alignment horizontal="center" vertical="center" wrapText="1"/>
      <protection locked="0"/>
    </xf>
    <xf numFmtId="0" fontId="22" fillId="0" borderId="49" xfId="8" applyFont="1" applyBorder="1" applyAlignment="1" applyProtection="1">
      <alignment horizontal="center" wrapText="1"/>
      <protection locked="0"/>
    </xf>
    <xf numFmtId="0" fontId="22" fillId="0" borderId="0" xfId="8" applyFont="1" applyAlignment="1" applyProtection="1">
      <alignment horizontal="center" vertical="center" wrapText="1"/>
      <protection locked="0"/>
    </xf>
    <xf numFmtId="0" fontId="22" fillId="0" borderId="0" xfId="8" applyFont="1" applyProtection="1">
      <protection locked="0"/>
    </xf>
    <xf numFmtId="0" fontId="22" fillId="4" borderId="91" xfId="8" applyFont="1" applyFill="1" applyBorder="1" applyAlignment="1" applyProtection="1">
      <alignment vertical="center"/>
      <protection locked="0"/>
    </xf>
    <xf numFmtId="0" fontId="23" fillId="0" borderId="0" xfId="8" applyFont="1" applyAlignment="1" applyProtection="1">
      <alignment horizontal="left"/>
      <protection locked="0"/>
    </xf>
    <xf numFmtId="49" fontId="23" fillId="6" borderId="32" xfId="8" applyNumberFormat="1" applyFont="1" applyFill="1" applyBorder="1" applyProtection="1">
      <protection locked="0"/>
    </xf>
    <xf numFmtId="0" fontId="22" fillId="16" borderId="102" xfId="8" applyFont="1" applyFill="1" applyBorder="1" applyAlignment="1" applyProtection="1">
      <alignment horizontal="center"/>
      <protection locked="0"/>
    </xf>
    <xf numFmtId="0" fontId="23" fillId="6" borderId="33" xfId="8" applyFont="1" applyFill="1" applyBorder="1" applyAlignment="1" applyProtection="1">
      <alignment horizontal="left"/>
      <protection locked="0"/>
    </xf>
    <xf numFmtId="0" fontId="22" fillId="6" borderId="32" xfId="8" applyFont="1" applyFill="1" applyBorder="1" applyAlignment="1" applyProtection="1">
      <alignment horizontal="right"/>
      <protection locked="0"/>
    </xf>
    <xf numFmtId="0" fontId="22" fillId="6" borderId="51" xfId="8" applyFont="1" applyFill="1" applyBorder="1" applyAlignment="1" applyProtection="1">
      <alignment horizontal="right"/>
      <protection locked="0"/>
    </xf>
    <xf numFmtId="0" fontId="22" fillId="6" borderId="51" xfId="8" applyFont="1" applyFill="1" applyBorder="1" applyAlignment="1" applyProtection="1">
      <alignment horizontal="center"/>
      <protection locked="0"/>
    </xf>
    <xf numFmtId="49" fontId="23" fillId="0" borderId="0" xfId="8" applyNumberFormat="1" applyFont="1" applyProtection="1">
      <protection locked="0"/>
    </xf>
    <xf numFmtId="49" fontId="23" fillId="0" borderId="0" xfId="8" applyNumberFormat="1" applyFont="1" applyAlignment="1" applyProtection="1">
      <alignment horizontal="left"/>
      <protection locked="0"/>
    </xf>
    <xf numFmtId="49" fontId="23" fillId="0" borderId="0" xfId="8" applyNumberFormat="1" applyFont="1" applyAlignment="1" applyProtection="1">
      <alignment horizontal="right"/>
      <protection locked="0"/>
    </xf>
    <xf numFmtId="0" fontId="23" fillId="0" borderId="0" xfId="8" applyFont="1" applyAlignment="1" applyProtection="1">
      <alignment horizontal="center"/>
      <protection locked="0"/>
    </xf>
    <xf numFmtId="0" fontId="46" fillId="26" borderId="25" xfId="0" applyFont="1" applyFill="1" applyBorder="1" applyAlignment="1" applyProtection="1">
      <alignment horizontal="center" vertical="center" wrapText="1"/>
      <protection locked="0"/>
    </xf>
    <xf numFmtId="0" fontId="55" fillId="26" borderId="25" xfId="0" applyFont="1" applyFill="1" applyBorder="1" applyAlignment="1" applyProtection="1">
      <alignment horizontal="center" vertical="center" wrapText="1"/>
      <protection locked="0"/>
    </xf>
    <xf numFmtId="42" fontId="46" fillId="16" borderId="25" xfId="0" applyNumberFormat="1" applyFont="1" applyFill="1" applyBorder="1" applyAlignment="1" applyProtection="1">
      <alignment vertical="center"/>
      <protection locked="0"/>
    </xf>
    <xf numFmtId="0" fontId="31" fillId="0" borderId="0" xfId="8" applyFont="1" applyAlignment="1" applyProtection="1">
      <alignment vertical="center" wrapText="1"/>
      <protection locked="0"/>
    </xf>
    <xf numFmtId="0" fontId="31" fillId="13" borderId="26" xfId="8" applyFont="1" applyFill="1" applyBorder="1" applyAlignment="1" applyProtection="1">
      <alignment vertical="center" wrapText="1"/>
      <protection locked="0"/>
    </xf>
    <xf numFmtId="0" fontId="6" fillId="0" borderId="25" xfId="2" applyFont="1" applyBorder="1" applyAlignment="1" applyProtection="1">
      <alignment horizontal="center" vertical="center" wrapText="1"/>
      <protection locked="0"/>
    </xf>
    <xf numFmtId="164" fontId="6" fillId="0" borderId="25" xfId="2" applyNumberFormat="1" applyFont="1" applyBorder="1" applyAlignment="1" applyProtection="1">
      <alignment horizontal="center" vertical="center" wrapText="1"/>
      <protection locked="0"/>
    </xf>
    <xf numFmtId="0" fontId="6" fillId="8" borderId="0" xfId="2" applyFont="1" applyFill="1" applyAlignment="1" applyProtection="1">
      <alignment horizontal="center" vertical="center" wrapText="1"/>
      <protection locked="0"/>
    </xf>
    <xf numFmtId="0" fontId="52" fillId="0" borderId="0" xfId="2" applyFont="1" applyAlignment="1" applyProtection="1">
      <alignment horizontal="center" vertical="center" wrapText="1"/>
      <protection locked="0"/>
    </xf>
    <xf numFmtId="49" fontId="6" fillId="0" borderId="25" xfId="2" applyNumberFormat="1" applyFont="1" applyBorder="1" applyAlignment="1" applyProtection="1">
      <alignment horizontal="left" vertical="center" wrapText="1"/>
      <protection locked="0"/>
    </xf>
    <xf numFmtId="164" fontId="6" fillId="8" borderId="0" xfId="2" applyNumberFormat="1" applyFont="1" applyFill="1" applyAlignment="1" applyProtection="1">
      <alignment horizontal="right" vertical="center" wrapText="1"/>
      <protection locked="0"/>
    </xf>
    <xf numFmtId="49" fontId="7" fillId="0" borderId="25" xfId="2" applyNumberFormat="1" applyFont="1" applyBorder="1" applyAlignment="1" applyProtection="1">
      <alignment horizontal="left"/>
      <protection locked="0"/>
    </xf>
    <xf numFmtId="164" fontId="7" fillId="8" borderId="0" xfId="2" applyNumberFormat="1" applyFont="1" applyFill="1" applyAlignment="1" applyProtection="1">
      <alignment horizontal="right"/>
      <protection locked="0"/>
    </xf>
    <xf numFmtId="0" fontId="7" fillId="8" borderId="0" xfId="2" applyFont="1" applyFill="1" applyProtection="1">
      <protection locked="0"/>
    </xf>
    <xf numFmtId="167" fontId="7" fillId="0" borderId="0" xfId="2" applyNumberFormat="1" applyFont="1" applyAlignment="1" applyProtection="1">
      <alignment horizontal="left" vertical="center"/>
      <protection locked="0"/>
    </xf>
    <xf numFmtId="49" fontId="7" fillId="0" borderId="0" xfId="2" applyNumberFormat="1" applyFont="1" applyAlignment="1" applyProtection="1">
      <alignment horizontal="left" vertical="center"/>
      <protection locked="0"/>
    </xf>
    <xf numFmtId="168" fontId="51" fillId="0" borderId="0" xfId="2" applyNumberFormat="1" applyFont="1" applyAlignment="1" applyProtection="1">
      <alignment horizontal="right" vertical="center"/>
      <protection locked="0"/>
    </xf>
    <xf numFmtId="0" fontId="7" fillId="8" borderId="0" xfId="2" applyFont="1" applyFill="1" applyAlignment="1" applyProtection="1">
      <alignment vertical="center"/>
      <protection locked="0"/>
    </xf>
    <xf numFmtId="0" fontId="1" fillId="0" borderId="0" xfId="0" applyFont="1" applyAlignment="1" applyProtection="1">
      <alignment vertical="center" wrapText="1"/>
      <protection locked="0"/>
    </xf>
    <xf numFmtId="0" fontId="1" fillId="0" borderId="92" xfId="0" applyFont="1" applyBorder="1" applyAlignment="1" applyProtection="1">
      <alignment vertical="center" wrapText="1"/>
      <protection locked="0"/>
    </xf>
    <xf numFmtId="0" fontId="7" fillId="0" borderId="0" xfId="2" applyFont="1" applyAlignment="1" applyProtection="1">
      <alignment horizontal="left" vertical="center" wrapText="1"/>
      <protection locked="0"/>
    </xf>
    <xf numFmtId="6" fontId="7" fillId="0" borderId="14" xfId="2" applyNumberFormat="1" applyFont="1" applyBorder="1" applyAlignment="1" applyProtection="1">
      <alignment vertical="center"/>
      <protection locked="0"/>
    </xf>
    <xf numFmtId="0" fontId="7" fillId="0" borderId="23" xfId="2" applyFont="1" applyBorder="1" applyAlignment="1" applyProtection="1">
      <alignment vertical="center"/>
      <protection locked="0"/>
    </xf>
    <xf numFmtId="1" fontId="7" fillId="0" borderId="0" xfId="2" applyNumberFormat="1" applyFont="1" applyAlignment="1" applyProtection="1">
      <alignment vertical="center"/>
      <protection locked="0"/>
    </xf>
    <xf numFmtId="0" fontId="47" fillId="0" borderId="0" xfId="0" applyFont="1" applyAlignment="1" applyProtection="1">
      <alignment vertical="center"/>
      <protection locked="0"/>
    </xf>
    <xf numFmtId="49" fontId="7" fillId="0" borderId="14" xfId="2" applyNumberFormat="1" applyFont="1" applyBorder="1" applyAlignment="1" applyProtection="1">
      <alignment vertical="center"/>
      <protection locked="0"/>
    </xf>
    <xf numFmtId="0" fontId="7" fillId="0" borderId="31" xfId="2" applyFont="1" applyBorder="1" applyAlignment="1" applyProtection="1">
      <alignment horizontal="left" vertical="center"/>
      <protection locked="0"/>
    </xf>
    <xf numFmtId="0" fontId="7" fillId="16" borderId="31" xfId="2" applyFont="1" applyFill="1" applyBorder="1" applyAlignment="1" applyProtection="1">
      <alignment horizontal="left" vertical="center"/>
      <protection locked="0"/>
    </xf>
    <xf numFmtId="0" fontId="7" fillId="0" borderId="23" xfId="2" applyFont="1" applyBorder="1" applyAlignment="1" applyProtection="1">
      <alignment horizontal="right" vertical="center"/>
      <protection locked="0"/>
    </xf>
    <xf numFmtId="0" fontId="7" fillId="0" borderId="14" xfId="2" applyFont="1" applyBorder="1" applyAlignment="1" applyProtection="1">
      <alignment horizontal="right" vertical="center"/>
      <protection locked="0"/>
    </xf>
    <xf numFmtId="0" fontId="7" fillId="0" borderId="31" xfId="2" applyFont="1" applyBorder="1" applyAlignment="1" applyProtection="1">
      <alignment horizontal="right" vertical="center"/>
      <protection locked="0"/>
    </xf>
    <xf numFmtId="0" fontId="9" fillId="0" borderId="0" xfId="2" applyFont="1" applyAlignment="1" applyProtection="1">
      <alignment vertical="center"/>
      <protection locked="0"/>
    </xf>
    <xf numFmtId="0" fontId="7" fillId="0" borderId="0" xfId="2" applyFont="1" applyAlignment="1" applyProtection="1">
      <alignment vertical="center" wrapText="1"/>
      <protection locked="0"/>
    </xf>
    <xf numFmtId="0" fontId="7" fillId="0" borderId="29" xfId="2" applyFont="1" applyBorder="1" applyAlignment="1" applyProtection="1">
      <alignment horizontal="left" vertical="center"/>
      <protection locked="0"/>
    </xf>
    <xf numFmtId="0" fontId="7" fillId="16" borderId="29" xfId="2" applyFont="1" applyFill="1" applyBorder="1" applyAlignment="1" applyProtection="1">
      <alignment horizontal="left" vertical="center"/>
      <protection locked="0"/>
    </xf>
    <xf numFmtId="0" fontId="7" fillId="0" borderId="73" xfId="2" applyFont="1" applyBorder="1" applyAlignment="1" applyProtection="1">
      <alignment horizontal="right" vertical="center"/>
      <protection locked="0"/>
    </xf>
    <xf numFmtId="0" fontId="7" fillId="0" borderId="17" xfId="2" applyFont="1" applyBorder="1" applyAlignment="1" applyProtection="1">
      <alignment horizontal="right" vertical="center"/>
      <protection locked="0"/>
    </xf>
    <xf numFmtId="0" fontId="7" fillId="0" borderId="29" xfId="2" applyFont="1" applyBorder="1" applyAlignment="1" applyProtection="1">
      <alignment horizontal="right" vertical="center"/>
      <protection locked="0"/>
    </xf>
    <xf numFmtId="49" fontId="6" fillId="8" borderId="4" xfId="2" applyNumberFormat="1" applyFont="1" applyFill="1" applyBorder="1" applyAlignment="1" applyProtection="1">
      <alignment vertical="center"/>
      <protection locked="0"/>
    </xf>
    <xf numFmtId="0" fontId="6" fillId="8" borderId="25" xfId="2" applyFont="1" applyFill="1" applyBorder="1" applyAlignment="1" applyProtection="1">
      <alignment horizontal="center" vertical="center"/>
      <protection locked="0"/>
    </xf>
    <xf numFmtId="0" fontId="6" fillId="22" borderId="25" xfId="2" applyFont="1" applyFill="1" applyBorder="1" applyAlignment="1" applyProtection="1">
      <alignment horizontal="center" vertical="center"/>
      <protection locked="0"/>
    </xf>
    <xf numFmtId="0" fontId="6" fillId="8" borderId="25" xfId="2" applyFont="1" applyFill="1" applyBorder="1" applyAlignment="1" applyProtection="1">
      <alignment horizontal="left" vertical="center"/>
      <protection locked="0"/>
    </xf>
    <xf numFmtId="0" fontId="6" fillId="8" borderId="100" xfId="2" applyFont="1" applyFill="1" applyBorder="1" applyAlignment="1" applyProtection="1">
      <alignment vertical="center"/>
      <protection locked="0"/>
    </xf>
    <xf numFmtId="0" fontId="6" fillId="8" borderId="5" xfId="2" applyFont="1" applyFill="1" applyBorder="1" applyAlignment="1" applyProtection="1">
      <alignment horizontal="right" vertical="center"/>
      <protection locked="0"/>
    </xf>
    <xf numFmtId="0" fontId="6" fillId="8" borderId="25" xfId="2" applyFont="1" applyFill="1" applyBorder="1" applyAlignment="1" applyProtection="1">
      <alignment horizontal="right" vertical="center"/>
      <protection locked="0"/>
    </xf>
    <xf numFmtId="0" fontId="9" fillId="0" borderId="14" xfId="2" applyFont="1" applyBorder="1" applyAlignment="1" applyProtection="1">
      <alignment horizontal="right" vertical="center"/>
      <protection locked="0"/>
    </xf>
    <xf numFmtId="0" fontId="7" fillId="0" borderId="44" xfId="2" applyFont="1" applyBorder="1" applyAlignment="1" applyProtection="1">
      <alignment horizontal="right" vertical="center"/>
      <protection locked="0"/>
    </xf>
    <xf numFmtId="0" fontId="7" fillId="0" borderId="124" xfId="2" applyFont="1" applyBorder="1" applyAlignment="1" applyProtection="1">
      <alignment horizontal="right" vertical="center"/>
      <protection locked="0"/>
    </xf>
    <xf numFmtId="0" fontId="7" fillId="0" borderId="37" xfId="2" applyFont="1" applyBorder="1" applyAlignment="1" applyProtection="1">
      <alignment horizontal="right" vertical="center"/>
      <protection locked="0"/>
    </xf>
    <xf numFmtId="0" fontId="7" fillId="0" borderId="47" xfId="2" applyFont="1" applyBorder="1" applyAlignment="1" applyProtection="1">
      <alignment horizontal="right" vertical="center"/>
      <protection locked="0"/>
    </xf>
    <xf numFmtId="0" fontId="7" fillId="0" borderId="31" xfId="2" applyFont="1" applyBorder="1" applyAlignment="1" applyProtection="1">
      <alignment horizontal="left" vertical="top"/>
      <protection locked="0"/>
    </xf>
    <xf numFmtId="0" fontId="7" fillId="0" borderId="29" xfId="2" applyFont="1" applyBorder="1" applyAlignment="1" applyProtection="1">
      <alignment horizontal="left" vertical="top"/>
      <protection locked="0"/>
    </xf>
    <xf numFmtId="0" fontId="6" fillId="0" borderId="0" xfId="2" applyFont="1" applyAlignment="1" applyProtection="1">
      <alignment horizontal="left"/>
      <protection locked="0"/>
    </xf>
    <xf numFmtId="0" fontId="6" fillId="0" borderId="0" xfId="2" applyFont="1" applyAlignment="1" applyProtection="1">
      <alignment horizontal="left" vertical="center"/>
      <protection locked="0"/>
    </xf>
    <xf numFmtId="0" fontId="7" fillId="0" borderId="14" xfId="2" applyFont="1" applyBorder="1" applyAlignment="1" applyProtection="1">
      <alignment horizontal="left" vertical="center"/>
      <protection locked="0"/>
    </xf>
    <xf numFmtId="0" fontId="7" fillId="0" borderId="0" xfId="2" applyFont="1" applyAlignment="1" applyProtection="1">
      <alignment horizontal="left" vertical="center"/>
      <protection locked="0"/>
    </xf>
    <xf numFmtId="0" fontId="7" fillId="0" borderId="23" xfId="2" applyFont="1" applyBorder="1" applyAlignment="1" applyProtection="1">
      <alignment horizontal="left" vertical="center"/>
      <protection locked="0"/>
    </xf>
    <xf numFmtId="0" fontId="7" fillId="0" borderId="0" xfId="11" applyFont="1" applyFill="1" applyBorder="1" applyAlignment="1" applyProtection="1">
      <alignment horizontal="left" vertical="center"/>
      <protection locked="0"/>
    </xf>
    <xf numFmtId="0" fontId="6" fillId="22" borderId="0" xfId="2" applyFont="1" applyFill="1"/>
    <xf numFmtId="0" fontId="22" fillId="16" borderId="0" xfId="10" applyFont="1" applyFill="1" applyAlignment="1" applyProtection="1">
      <alignment vertical="center" wrapText="1"/>
      <protection locked="0"/>
    </xf>
    <xf numFmtId="0" fontId="22" fillId="0" borderId="0" xfId="10" applyFont="1" applyAlignment="1" applyProtection="1">
      <alignment vertical="center" wrapText="1"/>
      <protection locked="0"/>
    </xf>
    <xf numFmtId="0" fontId="31" fillId="0" borderId="0" xfId="8" applyFont="1" applyAlignment="1" applyProtection="1">
      <alignment horizontal="center" vertical="center" wrapText="1"/>
      <protection locked="0"/>
    </xf>
    <xf numFmtId="0" fontId="6" fillId="19" borderId="22" xfId="2" applyFont="1" applyFill="1" applyBorder="1" applyAlignment="1" applyProtection="1">
      <alignment vertical="center"/>
      <protection locked="0"/>
    </xf>
    <xf numFmtId="0" fontId="8" fillId="4" borderId="132" xfId="2" applyFont="1" applyFill="1" applyBorder="1" applyAlignment="1" applyProtection="1">
      <alignment vertical="center"/>
      <protection locked="0"/>
    </xf>
    <xf numFmtId="0" fontId="8" fillId="4" borderId="133" xfId="2" applyFont="1" applyFill="1" applyBorder="1" applyAlignment="1" applyProtection="1">
      <alignment horizontal="left" vertical="center" wrapText="1"/>
      <protection locked="0"/>
    </xf>
    <xf numFmtId="0" fontId="7" fillId="0" borderId="92" xfId="2" applyFont="1" applyBorder="1" applyAlignment="1" applyProtection="1">
      <alignment horizontal="left"/>
      <protection locked="0"/>
    </xf>
    <xf numFmtId="0" fontId="7" fillId="0" borderId="92" xfId="2" applyFont="1" applyBorder="1" applyProtection="1">
      <protection locked="0"/>
    </xf>
    <xf numFmtId="0" fontId="6" fillId="0" borderId="0" xfId="2" applyFont="1" applyAlignment="1" applyProtection="1">
      <alignment vertical="center"/>
      <protection locked="0"/>
    </xf>
    <xf numFmtId="0" fontId="6" fillId="0" borderId="14" xfId="2" applyFont="1" applyBorder="1" applyAlignment="1" applyProtection="1">
      <alignment horizontal="center"/>
      <protection locked="0"/>
    </xf>
    <xf numFmtId="0" fontId="6" fillId="0" borderId="0" xfId="2" applyFont="1" applyAlignment="1" applyProtection="1">
      <alignment horizontal="left" wrapText="1"/>
      <protection locked="0"/>
    </xf>
    <xf numFmtId="0" fontId="7" fillId="0" borderId="14" xfId="2" applyFont="1" applyBorder="1" applyAlignment="1" applyProtection="1">
      <alignment horizontal="center" vertical="center" wrapText="1"/>
      <protection locked="0"/>
    </xf>
    <xf numFmtId="0" fontId="7" fillId="0" borderId="23" xfId="2" applyFont="1" applyBorder="1" applyAlignment="1" applyProtection="1">
      <alignment horizontal="left" vertical="center" wrapText="1"/>
      <protection locked="0"/>
    </xf>
    <xf numFmtId="0" fontId="1" fillId="0" borderId="105" xfId="0" applyFont="1" applyBorder="1" applyAlignment="1" applyProtection="1">
      <alignment vertical="center" wrapText="1"/>
      <protection locked="0"/>
    </xf>
    <xf numFmtId="0" fontId="1" fillId="0" borderId="106" xfId="0" applyFont="1" applyBorder="1" applyAlignment="1" applyProtection="1">
      <alignment vertical="center" wrapText="1"/>
      <protection locked="0"/>
    </xf>
    <xf numFmtId="0" fontId="7" fillId="0" borderId="17" xfId="2" applyFont="1" applyBorder="1" applyAlignment="1" applyProtection="1">
      <alignment horizontal="center" vertical="center" wrapText="1"/>
      <protection locked="0"/>
    </xf>
    <xf numFmtId="0" fontId="7" fillId="0" borderId="24" xfId="2" applyFont="1" applyBorder="1" applyAlignment="1" applyProtection="1">
      <alignment horizontal="left" vertical="center" wrapText="1"/>
      <protection locked="0"/>
    </xf>
    <xf numFmtId="0" fontId="7" fillId="0" borderId="24" xfId="2" applyFont="1" applyBorder="1" applyAlignment="1" applyProtection="1">
      <alignment vertical="center" wrapText="1"/>
      <protection locked="0"/>
    </xf>
    <xf numFmtId="0" fontId="7" fillId="0" borderId="73" xfId="2" applyFont="1" applyBorder="1" applyAlignment="1" applyProtection="1">
      <alignment horizontal="left" vertical="center" wrapText="1"/>
      <protection locked="0"/>
    </xf>
    <xf numFmtId="0" fontId="6" fillId="0" borderId="17" xfId="2" applyFont="1" applyBorder="1" applyAlignment="1">
      <alignment horizontal="left" vertical="center" wrapText="1"/>
    </xf>
    <xf numFmtId="0" fontId="15" fillId="0" borderId="0" xfId="2" applyFont="1"/>
    <xf numFmtId="0" fontId="15" fillId="0" borderId="0" xfId="2" applyFont="1" applyAlignment="1">
      <alignment vertical="center"/>
    </xf>
    <xf numFmtId="0" fontId="16" fillId="0" borderId="27" xfId="2" applyFont="1" applyBorder="1" applyAlignment="1">
      <alignment horizontal="center" vertical="center" wrapText="1"/>
    </xf>
    <xf numFmtId="0" fontId="16" fillId="0" borderId="27" xfId="2" applyFont="1" applyBorder="1" applyAlignment="1">
      <alignment horizontal="center" vertical="center"/>
    </xf>
    <xf numFmtId="165" fontId="16" fillId="18" borderId="27" xfId="2" applyNumberFormat="1" applyFont="1" applyFill="1" applyBorder="1" applyAlignment="1">
      <alignment horizontal="center" vertical="center" wrapText="1"/>
    </xf>
    <xf numFmtId="165" fontId="16" fillId="2" borderId="27" xfId="2" applyNumberFormat="1" applyFont="1" applyFill="1" applyBorder="1" applyAlignment="1">
      <alignment horizontal="center" vertical="center"/>
    </xf>
    <xf numFmtId="165" fontId="16" fillId="14" borderId="28" xfId="2" applyNumberFormat="1" applyFont="1" applyFill="1" applyBorder="1" applyAlignment="1">
      <alignment horizontal="center" vertical="center" wrapText="1"/>
    </xf>
    <xf numFmtId="7" fontId="16" fillId="11" borderId="27" xfId="2" applyNumberFormat="1" applyFont="1" applyFill="1" applyBorder="1" applyAlignment="1">
      <alignment horizontal="center" vertical="center"/>
    </xf>
    <xf numFmtId="0" fontId="16" fillId="0" borderId="0" xfId="2" applyFont="1" applyAlignment="1">
      <alignment horizontal="center" vertical="center"/>
    </xf>
    <xf numFmtId="0" fontId="16" fillId="0" borderId="29" xfId="2" applyFont="1" applyBorder="1" applyAlignment="1">
      <alignment horizontal="left" vertical="center"/>
    </xf>
    <xf numFmtId="0" fontId="15" fillId="0" borderId="29" xfId="2" applyFont="1" applyBorder="1" applyAlignment="1">
      <alignment horizontal="left" vertical="center"/>
    </xf>
    <xf numFmtId="165" fontId="15" fillId="18" borderId="29" xfId="2" applyNumberFormat="1" applyFont="1" applyFill="1" applyBorder="1" applyAlignment="1">
      <alignment vertical="center"/>
    </xf>
    <xf numFmtId="7" fontId="15" fillId="2" borderId="17" xfId="2" applyNumberFormat="1" applyFont="1" applyFill="1" applyBorder="1" applyAlignment="1">
      <alignment vertical="center"/>
    </xf>
    <xf numFmtId="7" fontId="15" fillId="14" borderId="29" xfId="2" applyNumberFormat="1" applyFont="1" applyFill="1" applyBorder="1" applyAlignment="1">
      <alignment vertical="center"/>
    </xf>
    <xf numFmtId="7" fontId="15" fillId="11" borderId="29" xfId="2" applyNumberFormat="1" applyFont="1" applyFill="1" applyBorder="1" applyAlignment="1">
      <alignment vertical="center"/>
    </xf>
    <xf numFmtId="0" fontId="15" fillId="0" borderId="29" xfId="2" applyFont="1" applyBorder="1" applyAlignment="1">
      <alignment vertical="center"/>
    </xf>
    <xf numFmtId="0" fontId="16" fillId="0" borderId="25" xfId="2" applyFont="1" applyBorder="1" applyAlignment="1">
      <alignment horizontal="left" vertical="center"/>
    </xf>
    <xf numFmtId="0" fontId="15" fillId="0" borderId="25" xfId="2" applyFont="1" applyBorder="1" applyAlignment="1">
      <alignment horizontal="left" vertical="center"/>
    </xf>
    <xf numFmtId="165" fontId="15" fillId="18" borderId="25" xfId="2" applyNumberFormat="1" applyFont="1" applyFill="1" applyBorder="1" applyAlignment="1">
      <alignment vertical="center"/>
    </xf>
    <xf numFmtId="7" fontId="15" fillId="2" borderId="25" xfId="2" applyNumberFormat="1" applyFont="1" applyFill="1" applyBorder="1" applyAlignment="1">
      <alignment vertical="center"/>
    </xf>
    <xf numFmtId="7" fontId="15" fillId="14" borderId="25" xfId="2" applyNumberFormat="1" applyFont="1" applyFill="1" applyBorder="1" applyAlignment="1">
      <alignment vertical="center"/>
    </xf>
    <xf numFmtId="7" fontId="15" fillId="11" borderId="25" xfId="2" applyNumberFormat="1" applyFont="1" applyFill="1" applyBorder="1" applyAlignment="1">
      <alignment vertical="center"/>
    </xf>
    <xf numFmtId="0" fontId="15" fillId="0" borderId="25" xfId="2" applyFont="1" applyBorder="1" applyAlignment="1">
      <alignment vertical="center"/>
    </xf>
    <xf numFmtId="0" fontId="16" fillId="0" borderId="0" xfId="2" applyFont="1"/>
    <xf numFmtId="0" fontId="16" fillId="0" borderId="0" xfId="2" applyFont="1" applyAlignment="1">
      <alignment horizontal="right"/>
    </xf>
    <xf numFmtId="165" fontId="16" fillId="0" borderId="0" xfId="2" applyNumberFormat="1" applyFont="1"/>
    <xf numFmtId="0" fontId="20" fillId="0" borderId="0" xfId="2" applyFont="1"/>
    <xf numFmtId="0" fontId="18" fillId="0" borderId="0" xfId="2" applyFont="1"/>
    <xf numFmtId="42" fontId="16" fillId="0" borderId="3" xfId="2" applyNumberFormat="1" applyFont="1" applyBorder="1"/>
    <xf numFmtId="42" fontId="16" fillId="13" borderId="6" xfId="2" applyNumberFormat="1" applyFont="1" applyFill="1" applyBorder="1" applyAlignment="1">
      <alignment vertical="center"/>
    </xf>
    <xf numFmtId="0" fontId="16" fillId="0" borderId="0" xfId="2" applyFont="1" applyAlignment="1">
      <alignment horizontal="right" vertical="center"/>
    </xf>
    <xf numFmtId="165" fontId="16" fillId="0" borderId="0" xfId="2" applyNumberFormat="1" applyFont="1" applyAlignment="1">
      <alignment vertical="center"/>
    </xf>
    <xf numFmtId="0" fontId="20" fillId="0" borderId="0" xfId="2" applyFont="1" applyAlignment="1">
      <alignment vertical="center"/>
    </xf>
    <xf numFmtId="0" fontId="18" fillId="0" borderId="0" xfId="2" applyFont="1" applyAlignment="1">
      <alignment vertical="center"/>
    </xf>
    <xf numFmtId="165" fontId="15" fillId="0" borderId="0" xfId="2" applyNumberFormat="1" applyFont="1"/>
    <xf numFmtId="0" fontId="6" fillId="7" borderId="3" xfId="2" applyFont="1" applyFill="1" applyBorder="1" applyAlignment="1" applyProtection="1">
      <alignment horizontal="center" vertical="center"/>
      <protection locked="0"/>
    </xf>
    <xf numFmtId="0" fontId="6" fillId="13" borderId="136" xfId="2" applyFont="1" applyFill="1" applyBorder="1" applyAlignment="1">
      <alignment horizontal="left" vertical="center" wrapText="1"/>
    </xf>
    <xf numFmtId="0" fontId="6" fillId="0" borderId="30" xfId="2" applyFont="1" applyBorder="1" applyAlignment="1">
      <alignment vertical="center"/>
    </xf>
    <xf numFmtId="0" fontId="7" fillId="0" borderId="30" xfId="2" applyFont="1" applyBorder="1" applyAlignment="1">
      <alignment horizontal="left" vertical="center" wrapText="1"/>
    </xf>
    <xf numFmtId="0" fontId="9" fillId="13" borderId="152" xfId="2" applyFont="1" applyFill="1" applyBorder="1" applyAlignment="1">
      <alignment horizontal="left" vertical="top"/>
    </xf>
    <xf numFmtId="0" fontId="7" fillId="29" borderId="6" xfId="2" applyFont="1" applyFill="1" applyBorder="1" applyAlignment="1">
      <alignment horizontal="left" vertical="top"/>
    </xf>
    <xf numFmtId="42" fontId="6" fillId="2" borderId="29" xfId="2" applyNumberFormat="1" applyFont="1" applyFill="1" applyBorder="1" applyAlignment="1">
      <alignment horizontal="left" vertical="top"/>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42" fontId="15" fillId="27" borderId="140" xfId="1" applyNumberFormat="1" applyFont="1" applyFill="1" applyBorder="1" applyAlignment="1" applyProtection="1">
      <alignment horizontal="center" vertical="center" wrapText="1"/>
      <protection locked="0"/>
    </xf>
    <xf numFmtId="42" fontId="33" fillId="0" borderId="0" xfId="1" applyNumberFormat="1" applyFont="1" applyProtection="1">
      <protection locked="0"/>
    </xf>
    <xf numFmtId="0" fontId="3" fillId="0" borderId="0" xfId="1" applyProtection="1">
      <protection locked="0"/>
    </xf>
    <xf numFmtId="0" fontId="33" fillId="0" borderId="0" xfId="1" applyFont="1" applyAlignment="1" applyProtection="1">
      <alignment horizontal="left"/>
      <protection locked="0"/>
    </xf>
    <xf numFmtId="0" fontId="33" fillId="0" borderId="0" xfId="1" applyFont="1" applyProtection="1">
      <protection locked="0"/>
    </xf>
    <xf numFmtId="0" fontId="3" fillId="0" borderId="0" xfId="1" applyAlignment="1" applyProtection="1">
      <alignment vertical="center"/>
      <protection locked="0"/>
    </xf>
    <xf numFmtId="42" fontId="15" fillId="12" borderId="16" xfId="1" applyNumberFormat="1" applyFont="1" applyFill="1" applyBorder="1" applyAlignment="1" applyProtection="1">
      <alignment horizontal="center" vertical="center" wrapText="1"/>
      <protection locked="0"/>
    </xf>
    <xf numFmtId="42" fontId="15" fillId="12" borderId="55"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vertical="center" wrapText="1"/>
      <protection locked="0"/>
    </xf>
    <xf numFmtId="42" fontId="15" fillId="12" borderId="61" xfId="1" applyNumberFormat="1" applyFont="1" applyFill="1" applyBorder="1" applyAlignment="1" applyProtection="1">
      <alignment horizontal="center" vertical="center" wrapText="1"/>
      <protection locked="0"/>
    </xf>
    <xf numFmtId="42" fontId="15" fillId="12" borderId="62" xfId="1" applyNumberFormat="1" applyFont="1" applyFill="1" applyBorder="1" applyAlignment="1" applyProtection="1">
      <alignment horizontal="center" vertical="center" wrapText="1"/>
      <protection locked="0"/>
    </xf>
    <xf numFmtId="42" fontId="15" fillId="12" borderId="60" xfId="1" applyNumberFormat="1" applyFont="1" applyFill="1" applyBorder="1" applyAlignment="1" applyProtection="1">
      <alignment horizontal="center" wrapText="1"/>
      <protection locked="0"/>
    </xf>
    <xf numFmtId="42" fontId="3" fillId="0" borderId="0" xfId="1" applyNumberFormat="1" applyProtection="1">
      <protection locked="0"/>
    </xf>
    <xf numFmtId="0" fontId="6" fillId="22" borderId="25" xfId="2" applyFont="1" applyFill="1" applyBorder="1" applyAlignment="1" applyProtection="1">
      <alignment horizontal="right" vertical="center"/>
      <protection locked="0"/>
    </xf>
    <xf numFmtId="0" fontId="7" fillId="0" borderId="3" xfId="2" applyFont="1" applyBorder="1" applyAlignment="1" applyProtection="1">
      <alignment horizontal="right" vertical="center"/>
      <protection locked="0"/>
    </xf>
    <xf numFmtId="0" fontId="7" fillId="0" borderId="3" xfId="2" applyFont="1" applyBorder="1" applyAlignment="1" applyProtection="1">
      <alignment vertical="center"/>
      <protection locked="0"/>
    </xf>
    <xf numFmtId="0" fontId="7" fillId="0" borderId="31" xfId="2" applyFont="1" applyBorder="1" applyAlignment="1" applyProtection="1">
      <alignment horizontal="right" vertical="center" wrapText="1"/>
      <protection locked="0"/>
    </xf>
    <xf numFmtId="0" fontId="7" fillId="0" borderId="31" xfId="2" applyFont="1" applyBorder="1" applyAlignment="1" applyProtection="1">
      <alignment vertical="center"/>
      <protection locked="0"/>
    </xf>
    <xf numFmtId="0" fontId="7" fillId="0" borderId="29" xfId="2" applyFont="1" applyBorder="1" applyAlignment="1" applyProtection="1">
      <alignment vertical="center"/>
      <protection locked="0"/>
    </xf>
    <xf numFmtId="0" fontId="7" fillId="0" borderId="31" xfId="2" applyFont="1" applyBorder="1" applyAlignment="1" applyProtection="1">
      <alignment vertical="center" wrapText="1"/>
      <protection locked="0"/>
    </xf>
    <xf numFmtId="0" fontId="7" fillId="0" borderId="3" xfId="2" applyFont="1" applyBorder="1" applyAlignment="1" applyProtection="1">
      <alignment horizontal="center" vertical="center"/>
      <protection locked="0"/>
    </xf>
    <xf numFmtId="0" fontId="7" fillId="0" borderId="31" xfId="2" applyFont="1" applyBorder="1" applyAlignment="1" applyProtection="1">
      <alignment horizontal="center" vertical="center"/>
      <protection locked="0"/>
    </xf>
    <xf numFmtId="0" fontId="7" fillId="0" borderId="29" xfId="2" applyFont="1" applyBorder="1" applyAlignment="1" applyProtection="1">
      <alignment horizontal="center" vertical="center"/>
      <protection locked="0"/>
    </xf>
    <xf numFmtId="0" fontId="2" fillId="0" borderId="0" xfId="0" applyFont="1" applyAlignment="1">
      <alignment vertical="center"/>
    </xf>
    <xf numFmtId="0" fontId="2" fillId="30" borderId="0" xfId="0" applyFont="1" applyFill="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1" fillId="0" borderId="0" xfId="0" applyFont="1" applyAlignment="1">
      <alignment horizontal="center" vertical="center"/>
    </xf>
    <xf numFmtId="0" fontId="10" fillId="0" borderId="0" xfId="1" applyFont="1" applyAlignment="1">
      <alignment vertical="center"/>
    </xf>
    <xf numFmtId="0" fontId="10" fillId="0" borderId="0" xfId="1" applyFont="1" applyAlignment="1">
      <alignment horizontal="left" vertical="center"/>
    </xf>
    <xf numFmtId="42" fontId="1" fillId="0" borderId="0" xfId="0" applyNumberFormat="1" applyFont="1"/>
    <xf numFmtId="42" fontId="1" fillId="16" borderId="0" xfId="0" applyNumberFormat="1" applyFont="1" applyFill="1"/>
    <xf numFmtId="0" fontId="1" fillId="16" borderId="0" xfId="0" applyFont="1" applyFill="1"/>
    <xf numFmtId="0" fontId="1" fillId="0" borderId="0" xfId="0" applyFont="1" applyAlignment="1">
      <alignment horizontal="left"/>
    </xf>
    <xf numFmtId="0" fontId="3" fillId="0" borderId="0" xfId="1"/>
    <xf numFmtId="0" fontId="15" fillId="0" borderId="0" xfId="1" applyFont="1" applyAlignment="1">
      <alignment horizontal="left" vertical="center"/>
    </xf>
    <xf numFmtId="0" fontId="15" fillId="0" borderId="0" xfId="1" applyFont="1" applyAlignment="1">
      <alignment vertical="center" wrapText="1"/>
    </xf>
    <xf numFmtId="0" fontId="71" fillId="0" borderId="0" xfId="1" applyFont="1" applyAlignment="1">
      <alignment horizontal="right" vertical="center"/>
    </xf>
    <xf numFmtId="0" fontId="3" fillId="0" borderId="0" xfId="1" applyAlignment="1">
      <alignment vertical="center"/>
    </xf>
    <xf numFmtId="42" fontId="17" fillId="0" borderId="13" xfId="1" applyNumberFormat="1" applyFont="1" applyBorder="1" applyAlignment="1">
      <alignment horizontal="center" vertical="center" wrapText="1"/>
    </xf>
    <xf numFmtId="42" fontId="17" fillId="0" borderId="55" xfId="1" applyNumberFormat="1" applyFont="1" applyBorder="1" applyAlignment="1">
      <alignment horizontal="center" vertical="center" wrapText="1"/>
    </xf>
    <xf numFmtId="42" fontId="17" fillId="0" borderId="16" xfId="1" applyNumberFormat="1" applyFont="1" applyBorder="1" applyAlignment="1">
      <alignment horizontal="center" vertical="center" wrapText="1"/>
    </xf>
    <xf numFmtId="0" fontId="34" fillId="17" borderId="0" xfId="1" applyFont="1" applyFill="1" applyAlignment="1">
      <alignment vertical="center" wrapText="1"/>
    </xf>
    <xf numFmtId="0" fontId="34" fillId="28" borderId="0" xfId="1" applyFont="1" applyFill="1" applyAlignment="1">
      <alignment vertical="center" wrapText="1"/>
    </xf>
    <xf numFmtId="0" fontId="16" fillId="18" borderId="0" xfId="1" applyFont="1" applyFill="1" applyAlignment="1">
      <alignment vertical="center"/>
    </xf>
    <xf numFmtId="0" fontId="17" fillId="18" borderId="0" xfId="1" applyFont="1" applyFill="1" applyAlignment="1">
      <alignment horizontal="center" vertical="center" wrapText="1"/>
    </xf>
    <xf numFmtId="0" fontId="16" fillId="18" borderId="0" xfId="1" applyFont="1" applyFill="1" applyAlignment="1">
      <alignment horizontal="right" vertical="center" wrapText="1"/>
    </xf>
    <xf numFmtId="0" fontId="16" fillId="0" borderId="0" xfId="1" applyFont="1" applyAlignment="1">
      <alignment horizontal="left" vertical="center"/>
    </xf>
    <xf numFmtId="42" fontId="16" fillId="11" borderId="60" xfId="1" applyNumberFormat="1" applyFont="1" applyFill="1" applyBorder="1" applyAlignment="1">
      <alignment horizontal="center" vertical="center" wrapText="1"/>
    </xf>
    <xf numFmtId="42" fontId="16" fillId="11" borderId="61" xfId="1" applyNumberFormat="1" applyFont="1" applyFill="1" applyBorder="1" applyAlignment="1">
      <alignment horizontal="center" vertical="center" wrapText="1"/>
    </xf>
    <xf numFmtId="42" fontId="16" fillId="11" borderId="62" xfId="1" applyNumberFormat="1" applyFont="1" applyFill="1" applyBorder="1" applyAlignment="1">
      <alignment horizontal="center" vertical="center" wrapText="1"/>
    </xf>
    <xf numFmtId="42" fontId="16" fillId="11" borderId="138" xfId="1" applyNumberFormat="1" applyFont="1" applyFill="1" applyBorder="1" applyAlignment="1">
      <alignment horizontal="center" vertical="center" wrapText="1"/>
    </xf>
    <xf numFmtId="42" fontId="16" fillId="11" borderId="109" xfId="1" applyNumberFormat="1" applyFont="1" applyFill="1" applyBorder="1" applyAlignment="1">
      <alignment horizontal="center" vertical="center" wrapText="1"/>
    </xf>
    <xf numFmtId="42" fontId="16" fillId="11" borderId="59" xfId="1" applyNumberFormat="1" applyFont="1" applyFill="1" applyBorder="1" applyAlignment="1">
      <alignment horizontal="center" vertical="center" wrapText="1"/>
    </xf>
    <xf numFmtId="0" fontId="35" fillId="0" borderId="0" xfId="1" applyFont="1" applyAlignment="1">
      <alignment vertical="center"/>
    </xf>
    <xf numFmtId="0" fontId="16" fillId="18" borderId="0" xfId="1" applyFont="1" applyFill="1" applyAlignment="1">
      <alignment horizontal="left" vertical="center"/>
    </xf>
    <xf numFmtId="42" fontId="16" fillId="11" borderId="108" xfId="1" applyNumberFormat="1" applyFont="1" applyFill="1" applyBorder="1" applyAlignment="1">
      <alignment horizontal="center" vertical="center" wrapText="1"/>
    </xf>
    <xf numFmtId="42" fontId="16" fillId="18" borderId="16" xfId="1" applyNumberFormat="1" applyFont="1" applyFill="1" applyBorder="1" applyAlignment="1">
      <alignment horizontal="center" vertical="center" wrapText="1"/>
    </xf>
    <xf numFmtId="42" fontId="16" fillId="18" borderId="55" xfId="1" applyNumberFormat="1" applyFont="1" applyFill="1" applyBorder="1" applyAlignment="1">
      <alignment horizontal="center" vertical="center" wrapText="1"/>
    </xf>
    <xf numFmtId="42" fontId="16" fillId="18" borderId="56" xfId="1" applyNumberFormat="1" applyFont="1" applyFill="1" applyBorder="1" applyAlignment="1">
      <alignment horizontal="center" vertical="center" wrapText="1"/>
    </xf>
    <xf numFmtId="42" fontId="16" fillId="18" borderId="57" xfId="1" applyNumberFormat="1" applyFont="1" applyFill="1" applyBorder="1" applyAlignment="1">
      <alignment horizontal="center" vertical="center" wrapText="1"/>
    </xf>
    <xf numFmtId="42" fontId="16" fillId="18" borderId="0" xfId="1" applyNumberFormat="1" applyFont="1" applyFill="1" applyAlignment="1">
      <alignment horizontal="center" vertical="center" wrapText="1"/>
    </xf>
    <xf numFmtId="42" fontId="15" fillId="17" borderId="0" xfId="1" applyNumberFormat="1" applyFont="1" applyFill="1" applyAlignment="1">
      <alignment horizontal="center" vertical="center" wrapText="1"/>
    </xf>
    <xf numFmtId="42" fontId="15" fillId="17" borderId="0" xfId="1" applyNumberFormat="1" applyFont="1" applyFill="1" applyAlignment="1">
      <alignment horizontal="center" vertical="center"/>
    </xf>
    <xf numFmtId="42" fontId="15" fillId="28" borderId="0" xfId="1" applyNumberFormat="1" applyFont="1" applyFill="1" applyAlignment="1">
      <alignment horizontal="center" vertical="center"/>
    </xf>
    <xf numFmtId="42" fontId="15" fillId="28" borderId="15" xfId="1" applyNumberFormat="1" applyFont="1" applyFill="1" applyBorder="1" applyAlignment="1">
      <alignment horizontal="center" vertical="center"/>
    </xf>
    <xf numFmtId="42" fontId="16" fillId="11" borderId="63" xfId="1" applyNumberFormat="1" applyFont="1" applyFill="1" applyBorder="1" applyAlignment="1">
      <alignment horizontal="center" vertical="center" wrapText="1"/>
    </xf>
    <xf numFmtId="42" fontId="16" fillId="11" borderId="65" xfId="1" applyNumberFormat="1" applyFont="1" applyFill="1" applyBorder="1" applyAlignment="1">
      <alignment horizontal="center" vertical="center" wrapText="1"/>
    </xf>
    <xf numFmtId="42" fontId="16" fillId="11" borderId="7" xfId="1" applyNumberFormat="1" applyFont="1" applyFill="1" applyBorder="1" applyAlignment="1">
      <alignment horizontal="center" vertical="center" wrapText="1"/>
    </xf>
    <xf numFmtId="42" fontId="16" fillId="11" borderId="66" xfId="1" applyNumberFormat="1" applyFont="1" applyFill="1" applyBorder="1" applyAlignment="1">
      <alignment horizontal="center" vertical="center" wrapText="1"/>
    </xf>
    <xf numFmtId="42" fontId="16" fillId="11" borderId="67" xfId="1" applyNumberFormat="1" applyFont="1" applyFill="1" applyBorder="1" applyAlignment="1">
      <alignment horizontal="center" vertical="center" wrapText="1"/>
    </xf>
    <xf numFmtId="42" fontId="16" fillId="11" borderId="139" xfId="1" applyNumberFormat="1" applyFont="1" applyFill="1" applyBorder="1" applyAlignment="1">
      <alignment horizontal="center" vertical="center" wrapText="1"/>
    </xf>
    <xf numFmtId="42" fontId="16" fillId="11" borderId="71" xfId="1" applyNumberFormat="1" applyFont="1" applyFill="1" applyBorder="1" applyAlignment="1">
      <alignment horizontal="center" vertical="center" wrapText="1"/>
    </xf>
    <xf numFmtId="42" fontId="16" fillId="11" borderId="107" xfId="1" applyNumberFormat="1" applyFont="1" applyFill="1" applyBorder="1" applyAlignment="1">
      <alignment horizontal="center" vertical="center" wrapText="1"/>
    </xf>
    <xf numFmtId="0" fontId="15" fillId="0" borderId="0" xfId="1" applyFont="1" applyAlignment="1">
      <alignment horizontal="left"/>
    </xf>
    <xf numFmtId="0" fontId="16" fillId="0" borderId="0" xfId="1" applyFont="1" applyAlignment="1">
      <alignment horizontal="left"/>
    </xf>
    <xf numFmtId="42" fontId="16" fillId="11" borderId="70" xfId="1" applyNumberFormat="1" applyFont="1" applyFill="1" applyBorder="1" applyAlignment="1">
      <alignment horizontal="center" vertical="center" wrapText="1"/>
    </xf>
    <xf numFmtId="0" fontId="35" fillId="0" borderId="0" xfId="1" applyFont="1"/>
    <xf numFmtId="42" fontId="15" fillId="16" borderId="16" xfId="1" applyNumberFormat="1" applyFont="1" applyFill="1" applyBorder="1" applyAlignment="1">
      <alignment horizontal="center" vertical="center" wrapText="1"/>
    </xf>
    <xf numFmtId="42" fontId="15" fillId="16" borderId="55" xfId="1" applyNumberFormat="1" applyFont="1" applyFill="1" applyBorder="1" applyAlignment="1">
      <alignment horizontal="center" vertical="center" wrapText="1"/>
    </xf>
    <xf numFmtId="42" fontId="15" fillId="16" borderId="141" xfId="1" applyNumberFormat="1" applyFont="1" applyFill="1" applyBorder="1" applyAlignment="1">
      <alignment horizontal="center" vertical="center" wrapText="1"/>
    </xf>
    <xf numFmtId="42" fontId="15" fillId="16" borderId="142" xfId="1" applyNumberFormat="1" applyFont="1" applyFill="1" applyBorder="1" applyAlignment="1">
      <alignment horizontal="center" vertical="center" wrapText="1"/>
    </xf>
    <xf numFmtId="9" fontId="16" fillId="16" borderId="13" xfId="1" applyNumberFormat="1" applyFont="1" applyFill="1" applyBorder="1" applyAlignment="1">
      <alignment horizontal="right" vertical="center" wrapText="1"/>
    </xf>
    <xf numFmtId="9" fontId="16" fillId="16" borderId="15" xfId="1" applyNumberFormat="1" applyFont="1" applyFill="1" applyBorder="1" applyAlignment="1">
      <alignment horizontal="right" vertical="center" wrapText="1"/>
    </xf>
    <xf numFmtId="42" fontId="16" fillId="16" borderId="144" xfId="1" applyNumberFormat="1" applyFont="1" applyFill="1" applyBorder="1" applyAlignment="1">
      <alignment vertical="center" wrapText="1"/>
    </xf>
    <xf numFmtId="42" fontId="16" fillId="16" borderId="24" xfId="1" applyNumberFormat="1" applyFont="1" applyFill="1" applyBorder="1" applyAlignment="1">
      <alignment vertical="center" wrapText="1"/>
    </xf>
    <xf numFmtId="42" fontId="16" fillId="20" borderId="140" xfId="1" applyNumberFormat="1" applyFont="1" applyFill="1" applyBorder="1" applyAlignment="1">
      <alignment horizontal="center" vertical="center" wrapText="1"/>
    </xf>
    <xf numFmtId="0" fontId="16" fillId="20" borderId="120" xfId="2" applyFont="1" applyFill="1" applyBorder="1" applyAlignment="1">
      <alignment horizontal="center" vertical="center"/>
    </xf>
    <xf numFmtId="0" fontId="16" fillId="14" borderId="120" xfId="2" applyFont="1" applyFill="1" applyBorder="1" applyAlignment="1">
      <alignment horizontal="center" vertical="center"/>
    </xf>
    <xf numFmtId="42" fontId="16" fillId="0" borderId="90" xfId="2" applyNumberFormat="1" applyFont="1" applyBorder="1" applyAlignment="1">
      <alignment horizontal="right" vertical="center"/>
    </xf>
    <xf numFmtId="42" fontId="16" fillId="0" borderId="89" xfId="2" applyNumberFormat="1" applyFont="1" applyBorder="1" applyAlignment="1">
      <alignment horizontal="right" vertical="center"/>
    </xf>
    <xf numFmtId="42" fontId="16" fillId="0" borderId="122" xfId="2" applyNumberFormat="1" applyFont="1" applyBorder="1" applyAlignment="1">
      <alignment horizontal="right" vertical="center"/>
    </xf>
    <xf numFmtId="42" fontId="16" fillId="0" borderId="120" xfId="2" applyNumberFormat="1" applyFont="1" applyBorder="1" applyAlignment="1">
      <alignment horizontal="right"/>
    </xf>
    <xf numFmtId="0" fontId="6" fillId="9" borderId="25" xfId="2" applyFont="1" applyFill="1" applyBorder="1" applyAlignment="1">
      <alignment horizontal="center"/>
    </xf>
    <xf numFmtId="0" fontId="7" fillId="24" borderId="31" xfId="2" applyFont="1" applyFill="1" applyBorder="1" applyAlignment="1" applyProtection="1">
      <alignment horizontal="left"/>
      <protection locked="0"/>
    </xf>
    <xf numFmtId="0" fontId="7" fillId="24" borderId="29" xfId="2" applyFont="1" applyFill="1" applyBorder="1" applyAlignment="1" applyProtection="1">
      <alignment horizontal="left"/>
      <protection locked="0"/>
    </xf>
    <xf numFmtId="42" fontId="7" fillId="0" borderId="25" xfId="2" applyNumberFormat="1" applyFont="1" applyBorder="1" applyAlignment="1" applyProtection="1">
      <alignment horizontal="right"/>
      <protection locked="0"/>
    </xf>
    <xf numFmtId="42" fontId="7" fillId="0" borderId="25" xfId="2" applyNumberFormat="1" applyFont="1" applyBorder="1" applyAlignment="1" applyProtection="1">
      <alignment horizontal="right" vertical="center" wrapText="1"/>
      <protection locked="0"/>
    </xf>
    <xf numFmtId="166" fontId="1" fillId="0" borderId="0" xfId="0" applyNumberFormat="1" applyFont="1"/>
    <xf numFmtId="0" fontId="7" fillId="0" borderId="45" xfId="8" applyFont="1" applyBorder="1" applyAlignment="1" applyProtection="1">
      <alignment horizontal="right"/>
      <protection locked="0"/>
    </xf>
    <xf numFmtId="0" fontId="7" fillId="0" borderId="46" xfId="8" applyFont="1" applyBorder="1" applyAlignment="1" applyProtection="1">
      <alignment horizontal="right"/>
      <protection locked="0"/>
    </xf>
    <xf numFmtId="0" fontId="7" fillId="0" borderId="2" xfId="8" applyFont="1" applyBorder="1" applyAlignment="1" applyProtection="1">
      <alignment horizontal="right"/>
      <protection locked="0"/>
    </xf>
    <xf numFmtId="0" fontId="7" fillId="0" borderId="35" xfId="8" applyFont="1" applyBorder="1" applyAlignment="1" applyProtection="1">
      <alignment horizontal="right"/>
      <protection locked="0"/>
    </xf>
    <xf numFmtId="0" fontId="7" fillId="0" borderId="37" xfId="8" applyFont="1" applyBorder="1" applyAlignment="1" applyProtection="1">
      <alignment horizontal="right"/>
      <protection locked="0"/>
    </xf>
    <xf numFmtId="0" fontId="7" fillId="0" borderId="0" xfId="8" applyFont="1" applyAlignment="1" applyProtection="1">
      <alignment horizontal="right"/>
      <protection locked="0"/>
    </xf>
    <xf numFmtId="49" fontId="7" fillId="0" borderId="35" xfId="8" applyNumberFormat="1" applyFont="1" applyBorder="1" applyProtection="1">
      <protection locked="0"/>
    </xf>
    <xf numFmtId="0" fontId="7" fillId="16" borderId="46" xfId="8" applyFont="1" applyFill="1" applyBorder="1" applyAlignment="1" applyProtection="1">
      <alignment horizontal="left"/>
      <protection locked="0"/>
    </xf>
    <xf numFmtId="0" fontId="7" fillId="16" borderId="37" xfId="8" applyFont="1" applyFill="1" applyBorder="1" applyAlignment="1" applyProtection="1">
      <alignment horizontal="left"/>
      <protection locked="0"/>
    </xf>
    <xf numFmtId="0" fontId="7" fillId="16" borderId="31" xfId="8" applyFont="1" applyFill="1" applyBorder="1" applyAlignment="1" applyProtection="1">
      <alignment horizontal="left"/>
      <protection locked="0"/>
    </xf>
    <xf numFmtId="0" fontId="7" fillId="16" borderId="47" xfId="8" applyFont="1" applyFill="1" applyBorder="1" applyAlignment="1" applyProtection="1">
      <alignment horizontal="left"/>
      <protection locked="0"/>
    </xf>
    <xf numFmtId="49" fontId="7" fillId="0" borderId="2" xfId="8" applyNumberFormat="1" applyFont="1" applyBorder="1" applyProtection="1">
      <protection locked="0"/>
    </xf>
    <xf numFmtId="0" fontId="6" fillId="16" borderId="25" xfId="8" applyFont="1" applyFill="1" applyBorder="1" applyAlignment="1" applyProtection="1">
      <alignment horizontal="center"/>
      <protection locked="0"/>
    </xf>
    <xf numFmtId="0" fontId="7" fillId="6" borderId="25" xfId="8" applyFont="1" applyFill="1" applyBorder="1" applyAlignment="1" applyProtection="1">
      <alignment horizontal="left"/>
      <protection locked="0"/>
    </xf>
    <xf numFmtId="0" fontId="6" fillId="6" borderId="48" xfId="8" applyFont="1" applyFill="1" applyBorder="1" applyAlignment="1" applyProtection="1">
      <alignment horizontal="right"/>
      <protection locked="0"/>
    </xf>
    <xf numFmtId="0" fontId="6" fillId="6" borderId="43" xfId="8" applyFont="1" applyFill="1" applyBorder="1" applyAlignment="1" applyProtection="1">
      <alignment horizontal="right"/>
      <protection locked="0"/>
    </xf>
    <xf numFmtId="49" fontId="7" fillId="0" borderId="46" xfId="8" applyNumberFormat="1" applyFont="1" applyBorder="1" applyAlignment="1" applyProtection="1">
      <alignment horizontal="left"/>
      <protection locked="0"/>
    </xf>
    <xf numFmtId="49" fontId="7" fillId="0" borderId="1" xfId="8" applyNumberFormat="1" applyFont="1" applyBorder="1" applyAlignment="1" applyProtection="1">
      <alignment horizontal="left"/>
      <protection locked="0"/>
    </xf>
    <xf numFmtId="49" fontId="7" fillId="0" borderId="37" xfId="8" applyNumberFormat="1" applyFont="1" applyBorder="1" applyAlignment="1" applyProtection="1">
      <alignment horizontal="left"/>
      <protection locked="0"/>
    </xf>
    <xf numFmtId="49" fontId="7" fillId="0" borderId="0" xfId="8" applyNumberFormat="1" applyFont="1" applyAlignment="1" applyProtection="1">
      <alignment horizontal="left"/>
      <protection locked="0"/>
    </xf>
    <xf numFmtId="49" fontId="7" fillId="0" borderId="47" xfId="8" applyNumberFormat="1" applyFont="1" applyBorder="1" applyAlignment="1" applyProtection="1">
      <alignment horizontal="left"/>
      <protection locked="0"/>
    </xf>
    <xf numFmtId="49" fontId="7" fillId="0" borderId="31" xfId="2" applyNumberFormat="1" applyFont="1" applyBorder="1" applyAlignment="1" applyProtection="1">
      <alignment horizontal="left"/>
      <protection locked="0"/>
    </xf>
    <xf numFmtId="49" fontId="7" fillId="0" borderId="29" xfId="2" applyNumberFormat="1" applyFont="1" applyBorder="1" applyAlignment="1" applyProtection="1">
      <alignment horizontal="left"/>
      <protection locked="0"/>
    </xf>
    <xf numFmtId="49" fontId="7" fillId="0" borderId="31" xfId="2" applyNumberFormat="1" applyFont="1" applyBorder="1" applyAlignment="1" applyProtection="1">
      <alignment horizontal="left" vertical="top"/>
      <protection locked="0"/>
    </xf>
    <xf numFmtId="49" fontId="7" fillId="0" borderId="29" xfId="2" applyNumberFormat="1" applyFont="1" applyBorder="1" applyAlignment="1" applyProtection="1">
      <alignment horizontal="left" vertical="top"/>
      <protection locked="0"/>
    </xf>
    <xf numFmtId="164" fontId="8" fillId="0" borderId="4" xfId="2" applyNumberFormat="1" applyFont="1" applyBorder="1" applyAlignment="1" applyProtection="1">
      <alignment horizontal="center" vertical="center" wrapText="1"/>
      <protection locked="0"/>
    </xf>
    <xf numFmtId="42" fontId="7" fillId="0" borderId="4" xfId="2" applyNumberFormat="1" applyFont="1" applyBorder="1" applyAlignment="1" applyProtection="1">
      <alignment horizontal="right" vertical="center" wrapText="1"/>
      <protection locked="0"/>
    </xf>
    <xf numFmtId="42" fontId="7" fillId="0" borderId="4" xfId="2" applyNumberFormat="1" applyFont="1" applyBorder="1" applyAlignment="1" applyProtection="1">
      <alignment horizontal="right"/>
      <protection locked="0"/>
    </xf>
    <xf numFmtId="42" fontId="6" fillId="0" borderId="4" xfId="2" applyNumberFormat="1" applyFont="1" applyBorder="1" applyAlignment="1" applyProtection="1">
      <alignment horizontal="right" vertical="center"/>
      <protection locked="0"/>
    </xf>
    <xf numFmtId="0" fontId="6" fillId="23" borderId="159" xfId="2" applyFont="1" applyFill="1" applyBorder="1" applyAlignment="1" applyProtection="1">
      <alignment horizontal="center"/>
      <protection locked="0"/>
    </xf>
    <xf numFmtId="164" fontId="6" fillId="23" borderId="159" xfId="2"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lignment horizontal="center" vertical="center" wrapText="1"/>
    </xf>
    <xf numFmtId="42" fontId="15" fillId="31" borderId="61" xfId="1" applyNumberFormat="1" applyFont="1" applyFill="1" applyBorder="1" applyAlignment="1">
      <alignment horizontal="center" vertical="center" wrapText="1"/>
    </xf>
    <xf numFmtId="42" fontId="15" fillId="31" borderId="62" xfId="1" applyNumberFormat="1" applyFont="1" applyFill="1" applyBorder="1" applyAlignment="1">
      <alignment horizontal="center" vertical="center" wrapText="1"/>
    </xf>
    <xf numFmtId="0" fontId="1" fillId="32" borderId="0" xfId="0" applyFont="1" applyFill="1"/>
    <xf numFmtId="0" fontId="74" fillId="32" borderId="0" xfId="0" applyFont="1" applyFill="1"/>
    <xf numFmtId="14" fontId="1" fillId="0" borderId="0" xfId="0" applyNumberFormat="1" applyFont="1"/>
    <xf numFmtId="0" fontId="1" fillId="4" borderId="0" xfId="0" applyFont="1" applyFill="1"/>
    <xf numFmtId="42" fontId="15" fillId="5" borderId="160" xfId="1" applyNumberFormat="1" applyFont="1" applyFill="1" applyBorder="1" applyAlignment="1">
      <alignment horizontal="center" vertical="center" wrapText="1"/>
    </xf>
    <xf numFmtId="42" fontId="15" fillId="5" borderId="150" xfId="1" applyNumberFormat="1" applyFont="1" applyFill="1" applyBorder="1" applyAlignment="1">
      <alignment horizontal="center" vertical="center" wrapText="1"/>
    </xf>
    <xf numFmtId="42" fontId="15" fillId="12" borderId="160" xfId="1" applyNumberFormat="1" applyFont="1" applyFill="1" applyBorder="1" applyAlignment="1">
      <alignment horizontal="center" vertical="center" wrapText="1"/>
    </xf>
    <xf numFmtId="42" fontId="15" fillId="12" borderId="150" xfId="1" applyNumberFormat="1" applyFont="1" applyFill="1" applyBorder="1" applyAlignment="1">
      <alignment horizontal="center" vertical="center" wrapText="1"/>
    </xf>
    <xf numFmtId="42" fontId="2" fillId="2" borderId="0" xfId="0" applyNumberFormat="1" applyFont="1" applyFill="1"/>
    <xf numFmtId="42" fontId="1" fillId="33" borderId="0" xfId="0" applyNumberFormat="1" applyFont="1" applyFill="1"/>
    <xf numFmtId="42" fontId="2" fillId="33" borderId="0" xfId="0" applyNumberFormat="1" applyFont="1" applyFill="1"/>
    <xf numFmtId="0" fontId="1" fillId="33" borderId="0" xfId="0" applyFont="1" applyFill="1"/>
    <xf numFmtId="0" fontId="2" fillId="2" borderId="0" xfId="0" applyFont="1" applyFill="1"/>
    <xf numFmtId="0" fontId="1" fillId="2" borderId="0" xfId="0" applyFont="1" applyFill="1"/>
    <xf numFmtId="0" fontId="6" fillId="0" borderId="0" xfId="0" applyFont="1" applyAlignment="1" applyProtection="1">
      <alignment horizontal="left" vertical="center" wrapText="1"/>
      <protection locked="0"/>
    </xf>
    <xf numFmtId="0" fontId="17" fillId="0" borderId="14" xfId="2" applyFont="1" applyBorder="1" applyAlignment="1" applyProtection="1">
      <alignment vertical="center"/>
      <protection locked="0"/>
    </xf>
    <xf numFmtId="0" fontId="17" fillId="0" borderId="0" xfId="2" applyFont="1" applyAlignment="1" applyProtection="1">
      <alignment vertical="center"/>
      <protection locked="0"/>
    </xf>
    <xf numFmtId="0" fontId="38" fillId="0" borderId="14" xfId="0" applyFont="1" applyBorder="1" applyAlignment="1" applyProtection="1">
      <alignment vertical="center"/>
      <protection locked="0"/>
    </xf>
    <xf numFmtId="0" fontId="38" fillId="0" borderId="0" xfId="0" applyFont="1" applyAlignment="1" applyProtection="1">
      <alignment vertical="center"/>
      <protection locked="0"/>
    </xf>
    <xf numFmtId="42" fontId="16" fillId="0" borderId="145" xfId="1" applyNumberFormat="1" applyFont="1" applyBorder="1" applyAlignment="1">
      <alignment horizontal="center" vertical="center" wrapText="1"/>
    </xf>
    <xf numFmtId="42" fontId="16" fillId="0" borderId="146" xfId="1" applyNumberFormat="1" applyFont="1" applyBorder="1" applyAlignment="1">
      <alignment horizontal="center" vertical="center" wrapText="1"/>
    </xf>
    <xf numFmtId="42" fontId="16" fillId="0" borderId="16" xfId="1" applyNumberFormat="1" applyFont="1" applyBorder="1" applyAlignment="1">
      <alignment horizontal="center" vertical="center" wrapText="1"/>
    </xf>
    <xf numFmtId="42" fontId="16" fillId="12" borderId="145" xfId="1" applyNumberFormat="1" applyFont="1" applyFill="1" applyBorder="1" applyAlignment="1">
      <alignment horizontal="center" vertical="center" wrapText="1"/>
    </xf>
    <xf numFmtId="42" fontId="16" fillId="12" borderId="146" xfId="1" applyNumberFormat="1" applyFont="1" applyFill="1" applyBorder="1" applyAlignment="1">
      <alignment horizontal="center" vertical="center" wrapText="1"/>
    </xf>
    <xf numFmtId="42" fontId="16" fillId="0" borderId="147" xfId="1" applyNumberFormat="1" applyFont="1" applyBorder="1" applyAlignment="1">
      <alignment horizontal="center" vertical="center" wrapText="1"/>
    </xf>
    <xf numFmtId="42" fontId="16" fillId="12" borderId="153" xfId="1" applyNumberFormat="1" applyFont="1" applyFill="1" applyBorder="1" applyAlignment="1">
      <alignment horizontal="center" vertical="center" wrapText="1"/>
    </xf>
    <xf numFmtId="42" fontId="16" fillId="12" borderId="147" xfId="1" applyNumberFormat="1" applyFont="1" applyFill="1" applyBorder="1" applyAlignment="1">
      <alignment horizontal="center" vertical="center" wrapText="1"/>
    </xf>
    <xf numFmtId="42" fontId="15" fillId="16" borderId="57" xfId="1" applyNumberFormat="1" applyFont="1" applyFill="1" applyBorder="1" applyAlignment="1">
      <alignment horizontal="center" vertical="center"/>
    </xf>
    <xf numFmtId="42" fontId="15" fillId="16" borderId="56" xfId="1" applyNumberFormat="1" applyFont="1" applyFill="1" applyBorder="1" applyAlignment="1">
      <alignment horizontal="center" vertical="center" wrapText="1"/>
    </xf>
    <xf numFmtId="42" fontId="16" fillId="12" borderId="16" xfId="1" applyNumberFormat="1" applyFont="1" applyFill="1" applyBorder="1" applyAlignment="1">
      <alignment horizontal="center" vertical="center" wrapText="1"/>
    </xf>
    <xf numFmtId="42" fontId="15" fillId="16" borderId="16" xfId="1" applyNumberFormat="1" applyFont="1" applyFill="1" applyBorder="1" applyAlignment="1">
      <alignment horizontal="center" vertical="center"/>
    </xf>
    <xf numFmtId="42" fontId="16" fillId="12" borderId="60" xfId="1" applyNumberFormat="1" applyFont="1" applyFill="1" applyBorder="1" applyAlignment="1">
      <alignment horizontal="center" vertical="center" wrapText="1"/>
    </xf>
    <xf numFmtId="42" fontId="16" fillId="12" borderId="61" xfId="1" applyNumberFormat="1" applyFont="1" applyFill="1" applyBorder="1" applyAlignment="1">
      <alignment horizontal="center" vertical="center" wrapText="1"/>
    </xf>
    <xf numFmtId="42" fontId="16" fillId="16" borderId="16" xfId="1" applyNumberFormat="1" applyFont="1" applyFill="1" applyBorder="1" applyAlignment="1">
      <alignment horizontal="center" vertical="center" wrapText="1"/>
    </xf>
    <xf numFmtId="42" fontId="16" fillId="16" borderId="55" xfId="1" applyNumberFormat="1" applyFont="1" applyFill="1" applyBorder="1" applyAlignment="1">
      <alignment horizontal="center" vertical="center" wrapText="1"/>
    </xf>
    <xf numFmtId="42" fontId="16" fillId="16" borderId="16" xfId="1" applyNumberFormat="1" applyFont="1" applyFill="1" applyBorder="1" applyAlignment="1">
      <alignment horizontal="center" vertical="center"/>
    </xf>
    <xf numFmtId="42" fontId="16" fillId="16" borderId="57" xfId="1" applyNumberFormat="1" applyFont="1" applyFill="1" applyBorder="1" applyAlignment="1">
      <alignment horizontal="center" vertical="center"/>
    </xf>
    <xf numFmtId="42" fontId="16" fillId="0" borderId="149" xfId="1" applyNumberFormat="1" applyFont="1" applyBorder="1" applyAlignment="1">
      <alignment horizontal="center" vertical="center" wrapText="1"/>
    </xf>
    <xf numFmtId="42" fontId="16" fillId="12" borderId="149" xfId="1" applyNumberFormat="1" applyFont="1" applyFill="1" applyBorder="1" applyAlignment="1">
      <alignment horizontal="center" vertical="center" wrapText="1"/>
    </xf>
    <xf numFmtId="9" fontId="15" fillId="0" borderId="17" xfId="2" applyNumberFormat="1" applyFont="1" applyBorder="1" applyAlignment="1">
      <alignment horizontal="left" vertical="center"/>
    </xf>
    <xf numFmtId="9" fontId="15" fillId="0" borderId="24" xfId="2" applyNumberFormat="1" applyFont="1" applyBorder="1" applyAlignment="1">
      <alignment horizontal="left" vertical="center"/>
    </xf>
    <xf numFmtId="9" fontId="16" fillId="12" borderId="29" xfId="2" applyNumberFormat="1" applyFont="1" applyFill="1" applyBorder="1"/>
    <xf numFmtId="164" fontId="16" fillId="12" borderId="29" xfId="2" applyNumberFormat="1" applyFont="1" applyFill="1" applyBorder="1"/>
    <xf numFmtId="0" fontId="52" fillId="0" borderId="23" xfId="2" applyFont="1" applyBorder="1" applyProtection="1">
      <protection locked="0"/>
    </xf>
    <xf numFmtId="0" fontId="15" fillId="34" borderId="0" xfId="2" applyFont="1" applyFill="1" applyProtection="1">
      <protection hidden="1"/>
    </xf>
    <xf numFmtId="0" fontId="15" fillId="35" borderId="0" xfId="2" applyFont="1" applyFill="1" applyProtection="1">
      <protection hidden="1"/>
    </xf>
    <xf numFmtId="0" fontId="84" fillId="35" borderId="0" xfId="2" applyFont="1" applyFill="1" applyAlignment="1" applyProtection="1">
      <alignment horizontal="right" vertical="center" wrapText="1" indent="1"/>
      <protection hidden="1"/>
    </xf>
    <xf numFmtId="0" fontId="78" fillId="34" borderId="0" xfId="2" applyFont="1" applyFill="1" applyProtection="1">
      <protection hidden="1"/>
    </xf>
    <xf numFmtId="0" fontId="5" fillId="34" borderId="0" xfId="2" applyFill="1"/>
    <xf numFmtId="0" fontId="5" fillId="35" borderId="0" xfId="2" applyFill="1"/>
    <xf numFmtId="0" fontId="5" fillId="35" borderId="0" xfId="2" applyFill="1" applyAlignment="1">
      <alignment horizontal="center"/>
    </xf>
    <xf numFmtId="0" fontId="87" fillId="34" borderId="0" xfId="2" applyFont="1" applyFill="1" applyProtection="1">
      <protection hidden="1"/>
    </xf>
    <xf numFmtId="0" fontId="88" fillId="35" borderId="171" xfId="2" applyFont="1" applyFill="1" applyBorder="1" applyAlignment="1" applyProtection="1">
      <alignment horizontal="center" vertical="top" wrapText="1"/>
      <protection hidden="1"/>
    </xf>
    <xf numFmtId="0" fontId="16" fillId="37" borderId="172" xfId="2" applyFont="1" applyFill="1" applyBorder="1" applyAlignment="1">
      <alignment vertical="center" wrapText="1"/>
    </xf>
    <xf numFmtId="0" fontId="16" fillId="37" borderId="174" xfId="2" applyFont="1" applyFill="1" applyBorder="1" applyAlignment="1">
      <alignment vertical="center" wrapText="1"/>
    </xf>
    <xf numFmtId="0" fontId="80" fillId="35" borderId="0" xfId="2" applyFont="1" applyFill="1" applyAlignment="1" applyProtection="1">
      <alignment horizontal="center" vertical="center"/>
      <protection locked="0"/>
    </xf>
    <xf numFmtId="0" fontId="81" fillId="35" borderId="0" xfId="2" applyFont="1" applyFill="1" applyAlignment="1" applyProtection="1">
      <alignment horizontal="left" vertical="center"/>
      <protection hidden="1"/>
    </xf>
    <xf numFmtId="0" fontId="81" fillId="35" borderId="0" xfId="2" applyFont="1" applyFill="1" applyAlignment="1" applyProtection="1">
      <alignment vertical="center"/>
      <protection hidden="1"/>
    </xf>
    <xf numFmtId="0" fontId="80" fillId="35" borderId="176" xfId="2" applyFont="1" applyFill="1" applyBorder="1" applyAlignment="1" applyProtection="1">
      <alignment horizontal="center" vertical="center"/>
      <protection locked="0"/>
    </xf>
    <xf numFmtId="0" fontId="80" fillId="35" borderId="0" xfId="2" applyFont="1" applyFill="1" applyAlignment="1" applyProtection="1">
      <alignment horizontal="center" vertical="top"/>
      <protection locked="0"/>
    </xf>
    <xf numFmtId="0" fontId="81" fillId="34" borderId="0" xfId="2" applyFont="1" applyFill="1" applyProtection="1">
      <protection hidden="1"/>
    </xf>
    <xf numFmtId="0" fontId="79" fillId="37" borderId="178" xfId="2" applyFont="1" applyFill="1" applyBorder="1" applyAlignment="1">
      <alignment horizontal="left" vertical="center" wrapText="1" indent="1"/>
    </xf>
    <xf numFmtId="0" fontId="80" fillId="35" borderId="179" xfId="2" applyFont="1" applyFill="1" applyBorder="1" applyAlignment="1" applyProtection="1">
      <alignment horizontal="center" vertical="center"/>
      <protection locked="0"/>
    </xf>
    <xf numFmtId="0" fontId="80" fillId="35" borderId="180" xfId="2" applyFont="1" applyFill="1" applyBorder="1" applyAlignment="1" applyProtection="1">
      <alignment horizontal="center" vertical="center"/>
      <protection locked="0"/>
    </xf>
    <xf numFmtId="0" fontId="81" fillId="35" borderId="180" xfId="2" applyFont="1" applyFill="1" applyBorder="1" applyAlignment="1" applyProtection="1">
      <alignment vertical="center"/>
      <protection hidden="1"/>
    </xf>
    <xf numFmtId="0" fontId="80" fillId="35" borderId="181" xfId="2" applyFont="1" applyFill="1" applyBorder="1" applyAlignment="1" applyProtection="1">
      <alignment horizontal="center" vertical="center"/>
      <protection locked="0"/>
    </xf>
    <xf numFmtId="0" fontId="15" fillId="37" borderId="182" xfId="2" applyFont="1" applyFill="1" applyBorder="1" applyAlignment="1">
      <alignment vertical="center" wrapText="1"/>
    </xf>
    <xf numFmtId="0" fontId="80" fillId="35" borderId="183" xfId="2" applyFont="1" applyFill="1" applyBorder="1" applyAlignment="1" applyProtection="1">
      <alignment horizontal="center" vertical="center"/>
      <protection locked="0"/>
    </xf>
    <xf numFmtId="0" fontId="81" fillId="35" borderId="0" xfId="2" applyFont="1" applyFill="1" applyProtection="1">
      <protection hidden="1"/>
    </xf>
    <xf numFmtId="0" fontId="89" fillId="35" borderId="0" xfId="0" applyFont="1" applyFill="1" applyAlignment="1">
      <alignment horizontal="left" wrapText="1" indent="1"/>
    </xf>
    <xf numFmtId="0" fontId="15" fillId="37" borderId="184" xfId="2" applyFont="1" applyFill="1" applyBorder="1" applyAlignment="1">
      <alignment vertical="top" wrapText="1"/>
    </xf>
    <xf numFmtId="0" fontId="80" fillId="35" borderId="186" xfId="2" applyFont="1" applyFill="1" applyBorder="1" applyAlignment="1" applyProtection="1">
      <alignment horizontal="center" vertical="center"/>
      <protection locked="0"/>
    </xf>
    <xf numFmtId="0" fontId="80" fillId="35" borderId="187" xfId="2" applyFont="1" applyFill="1" applyBorder="1" applyAlignment="1" applyProtection="1">
      <alignment horizontal="center" vertical="center"/>
      <protection locked="0"/>
    </xf>
    <xf numFmtId="0" fontId="81" fillId="35" borderId="187" xfId="2" applyFont="1" applyFill="1" applyBorder="1" applyAlignment="1" applyProtection="1">
      <alignment vertical="center"/>
      <protection hidden="1"/>
    </xf>
    <xf numFmtId="0" fontId="80" fillId="35" borderId="188" xfId="2" applyFont="1" applyFill="1" applyBorder="1" applyAlignment="1" applyProtection="1">
      <alignment horizontal="center" vertical="center"/>
      <protection locked="0"/>
    </xf>
    <xf numFmtId="0" fontId="80" fillId="35" borderId="189" xfId="2" applyFont="1" applyFill="1" applyBorder="1" applyAlignment="1" applyProtection="1">
      <alignment horizontal="center" vertical="center"/>
      <protection locked="0"/>
    </xf>
    <xf numFmtId="0" fontId="80" fillId="35" borderId="190" xfId="2" applyFont="1" applyFill="1" applyBorder="1" applyAlignment="1" applyProtection="1">
      <alignment horizontal="center" vertical="center"/>
      <protection locked="0"/>
    </xf>
    <xf numFmtId="0" fontId="80" fillId="35" borderId="191" xfId="2" applyFont="1" applyFill="1" applyBorder="1" applyAlignment="1" applyProtection="1">
      <alignment horizontal="center" vertical="center"/>
      <protection locked="0"/>
    </xf>
    <xf numFmtId="0" fontId="80" fillId="35" borderId="193" xfId="2" applyFont="1" applyFill="1" applyBorder="1" applyAlignment="1" applyProtection="1">
      <alignment horizontal="center" vertical="center"/>
      <protection locked="0"/>
    </xf>
    <xf numFmtId="0" fontId="81" fillId="35" borderId="194" xfId="2" applyFont="1" applyFill="1" applyBorder="1" applyAlignment="1" applyProtection="1">
      <alignment vertical="center"/>
      <protection hidden="1"/>
    </xf>
    <xf numFmtId="0" fontId="80" fillId="35" borderId="195" xfId="2" applyFont="1" applyFill="1" applyBorder="1" applyAlignment="1" applyProtection="1">
      <alignment horizontal="center" vertical="center"/>
      <protection locked="0"/>
    </xf>
    <xf numFmtId="0" fontId="91" fillId="34" borderId="0" xfId="2" applyFont="1" applyFill="1" applyProtection="1">
      <protection hidden="1"/>
    </xf>
    <xf numFmtId="0" fontId="91" fillId="35" borderId="0" xfId="2" applyFont="1" applyFill="1" applyProtection="1">
      <protection hidden="1"/>
    </xf>
    <xf numFmtId="0" fontId="5" fillId="34" borderId="0" xfId="2" applyFill="1" applyAlignment="1">
      <alignment horizontal="center"/>
    </xf>
    <xf numFmtId="6" fontId="7" fillId="0" borderId="0" xfId="2" applyNumberFormat="1" applyFont="1" applyAlignment="1" applyProtection="1">
      <alignment vertical="center"/>
      <protection locked="0"/>
    </xf>
    <xf numFmtId="49" fontId="7" fillId="0" borderId="0" xfId="2" applyNumberFormat="1" applyFont="1" applyProtection="1">
      <protection locked="0"/>
    </xf>
    <xf numFmtId="0" fontId="22" fillId="4" borderId="44" xfId="8" applyFont="1" applyFill="1" applyBorder="1" applyAlignment="1" applyProtection="1">
      <alignment horizontal="center" vertical="center"/>
      <protection locked="0"/>
    </xf>
    <xf numFmtId="0" fontId="7" fillId="16" borderId="46" xfId="8" applyFont="1" applyFill="1" applyBorder="1" applyAlignment="1" applyProtection="1">
      <alignment horizontal="center"/>
      <protection locked="0"/>
    </xf>
    <xf numFmtId="0" fontId="7" fillId="16" borderId="37" xfId="8" applyFont="1" applyFill="1" applyBorder="1" applyAlignment="1" applyProtection="1">
      <alignment horizontal="center"/>
      <protection locked="0"/>
    </xf>
    <xf numFmtId="0" fontId="7" fillId="16" borderId="47" xfId="8" applyFont="1" applyFill="1" applyBorder="1" applyAlignment="1" applyProtection="1">
      <alignment horizontal="center"/>
      <protection locked="0"/>
    </xf>
    <xf numFmtId="49" fontId="23" fillId="0" borderId="0" xfId="8" applyNumberFormat="1" applyFont="1" applyAlignment="1" applyProtection="1">
      <alignment horizontal="center"/>
      <protection locked="0"/>
    </xf>
    <xf numFmtId="0" fontId="21" fillId="0" borderId="0" xfId="8" applyAlignment="1" applyProtection="1">
      <alignment horizontal="center"/>
      <protection locked="0"/>
    </xf>
    <xf numFmtId="0" fontId="22" fillId="6" borderId="44" xfId="8" applyFont="1" applyFill="1" applyBorder="1" applyAlignment="1" applyProtection="1">
      <alignment horizontal="center"/>
      <protection locked="0"/>
    </xf>
    <xf numFmtId="49" fontId="8" fillId="0" borderId="37" xfId="8" applyNumberFormat="1" applyFont="1" applyBorder="1" applyAlignment="1" applyProtection="1">
      <alignment horizontal="left"/>
      <protection locked="0"/>
    </xf>
    <xf numFmtId="0" fontId="24" fillId="0" borderId="0" xfId="8" applyFont="1" applyAlignment="1" applyProtection="1">
      <alignment horizontal="left"/>
      <protection locked="0"/>
    </xf>
    <xf numFmtId="0" fontId="5" fillId="0" borderId="0" xfId="8" applyFont="1" applyProtection="1">
      <protection locked="0"/>
    </xf>
    <xf numFmtId="0" fontId="33" fillId="0" borderId="0" xfId="1" applyFont="1" applyAlignment="1" applyProtection="1">
      <alignment vertical="center"/>
      <protection locked="0"/>
    </xf>
    <xf numFmtId="42" fontId="62" fillId="0" borderId="3" xfId="0" applyNumberFormat="1" applyFont="1" applyBorder="1" applyAlignment="1" applyProtection="1">
      <alignment vertical="center" wrapText="1"/>
      <protection locked="0"/>
    </xf>
    <xf numFmtId="42" fontId="62" fillId="16" borderId="3" xfId="0" applyNumberFormat="1" applyFont="1" applyFill="1" applyBorder="1" applyAlignment="1" applyProtection="1">
      <alignment vertical="center" wrapText="1"/>
      <protection locked="0"/>
    </xf>
    <xf numFmtId="42" fontId="62" fillId="16" borderId="31" xfId="0" applyNumberFormat="1" applyFont="1" applyFill="1" applyBorder="1" applyAlignment="1" applyProtection="1">
      <alignment vertical="center" wrapText="1"/>
      <protection locked="0"/>
    </xf>
    <xf numFmtId="42" fontId="62" fillId="0" borderId="29" xfId="0" applyNumberFormat="1" applyFont="1" applyBorder="1" applyAlignment="1" applyProtection="1">
      <alignment vertical="center" wrapText="1"/>
      <protection locked="0"/>
    </xf>
    <xf numFmtId="42" fontId="62" fillId="0" borderId="6" xfId="0" applyNumberFormat="1" applyFont="1" applyBorder="1" applyAlignment="1" applyProtection="1">
      <alignment vertical="center" wrapText="1"/>
      <protection locked="0"/>
    </xf>
    <xf numFmtId="42" fontId="47" fillId="0" borderId="0" xfId="0" applyNumberFormat="1" applyFont="1" applyProtection="1">
      <protection locked="0"/>
    </xf>
    <xf numFmtId="42" fontId="15" fillId="0" borderId="16" xfId="1" applyNumberFormat="1" applyFont="1" applyBorder="1" applyAlignment="1">
      <alignment horizontal="center" vertical="center" wrapText="1"/>
    </xf>
    <xf numFmtId="42" fontId="15" fillId="12" borderId="60" xfId="1" applyNumberFormat="1" applyFont="1" applyFill="1" applyBorder="1" applyAlignment="1">
      <alignment horizontal="center" vertical="center" wrapText="1"/>
    </xf>
    <xf numFmtId="49" fontId="6" fillId="0" borderId="0" xfId="2" applyNumberFormat="1" applyFont="1" applyAlignment="1" applyProtection="1">
      <alignment horizontal="right" vertical="center"/>
      <protection locked="0"/>
    </xf>
    <xf numFmtId="42" fontId="6" fillId="0" borderId="25" xfId="2" applyNumberFormat="1" applyFont="1" applyBorder="1" applyAlignment="1" applyProtection="1">
      <alignment horizontal="right" vertical="center"/>
      <protection locked="0"/>
    </xf>
    <xf numFmtId="42" fontId="6" fillId="0" borderId="25" xfId="2" applyNumberFormat="1" applyFont="1" applyBorder="1" applyAlignment="1" applyProtection="1">
      <alignment horizontal="right"/>
      <protection locked="0"/>
    </xf>
    <xf numFmtId="0" fontId="22" fillId="0" borderId="0" xfId="8" applyFont="1" applyAlignment="1" applyProtection="1">
      <alignment horizontal="right"/>
      <protection locked="0"/>
    </xf>
    <xf numFmtId="0" fontId="22" fillId="0" borderId="0" xfId="8" applyFont="1" applyAlignment="1" applyProtection="1">
      <alignment horizontal="center"/>
      <protection locked="0"/>
    </xf>
    <xf numFmtId="49" fontId="7" fillId="0" borderId="110" xfId="8" applyNumberFormat="1" applyFont="1" applyBorder="1" applyAlignment="1" applyProtection="1">
      <alignment vertical="center"/>
      <protection locked="0"/>
    </xf>
    <xf numFmtId="0" fontId="23" fillId="0" borderId="0" xfId="8" applyFont="1" applyAlignment="1" applyProtection="1">
      <alignment horizontal="right" vertical="center"/>
      <protection locked="0"/>
    </xf>
    <xf numFmtId="0" fontId="23" fillId="0" borderId="0" xfId="8" applyFont="1" applyAlignment="1" applyProtection="1">
      <alignment horizontal="center" vertical="center"/>
      <protection locked="0"/>
    </xf>
    <xf numFmtId="0" fontId="22" fillId="6" borderId="4" xfId="8" applyFont="1" applyFill="1" applyBorder="1" applyAlignment="1" applyProtection="1">
      <alignment horizontal="right"/>
      <protection locked="0"/>
    </xf>
    <xf numFmtId="0" fontId="22" fillId="6" borderId="43" xfId="8" applyFont="1" applyFill="1" applyBorder="1" applyAlignment="1" applyProtection="1">
      <alignment horizontal="right"/>
      <protection locked="0"/>
    </xf>
    <xf numFmtId="0" fontId="22" fillId="6" borderId="201" xfId="8" applyFont="1" applyFill="1" applyBorder="1" applyAlignment="1" applyProtection="1">
      <alignment horizontal="right"/>
      <protection locked="0"/>
    </xf>
    <xf numFmtId="0" fontId="22" fillId="6" borderId="202" xfId="8" applyFont="1" applyFill="1" applyBorder="1" applyAlignment="1" applyProtection="1">
      <alignment horizontal="center"/>
      <protection locked="0"/>
    </xf>
    <xf numFmtId="0" fontId="6" fillId="42" borderId="44" xfId="8" applyFont="1" applyFill="1" applyBorder="1" applyAlignment="1" applyProtection="1">
      <alignment horizontal="center" vertical="center" wrapText="1"/>
      <protection locked="0"/>
    </xf>
    <xf numFmtId="0" fontId="22" fillId="42" borderId="44" xfId="8" applyFont="1" applyFill="1" applyBorder="1" applyAlignment="1" applyProtection="1">
      <alignment horizontal="center" vertical="center" wrapText="1"/>
      <protection locked="0"/>
    </xf>
    <xf numFmtId="0" fontId="6" fillId="42" borderId="51" xfId="8" applyFont="1" applyFill="1" applyBorder="1" applyAlignment="1" applyProtection="1">
      <alignment horizontal="center" vertical="center" wrapText="1"/>
      <protection locked="0"/>
    </xf>
    <xf numFmtId="0" fontId="22" fillId="42" borderId="51" xfId="8" applyFont="1" applyFill="1" applyBorder="1" applyAlignment="1" applyProtection="1">
      <alignment horizontal="center" vertical="center" wrapText="1"/>
      <protection locked="0"/>
    </xf>
    <xf numFmtId="0" fontId="22" fillId="42" borderId="97" xfId="8" applyFont="1" applyFill="1" applyBorder="1" applyAlignment="1" applyProtection="1">
      <alignment horizontal="center" vertical="center" wrapText="1"/>
      <protection locked="0"/>
    </xf>
    <xf numFmtId="49" fontId="7" fillId="0" borderId="0" xfId="8" applyNumberFormat="1" applyFont="1" applyAlignment="1" applyProtection="1">
      <alignment vertical="center"/>
      <protection locked="0"/>
    </xf>
    <xf numFmtId="49" fontId="6" fillId="0" borderId="0" xfId="8" applyNumberFormat="1" applyFont="1" applyAlignment="1" applyProtection="1">
      <alignment horizontal="left" vertical="center" wrapText="1"/>
      <protection locked="0"/>
    </xf>
    <xf numFmtId="0" fontId="22" fillId="16" borderId="200" xfId="8" applyFont="1" applyFill="1" applyBorder="1" applyAlignment="1" applyProtection="1">
      <alignment horizontal="center"/>
      <protection locked="0"/>
    </xf>
    <xf numFmtId="0" fontId="23" fillId="6" borderId="34" xfId="8" applyFont="1" applyFill="1" applyBorder="1" applyAlignment="1" applyProtection="1">
      <alignment horizontal="left"/>
      <protection locked="0"/>
    </xf>
    <xf numFmtId="0" fontId="22" fillId="39" borderId="25" xfId="8" applyFont="1" applyFill="1" applyBorder="1" applyAlignment="1" applyProtection="1">
      <alignment horizontal="left" vertical="center"/>
      <protection locked="0"/>
    </xf>
    <xf numFmtId="0" fontId="6" fillId="43" borderId="25" xfId="8" applyFont="1" applyFill="1" applyBorder="1" applyAlignment="1" applyProtection="1">
      <alignment horizontal="center"/>
      <protection locked="0"/>
    </xf>
    <xf numFmtId="0" fontId="22" fillId="39" borderId="5" xfId="8" applyFont="1" applyFill="1" applyBorder="1" applyAlignment="1" applyProtection="1">
      <alignment horizontal="left" vertical="center"/>
      <protection locked="0"/>
    </xf>
    <xf numFmtId="0" fontId="6" fillId="43" borderId="29" xfId="8" applyFont="1" applyFill="1" applyBorder="1" applyAlignment="1" applyProtection="1">
      <alignment horizontal="center"/>
      <protection locked="0"/>
    </xf>
    <xf numFmtId="0" fontId="7" fillId="39" borderId="203" xfId="8" applyFont="1" applyFill="1" applyBorder="1" applyAlignment="1" applyProtection="1">
      <alignment horizontal="center" vertical="center"/>
      <protection locked="0"/>
    </xf>
    <xf numFmtId="0" fontId="7" fillId="39" borderId="204" xfId="8" applyFont="1" applyFill="1" applyBorder="1" applyAlignment="1" applyProtection="1">
      <alignment horizontal="center" vertical="center"/>
      <protection locked="0"/>
    </xf>
    <xf numFmtId="0" fontId="7" fillId="39" borderId="120" xfId="8" applyFont="1" applyFill="1" applyBorder="1" applyAlignment="1" applyProtection="1">
      <alignment horizontal="center" vertical="center"/>
      <protection locked="0"/>
    </xf>
    <xf numFmtId="0" fontId="6" fillId="44" borderId="2" xfId="2" applyFont="1" applyFill="1" applyBorder="1" applyAlignment="1" applyProtection="1">
      <alignment horizontal="center" vertical="center"/>
      <protection locked="0"/>
    </xf>
    <xf numFmtId="0" fontId="6" fillId="45" borderId="137" xfId="2" applyFont="1" applyFill="1" applyBorder="1" applyAlignment="1" applyProtection="1">
      <alignment horizontal="center" vertical="top" wrapText="1"/>
      <protection locked="0"/>
    </xf>
    <xf numFmtId="0" fontId="7" fillId="45" borderId="127" xfId="2" applyFont="1" applyFill="1" applyBorder="1" applyAlignment="1" applyProtection="1">
      <alignment horizontal="left" vertical="top" wrapText="1"/>
      <protection locked="0"/>
    </xf>
    <xf numFmtId="42" fontId="6" fillId="45" borderId="73" xfId="2" applyNumberFormat="1" applyFont="1" applyFill="1" applyBorder="1" applyAlignment="1" applyProtection="1">
      <alignment horizontal="left" vertical="top" wrapText="1"/>
      <protection locked="0"/>
    </xf>
    <xf numFmtId="0" fontId="8" fillId="0" borderId="0" xfId="2" applyFont="1" applyAlignment="1" applyProtection="1">
      <alignment horizontal="left" vertical="center"/>
      <protection locked="0"/>
    </xf>
    <xf numFmtId="42" fontId="9" fillId="0" borderId="0" xfId="2" applyNumberFormat="1" applyFont="1" applyProtection="1">
      <protection locked="0"/>
    </xf>
    <xf numFmtId="0" fontId="21" fillId="0" borderId="0" xfId="1" applyFont="1" applyAlignment="1" applyProtection="1">
      <alignment vertical="center"/>
      <protection locked="0"/>
    </xf>
    <xf numFmtId="0" fontId="55" fillId="0" borderId="0" xfId="0" applyFont="1" applyAlignment="1" applyProtection="1">
      <alignment vertical="center" wrapText="1"/>
      <protection locked="0"/>
    </xf>
    <xf numFmtId="0" fontId="55" fillId="0" borderId="14" xfId="0" applyFont="1" applyBorder="1" applyAlignment="1" applyProtection="1">
      <alignment vertical="center" wrapText="1"/>
      <protection locked="0"/>
    </xf>
    <xf numFmtId="0" fontId="46" fillId="0" borderId="0" xfId="0" applyFont="1" applyAlignment="1" applyProtection="1">
      <alignment vertical="center" wrapText="1"/>
      <protection locked="0"/>
    </xf>
    <xf numFmtId="0" fontId="6" fillId="42" borderId="97" xfId="8" applyFont="1" applyFill="1" applyBorder="1" applyAlignment="1" applyProtection="1">
      <alignment horizontal="center" vertical="center" wrapText="1"/>
      <protection locked="0"/>
    </xf>
    <xf numFmtId="0" fontId="6" fillId="43" borderId="29" xfId="8" applyFont="1" applyFill="1" applyBorder="1" applyAlignment="1" applyProtection="1">
      <alignment horizontal="center" vertical="center"/>
      <protection locked="0"/>
    </xf>
    <xf numFmtId="42" fontId="7" fillId="0" borderId="120" xfId="2" applyNumberFormat="1" applyFont="1" applyBorder="1" applyAlignment="1" applyProtection="1">
      <alignment horizontal="left"/>
      <protection locked="0"/>
    </xf>
    <xf numFmtId="42" fontId="6" fillId="0" borderId="17" xfId="2" applyNumberFormat="1" applyFont="1" applyBorder="1" applyAlignment="1" applyProtection="1">
      <alignment vertical="top" wrapText="1"/>
      <protection locked="0"/>
    </xf>
    <xf numFmtId="42" fontId="6" fillId="0" borderId="73" xfId="2" applyNumberFormat="1" applyFont="1" applyBorder="1" applyAlignment="1" applyProtection="1">
      <alignment vertical="top" wrapText="1"/>
      <protection locked="0"/>
    </xf>
    <xf numFmtId="164" fontId="6" fillId="8" borderId="25" xfId="2" applyNumberFormat="1" applyFont="1" applyFill="1" applyBorder="1" applyAlignment="1" applyProtection="1">
      <alignment horizontal="right" vertical="center"/>
      <protection locked="0"/>
    </xf>
    <xf numFmtId="164" fontId="6" fillId="8" borderId="5" xfId="2" applyNumberFormat="1" applyFont="1" applyFill="1" applyBorder="1" applyAlignment="1" applyProtection="1">
      <alignment horizontal="right" vertical="center"/>
      <protection locked="0"/>
    </xf>
    <xf numFmtId="0" fontId="6" fillId="42" borderId="205" xfId="8" applyFont="1" applyFill="1" applyBorder="1" applyAlignment="1" applyProtection="1">
      <alignment horizontal="center" vertical="center" wrapText="1"/>
      <protection locked="0"/>
    </xf>
    <xf numFmtId="0" fontId="6" fillId="42" borderId="206" xfId="8" applyFont="1" applyFill="1" applyBorder="1" applyAlignment="1" applyProtection="1">
      <alignment horizontal="center" vertical="center" wrapText="1"/>
      <protection locked="0"/>
    </xf>
    <xf numFmtId="0" fontId="22" fillId="42" borderId="205" xfId="8" applyFont="1" applyFill="1" applyBorder="1" applyAlignment="1" applyProtection="1">
      <alignment horizontal="center" vertical="center" wrapText="1"/>
      <protection locked="0"/>
    </xf>
    <xf numFmtId="0" fontId="22" fillId="42" borderId="206" xfId="8" applyFont="1" applyFill="1" applyBorder="1" applyAlignment="1" applyProtection="1">
      <alignment horizontal="center" vertical="center" wrapText="1"/>
      <protection locked="0"/>
    </xf>
    <xf numFmtId="0" fontId="22" fillId="0" borderId="0" xfId="10" applyFont="1" applyAlignment="1">
      <alignment vertical="center" wrapText="1"/>
    </xf>
    <xf numFmtId="0" fontId="20" fillId="14" borderId="1" xfId="2" applyFont="1" applyFill="1" applyBorder="1" applyAlignment="1">
      <alignment vertical="center"/>
    </xf>
    <xf numFmtId="0" fontId="20" fillId="14" borderId="1" xfId="2" applyFont="1" applyFill="1" applyBorder="1" applyAlignment="1">
      <alignment vertical="center" wrapText="1"/>
    </xf>
    <xf numFmtId="42" fontId="20" fillId="14" borderId="1" xfId="2" applyNumberFormat="1" applyFont="1" applyFill="1" applyBorder="1" applyAlignment="1">
      <alignment vertical="center"/>
    </xf>
    <xf numFmtId="42" fontId="20" fillId="14" borderId="0" xfId="2" applyNumberFormat="1" applyFont="1" applyFill="1" applyAlignment="1">
      <alignment horizontal="left"/>
    </xf>
    <xf numFmtId="165" fontId="16" fillId="14" borderId="0" xfId="2" applyNumberFormat="1" applyFont="1" applyFill="1"/>
    <xf numFmtId="0" fontId="107" fillId="0" borderId="0" xfId="1" applyFont="1" applyAlignment="1">
      <alignment horizontal="left"/>
    </xf>
    <xf numFmtId="0" fontId="107" fillId="0" borderId="0" xfId="1" applyFont="1"/>
    <xf numFmtId="0" fontId="109" fillId="0" borderId="0" xfId="1" applyFont="1"/>
    <xf numFmtId="0" fontId="7" fillId="0" borderId="24" xfId="2" applyFont="1" applyBorder="1" applyAlignment="1" applyProtection="1">
      <alignment horizontal="right" vertical="center"/>
      <protection locked="0"/>
    </xf>
    <xf numFmtId="0" fontId="7" fillId="0" borderId="24" xfId="2" applyFont="1" applyBorder="1" applyAlignment="1" applyProtection="1">
      <alignment horizontal="center" vertical="center"/>
      <protection locked="0"/>
    </xf>
    <xf numFmtId="42" fontId="15" fillId="47" borderId="60" xfId="1" applyNumberFormat="1" applyFont="1" applyFill="1" applyBorder="1" applyAlignment="1" applyProtection="1">
      <alignment horizontal="center" vertical="center" wrapText="1"/>
      <protection locked="0"/>
    </xf>
    <xf numFmtId="42" fontId="15" fillId="47" borderId="61" xfId="1"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pplyProtection="1">
      <alignment horizontal="center" wrapText="1"/>
      <protection locked="0"/>
    </xf>
    <xf numFmtId="42" fontId="15" fillId="31" borderId="61" xfId="1" applyNumberFormat="1" applyFont="1" applyFill="1" applyBorder="1" applyAlignment="1" applyProtection="1">
      <alignment horizontal="center" wrapText="1"/>
      <protection locked="0"/>
    </xf>
    <xf numFmtId="42" fontId="15" fillId="16" borderId="60" xfId="1" applyNumberFormat="1" applyFont="1" applyFill="1" applyBorder="1" applyAlignment="1">
      <alignment horizontal="center" vertical="center" wrapText="1"/>
    </xf>
    <xf numFmtId="42" fontId="15" fillId="16" borderId="62" xfId="1" applyNumberFormat="1" applyFont="1" applyFill="1" applyBorder="1" applyAlignment="1">
      <alignment horizontal="center" vertical="center" wrapText="1"/>
    </xf>
    <xf numFmtId="42" fontId="15" fillId="31" borderId="62" xfId="1" applyNumberFormat="1" applyFont="1" applyFill="1" applyBorder="1" applyAlignment="1" applyProtection="1">
      <alignment horizontal="center" wrapText="1"/>
      <protection locked="0"/>
    </xf>
    <xf numFmtId="42" fontId="15" fillId="16" borderId="207" xfId="1" applyNumberFormat="1" applyFont="1" applyFill="1" applyBorder="1" applyAlignment="1">
      <alignment horizontal="center" vertical="center" wrapText="1"/>
    </xf>
    <xf numFmtId="42" fontId="16" fillId="12" borderId="139" xfId="1" applyNumberFormat="1" applyFont="1" applyFill="1" applyBorder="1" applyAlignment="1">
      <alignment horizontal="center" vertical="center" wrapText="1"/>
    </xf>
    <xf numFmtId="42" fontId="15" fillId="16" borderId="0" xfId="1" applyNumberFormat="1" applyFont="1" applyFill="1" applyAlignment="1">
      <alignment horizontal="center" vertical="center" wrapText="1"/>
    </xf>
    <xf numFmtId="42" fontId="16" fillId="0" borderId="208" xfId="1" applyNumberFormat="1" applyFont="1" applyBorder="1" applyAlignment="1">
      <alignment horizontal="center" vertical="center" wrapText="1"/>
    </xf>
    <xf numFmtId="42" fontId="16" fillId="0" borderId="209" xfId="1" applyNumberFormat="1" applyFont="1" applyBorder="1" applyAlignment="1">
      <alignment horizontal="center" vertical="center" wrapText="1"/>
    </xf>
    <xf numFmtId="42" fontId="16" fillId="25" borderId="61" xfId="1" applyNumberFormat="1" applyFont="1" applyFill="1" applyBorder="1" applyAlignment="1">
      <alignment horizontal="center" vertical="center" wrapText="1"/>
    </xf>
    <xf numFmtId="42" fontId="16" fillId="0" borderId="60" xfId="1" applyNumberFormat="1" applyFont="1" applyBorder="1" applyAlignment="1">
      <alignment horizontal="center" vertical="center" wrapText="1"/>
    </xf>
    <xf numFmtId="42" fontId="16" fillId="0" borderId="61" xfId="1" applyNumberFormat="1" applyFont="1" applyBorder="1" applyAlignment="1">
      <alignment horizontal="center" vertical="center" wrapText="1"/>
    </xf>
    <xf numFmtId="42" fontId="16" fillId="0" borderId="138" xfId="1" applyNumberFormat="1" applyFont="1" applyBorder="1" applyAlignment="1">
      <alignment horizontal="center" vertical="center" wrapText="1"/>
    </xf>
    <xf numFmtId="42" fontId="16" fillId="12" borderId="62" xfId="1" applyNumberFormat="1" applyFont="1" applyFill="1" applyBorder="1" applyAlignment="1">
      <alignment horizontal="center" vertical="center" wrapText="1"/>
    </xf>
    <xf numFmtId="42" fontId="16" fillId="0" borderId="210" xfId="1" applyNumberFormat="1" applyFont="1" applyBorder="1" applyAlignment="1">
      <alignment horizontal="center" vertical="center" wrapText="1"/>
    </xf>
    <xf numFmtId="42" fontId="16" fillId="12" borderId="210" xfId="1" applyNumberFormat="1" applyFont="1" applyFill="1" applyBorder="1" applyAlignment="1">
      <alignment horizontal="center" vertical="center" wrapText="1"/>
    </xf>
    <xf numFmtId="42" fontId="15" fillId="16" borderId="211" xfId="1" applyNumberFormat="1" applyFont="1" applyFill="1" applyBorder="1" applyAlignment="1">
      <alignment horizontal="center" vertical="center" wrapText="1"/>
    </xf>
    <xf numFmtId="42" fontId="16" fillId="0" borderId="62" xfId="1" applyNumberFormat="1" applyFont="1" applyBorder="1" applyAlignment="1">
      <alignment horizontal="center" vertical="center" wrapText="1"/>
    </xf>
    <xf numFmtId="42" fontId="15" fillId="16" borderId="61" xfId="1" applyNumberFormat="1" applyFont="1" applyFill="1" applyBorder="1" applyAlignment="1">
      <alignment horizontal="center" vertical="center" wrapText="1"/>
    </xf>
    <xf numFmtId="42" fontId="15" fillId="16" borderId="212" xfId="1" applyNumberFormat="1" applyFont="1" applyFill="1" applyBorder="1" applyAlignment="1">
      <alignment horizontal="center" vertical="center" wrapText="1"/>
    </xf>
    <xf numFmtId="42" fontId="16" fillId="11" borderId="214" xfId="1" applyNumberFormat="1" applyFont="1" applyFill="1" applyBorder="1" applyAlignment="1">
      <alignment horizontal="center" vertical="center" wrapText="1"/>
    </xf>
    <xf numFmtId="42" fontId="16" fillId="11" borderId="207" xfId="1" applyNumberFormat="1" applyFont="1" applyFill="1" applyBorder="1" applyAlignment="1">
      <alignment horizontal="center" vertical="center" wrapText="1"/>
    </xf>
    <xf numFmtId="42" fontId="16" fillId="11" borderId="136" xfId="1" applyNumberFormat="1" applyFont="1" applyFill="1" applyBorder="1" applyAlignment="1">
      <alignment horizontal="center" vertical="center" wrapText="1"/>
    </xf>
    <xf numFmtId="42" fontId="15" fillId="0" borderId="60" xfId="1" applyNumberFormat="1" applyFont="1" applyBorder="1" applyAlignment="1" applyProtection="1">
      <alignment horizontal="center" vertical="center" wrapText="1"/>
      <protection locked="0"/>
    </xf>
    <xf numFmtId="42" fontId="15"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lignment horizontal="center" vertical="center" wrapText="1"/>
    </xf>
    <xf numFmtId="42" fontId="15" fillId="0" borderId="62" xfId="1" applyNumberFormat="1" applyFont="1" applyBorder="1" applyAlignment="1" applyProtection="1">
      <alignment horizontal="center" vertical="center" wrapText="1"/>
      <protection locked="0"/>
    </xf>
    <xf numFmtId="42" fontId="72" fillId="0" borderId="61" xfId="1" applyNumberFormat="1" applyFont="1" applyBorder="1" applyAlignment="1" applyProtection="1">
      <alignment horizontal="center" vertical="center" wrapText="1"/>
      <protection locked="0"/>
    </xf>
    <xf numFmtId="42" fontId="15" fillId="0" borderId="60" xfId="1" applyNumberFormat="1" applyFont="1" applyBorder="1" applyAlignment="1" applyProtection="1">
      <alignment horizontal="center" wrapText="1"/>
      <protection locked="0"/>
    </xf>
    <xf numFmtId="42" fontId="15" fillId="16" borderId="60" xfId="1" applyNumberFormat="1" applyFont="1" applyFill="1" applyBorder="1" applyAlignment="1" applyProtection="1">
      <alignment horizontal="center" wrapText="1"/>
      <protection locked="0"/>
    </xf>
    <xf numFmtId="42" fontId="15" fillId="16" borderId="61" xfId="1" applyNumberFormat="1" applyFont="1" applyFill="1" applyBorder="1" applyAlignment="1" applyProtection="1">
      <alignment horizontal="center" wrapText="1"/>
      <protection locked="0"/>
    </xf>
    <xf numFmtId="42" fontId="15" fillId="16" borderId="138" xfId="1" applyNumberFormat="1" applyFont="1" applyFill="1" applyBorder="1" applyAlignment="1">
      <alignment horizontal="center" vertical="center" wrapText="1"/>
    </xf>
    <xf numFmtId="42" fontId="72" fillId="16" borderId="60" xfId="1" applyNumberFormat="1" applyFont="1" applyFill="1" applyBorder="1" applyAlignment="1" applyProtection="1">
      <alignment horizontal="center" wrapText="1"/>
      <protection locked="0"/>
    </xf>
    <xf numFmtId="42" fontId="15" fillId="16" borderId="60" xfId="1" applyNumberFormat="1" applyFont="1" applyFill="1" applyBorder="1" applyAlignment="1" applyProtection="1">
      <alignment horizontal="center" vertical="center" wrapText="1"/>
      <protection locked="0"/>
    </xf>
    <xf numFmtId="42" fontId="15" fillId="16" borderId="138" xfId="1" applyNumberFormat="1" applyFont="1" applyFill="1" applyBorder="1" applyAlignment="1" applyProtection="1">
      <alignment horizontal="center" vertical="center" wrapText="1"/>
      <protection locked="0"/>
    </xf>
    <xf numFmtId="42" fontId="15" fillId="31" borderId="60" xfId="1" applyNumberFormat="1" applyFont="1" applyFill="1" applyBorder="1" applyAlignment="1" applyProtection="1">
      <alignment horizontal="center" vertical="center" wrapText="1"/>
      <protection locked="0"/>
    </xf>
    <xf numFmtId="42" fontId="15" fillId="31" borderId="138" xfId="1" applyNumberFormat="1" applyFont="1" applyFill="1" applyBorder="1" applyAlignment="1" applyProtection="1">
      <alignment horizontal="center" vertical="center" wrapText="1"/>
      <protection locked="0"/>
    </xf>
    <xf numFmtId="42" fontId="15" fillId="16" borderId="61" xfId="1" applyNumberFormat="1" applyFont="1" applyFill="1" applyBorder="1" applyAlignment="1" applyProtection="1">
      <alignment horizontal="center" vertical="center" wrapText="1"/>
      <protection locked="0"/>
    </xf>
    <xf numFmtId="42" fontId="15" fillId="31" borderId="62" xfId="1" applyNumberFormat="1" applyFont="1" applyFill="1" applyBorder="1" applyAlignment="1" applyProtection="1">
      <alignment horizontal="center" vertical="center" wrapText="1"/>
      <protection locked="0"/>
    </xf>
    <xf numFmtId="42" fontId="15" fillId="0" borderId="61" xfId="1" applyNumberFormat="1" applyFont="1" applyBorder="1" applyAlignment="1">
      <alignment horizontal="center" vertical="center" wrapText="1"/>
    </xf>
    <xf numFmtId="42" fontId="17" fillId="12" borderId="16" xfId="1" applyNumberFormat="1" applyFont="1" applyFill="1" applyBorder="1" applyAlignment="1">
      <alignment horizontal="center" vertical="center" wrapText="1"/>
    </xf>
    <xf numFmtId="42" fontId="17" fillId="12" borderId="55" xfId="1" applyNumberFormat="1" applyFont="1" applyFill="1" applyBorder="1" applyAlignment="1">
      <alignment horizontal="center" vertical="center" wrapText="1"/>
    </xf>
    <xf numFmtId="42" fontId="17" fillId="12" borderId="0" xfId="1" applyNumberFormat="1" applyFont="1" applyFill="1" applyAlignment="1">
      <alignment horizontal="center" vertical="center" wrapText="1"/>
    </xf>
    <xf numFmtId="42" fontId="6" fillId="0" borderId="4" xfId="2" applyNumberFormat="1" applyFont="1" applyBorder="1" applyAlignment="1" applyProtection="1">
      <alignment horizontal="right"/>
      <protection locked="0"/>
    </xf>
    <xf numFmtId="42" fontId="16" fillId="0" borderId="213" xfId="1" applyNumberFormat="1" applyFont="1" applyBorder="1" applyAlignment="1">
      <alignment horizontal="center" vertical="center" wrapText="1"/>
    </xf>
    <xf numFmtId="49" fontId="6" fillId="0" borderId="0" xfId="2" applyNumberFormat="1" applyFont="1" applyAlignment="1" applyProtection="1">
      <alignment vertical="center"/>
      <protection locked="0"/>
    </xf>
    <xf numFmtId="0" fontId="6" fillId="0" borderId="0" xfId="2" applyFont="1" applyAlignment="1" applyProtection="1">
      <alignment horizontal="center" vertical="center"/>
      <protection locked="0"/>
    </xf>
    <xf numFmtId="0" fontId="6" fillId="0" borderId="0" xfId="2" applyFont="1" applyAlignment="1" applyProtection="1">
      <alignment horizontal="right" vertical="center"/>
      <protection locked="0"/>
    </xf>
    <xf numFmtId="0" fontId="44" fillId="0" borderId="0" xfId="2" applyFont="1" applyAlignment="1" applyProtection="1">
      <alignment horizontal="center" vertical="center"/>
      <protection locked="0"/>
    </xf>
    <xf numFmtId="42" fontId="15" fillId="16" borderId="35" xfId="1" applyNumberFormat="1" applyFont="1" applyFill="1" applyBorder="1" applyAlignment="1">
      <alignment horizontal="center" vertical="center" wrapText="1"/>
    </xf>
    <xf numFmtId="42" fontId="15" fillId="16" borderId="216" xfId="1" applyNumberFormat="1" applyFont="1" applyFill="1" applyBorder="1" applyAlignment="1">
      <alignment horizontal="center" vertical="center" wrapText="1"/>
    </xf>
    <xf numFmtId="42" fontId="15" fillId="16" borderId="217" xfId="1" applyNumberFormat="1" applyFont="1" applyFill="1" applyBorder="1" applyAlignment="1">
      <alignment horizontal="center" vertical="center" wrapText="1"/>
    </xf>
    <xf numFmtId="42" fontId="15" fillId="12" borderId="217" xfId="1" applyNumberFormat="1" applyFont="1" applyFill="1" applyBorder="1" applyAlignment="1" applyProtection="1">
      <alignment horizontal="center" vertical="center" wrapText="1"/>
      <protection locked="0"/>
    </xf>
    <xf numFmtId="42" fontId="16" fillId="11" borderId="217" xfId="1" applyNumberFormat="1" applyFont="1" applyFill="1" applyBorder="1" applyAlignment="1">
      <alignment horizontal="center" vertical="center" wrapText="1"/>
    </xf>
    <xf numFmtId="42" fontId="15" fillId="16" borderId="219" xfId="1" applyNumberFormat="1" applyFont="1" applyFill="1" applyBorder="1" applyAlignment="1">
      <alignment horizontal="center" vertical="center" wrapText="1"/>
    </xf>
    <xf numFmtId="42" fontId="15" fillId="0" borderId="219" xfId="1" applyNumberFormat="1" applyFont="1" applyBorder="1" applyAlignment="1">
      <alignment horizontal="center" vertical="center" wrapText="1"/>
    </xf>
    <xf numFmtId="42" fontId="16" fillId="11" borderId="218" xfId="1" applyNumberFormat="1" applyFont="1" applyFill="1" applyBorder="1" applyAlignment="1">
      <alignment horizontal="center" vertical="center" wrapText="1"/>
    </xf>
    <xf numFmtId="42" fontId="15" fillId="12" borderId="220" xfId="1" applyNumberFormat="1" applyFont="1" applyFill="1" applyBorder="1" applyAlignment="1">
      <alignment horizontal="center" vertical="center" wrapText="1"/>
    </xf>
    <xf numFmtId="42" fontId="15" fillId="0" borderId="220" xfId="1" applyNumberFormat="1" applyFont="1" applyBorder="1" applyAlignment="1">
      <alignment horizontal="center" vertical="center" wrapText="1"/>
    </xf>
    <xf numFmtId="42" fontId="16" fillId="29" borderId="60" xfId="1" applyNumberFormat="1" applyFont="1" applyFill="1" applyBorder="1" applyAlignment="1">
      <alignment horizontal="center" vertical="center" wrapText="1"/>
    </xf>
    <xf numFmtId="42" fontId="16" fillId="29" borderId="62" xfId="1" applyNumberFormat="1" applyFont="1" applyFill="1" applyBorder="1" applyAlignment="1">
      <alignment horizontal="center" vertical="center" wrapText="1"/>
    </xf>
    <xf numFmtId="42" fontId="16" fillId="25" borderId="60" xfId="1" applyNumberFormat="1" applyFont="1" applyFill="1" applyBorder="1" applyAlignment="1">
      <alignment horizontal="center" vertical="center" wrapText="1"/>
    </xf>
    <xf numFmtId="42" fontId="15" fillId="0" borderId="138" xfId="1" applyNumberFormat="1" applyFont="1" applyBorder="1" applyAlignment="1">
      <alignment horizontal="center" wrapText="1"/>
    </xf>
    <xf numFmtId="42" fontId="15" fillId="12" borderId="62" xfId="1" applyNumberFormat="1" applyFont="1" applyFill="1" applyBorder="1" applyAlignment="1">
      <alignment horizontal="center" wrapText="1"/>
    </xf>
    <xf numFmtId="42" fontId="15" fillId="0" borderId="211" xfId="1" applyNumberFormat="1" applyFont="1" applyBorder="1" applyAlignment="1">
      <alignment horizontal="center" vertical="center" wrapText="1"/>
    </xf>
    <xf numFmtId="42" fontId="15" fillId="0" borderId="217" xfId="1" applyNumberFormat="1" applyFont="1" applyBorder="1" applyAlignment="1">
      <alignment horizontal="center" vertical="center" wrapText="1"/>
    </xf>
    <xf numFmtId="42" fontId="15" fillId="12" borderId="217" xfId="1" applyNumberFormat="1" applyFont="1" applyFill="1" applyBorder="1" applyAlignment="1">
      <alignment horizontal="center" vertical="center" wrapText="1"/>
    </xf>
    <xf numFmtId="42" fontId="16" fillId="12" borderId="67" xfId="1" applyNumberFormat="1" applyFont="1" applyFill="1" applyBorder="1" applyAlignment="1">
      <alignment horizontal="center" vertical="center" wrapText="1"/>
    </xf>
    <xf numFmtId="0" fontId="46" fillId="13" borderId="0" xfId="0" applyFont="1" applyFill="1" applyAlignment="1" applyProtection="1">
      <alignment horizontal="center" vertical="center" wrapText="1"/>
      <protection locked="0"/>
    </xf>
    <xf numFmtId="0" fontId="55" fillId="45" borderId="25" xfId="0" applyFont="1" applyFill="1" applyBorder="1" applyAlignment="1" applyProtection="1">
      <alignment horizontal="center" vertical="center" wrapText="1"/>
      <protection locked="0"/>
    </xf>
    <xf numFmtId="0" fontId="46" fillId="13" borderId="14" xfId="0" applyFont="1" applyFill="1" applyBorder="1" applyAlignment="1" applyProtection="1">
      <alignment horizontal="center" vertical="center" wrapText="1"/>
      <protection locked="0"/>
    </xf>
    <xf numFmtId="0" fontId="55" fillId="11" borderId="25" xfId="0" applyFont="1" applyFill="1" applyBorder="1" applyAlignment="1" applyProtection="1">
      <alignment horizontal="center" vertical="center" wrapText="1"/>
      <protection locked="0"/>
    </xf>
    <xf numFmtId="42" fontId="62" fillId="0" borderId="25" xfId="13" applyNumberFormat="1" applyFont="1" applyBorder="1" applyAlignment="1" applyProtection="1">
      <alignment vertical="center" wrapText="1"/>
      <protection locked="0"/>
    </xf>
    <xf numFmtId="42" fontId="55" fillId="0" borderId="25" xfId="0" applyNumberFormat="1" applyFont="1" applyBorder="1" applyAlignment="1" applyProtection="1">
      <alignment vertical="center" wrapText="1"/>
      <protection locked="0"/>
    </xf>
    <xf numFmtId="42" fontId="16" fillId="12" borderId="68" xfId="1" applyNumberFormat="1" applyFont="1" applyFill="1" applyBorder="1" applyAlignment="1">
      <alignment horizontal="center" vertical="center" wrapText="1"/>
    </xf>
    <xf numFmtId="42" fontId="16" fillId="12" borderId="223" xfId="1" applyNumberFormat="1" applyFont="1" applyFill="1" applyBorder="1" applyAlignment="1">
      <alignment horizontal="center" vertical="center" wrapText="1"/>
    </xf>
    <xf numFmtId="42" fontId="16" fillId="11" borderId="211" xfId="1" applyNumberFormat="1" applyFont="1" applyFill="1" applyBorder="1" applyAlignment="1">
      <alignment horizontal="center" vertical="center" wrapText="1"/>
    </xf>
    <xf numFmtId="42" fontId="15" fillId="0" borderId="211" xfId="1" applyNumberFormat="1" applyFont="1" applyBorder="1" applyAlignment="1">
      <alignment horizontal="center" wrapText="1"/>
    </xf>
    <xf numFmtId="42" fontId="16" fillId="11" borderId="225" xfId="1" applyNumberFormat="1" applyFont="1" applyFill="1" applyBorder="1" applyAlignment="1">
      <alignment horizontal="center" vertical="center" wrapText="1"/>
    </xf>
    <xf numFmtId="42" fontId="16" fillId="11" borderId="226" xfId="1" applyNumberFormat="1" applyFont="1" applyFill="1" applyBorder="1" applyAlignment="1">
      <alignment horizontal="center" vertical="center" wrapText="1"/>
    </xf>
    <xf numFmtId="42" fontId="16" fillId="11" borderId="227" xfId="1" applyNumberFormat="1" applyFont="1" applyFill="1" applyBorder="1" applyAlignment="1">
      <alignment horizontal="center" vertical="center" wrapText="1"/>
    </xf>
    <xf numFmtId="42" fontId="15" fillId="16" borderId="228" xfId="1" applyNumberFormat="1" applyFont="1" applyFill="1" applyBorder="1" applyAlignment="1">
      <alignment horizontal="center" vertical="center" wrapText="1"/>
    </xf>
    <xf numFmtId="42" fontId="15" fillId="12" borderId="228" xfId="1" applyNumberFormat="1" applyFont="1" applyFill="1" applyBorder="1" applyAlignment="1">
      <alignment horizontal="center" wrapText="1"/>
    </xf>
    <xf numFmtId="42" fontId="62" fillId="0" borderId="3" xfId="0" applyNumberFormat="1" applyFont="1" applyBorder="1" applyAlignment="1">
      <alignment vertical="center" wrapText="1"/>
    </xf>
    <xf numFmtId="42" fontId="62" fillId="45" borderId="31" xfId="0" applyNumberFormat="1" applyFont="1" applyFill="1" applyBorder="1" applyAlignment="1">
      <alignment vertical="center" wrapText="1"/>
    </xf>
    <xf numFmtId="42" fontId="46" fillId="0" borderId="25" xfId="0" applyNumberFormat="1" applyFont="1" applyBorder="1" applyAlignment="1">
      <alignment vertical="center"/>
    </xf>
    <xf numFmtId="42" fontId="55" fillId="0" borderId="25" xfId="0" applyNumberFormat="1" applyFont="1" applyBorder="1" applyAlignment="1">
      <alignment vertical="center" wrapText="1"/>
    </xf>
    <xf numFmtId="42" fontId="15" fillId="12" borderId="61" xfId="1" applyNumberFormat="1" applyFont="1" applyFill="1" applyBorder="1" applyAlignment="1">
      <alignment horizontal="center" vertical="center" wrapText="1"/>
    </xf>
    <xf numFmtId="42" fontId="15" fillId="25" borderId="60" xfId="1" applyNumberFormat="1" applyFont="1" applyFill="1" applyBorder="1" applyAlignment="1">
      <alignment horizontal="center" vertical="center" wrapText="1"/>
    </xf>
    <xf numFmtId="42" fontId="15" fillId="25" borderId="62" xfId="1" applyNumberFormat="1" applyFont="1" applyFill="1" applyBorder="1" applyAlignment="1">
      <alignment horizontal="center" vertical="center" wrapText="1"/>
    </xf>
    <xf numFmtId="42" fontId="15" fillId="12" borderId="16" xfId="1" applyNumberFormat="1" applyFont="1" applyFill="1" applyBorder="1" applyAlignment="1">
      <alignment horizontal="center" vertical="center" wrapText="1"/>
    </xf>
    <xf numFmtId="42" fontId="15" fillId="12" borderId="55" xfId="1" applyNumberFormat="1" applyFont="1" applyFill="1" applyBorder="1" applyAlignment="1">
      <alignment horizontal="center" vertical="center" wrapText="1"/>
    </xf>
    <xf numFmtId="164" fontId="6" fillId="8" borderId="25" xfId="2" applyNumberFormat="1" applyFont="1" applyFill="1" applyBorder="1" applyAlignment="1">
      <alignment horizontal="right" vertical="center"/>
    </xf>
    <xf numFmtId="164" fontId="6" fillId="8" borderId="5" xfId="2" applyNumberFormat="1" applyFont="1" applyFill="1" applyBorder="1" applyAlignment="1">
      <alignment horizontal="right" vertical="center"/>
    </xf>
    <xf numFmtId="0" fontId="1" fillId="0" borderId="13"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49" fontId="16" fillId="4" borderId="19" xfId="0" applyNumberFormat="1" applyFont="1" applyFill="1" applyBorder="1" applyAlignment="1" applyProtection="1">
      <alignment horizontal="left" vertical="top" wrapText="1"/>
      <protection locked="0"/>
    </xf>
    <xf numFmtId="49" fontId="16" fillId="4" borderId="20" xfId="0" applyNumberFormat="1" applyFont="1" applyFill="1" applyBorder="1" applyAlignment="1" applyProtection="1">
      <alignment horizontal="left" vertical="top" wrapText="1"/>
      <protection locked="0"/>
    </xf>
    <xf numFmtId="49" fontId="16" fillId="4" borderId="21" xfId="0" applyNumberFormat="1" applyFont="1" applyFill="1" applyBorder="1" applyAlignment="1" applyProtection="1">
      <alignment horizontal="left" vertical="top" wrapText="1"/>
      <protection locked="0"/>
    </xf>
    <xf numFmtId="0" fontId="1" fillId="0" borderId="18" xfId="0" applyFont="1" applyBorder="1" applyAlignment="1" applyProtection="1">
      <alignment horizontal="left" vertical="center"/>
      <protection locked="0"/>
    </xf>
    <xf numFmtId="0" fontId="1" fillId="0" borderId="8" xfId="0" applyFont="1" applyBorder="1" applyAlignment="1" applyProtection="1">
      <alignment horizontal="left" vertical="center"/>
      <protection locked="0"/>
    </xf>
    <xf numFmtId="0" fontId="1" fillId="0" borderId="13" xfId="0" applyFont="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5" fillId="5" borderId="0" xfId="2" applyFont="1" applyFill="1" applyAlignment="1" applyProtection="1">
      <alignment horizontal="center"/>
      <protection locked="0"/>
    </xf>
    <xf numFmtId="0" fontId="19" fillId="0" borderId="18" xfId="2" applyFont="1" applyBorder="1" applyAlignment="1">
      <alignment horizontal="left" vertical="center"/>
    </xf>
    <xf numFmtId="0" fontId="19" fillId="0" borderId="8" xfId="2" applyFont="1" applyBorder="1" applyAlignment="1">
      <alignment horizontal="left" vertical="center"/>
    </xf>
    <xf numFmtId="0" fontId="19" fillId="0" borderId="88" xfId="2" applyFont="1" applyBorder="1" applyAlignment="1">
      <alignment horizontal="left" vertical="center"/>
    </xf>
    <xf numFmtId="0" fontId="16" fillId="20" borderId="19" xfId="2" applyFont="1" applyFill="1" applyBorder="1" applyAlignment="1">
      <alignment horizontal="left" vertical="center"/>
    </xf>
    <xf numFmtId="0" fontId="16" fillId="20" borderId="20" xfId="2" applyFont="1" applyFill="1" applyBorder="1" applyAlignment="1">
      <alignment horizontal="left" vertical="center"/>
    </xf>
    <xf numFmtId="0" fontId="16" fillId="20" borderId="21" xfId="2" applyFont="1" applyFill="1" applyBorder="1" applyAlignment="1">
      <alignment horizontal="left" vertical="center"/>
    </xf>
    <xf numFmtId="0" fontId="16" fillId="16" borderId="9" xfId="2" applyFont="1" applyFill="1" applyBorder="1" applyAlignment="1">
      <alignment horizontal="left" vertical="center"/>
    </xf>
    <xf numFmtId="0" fontId="16" fillId="16" borderId="10" xfId="2" applyFont="1" applyFill="1" applyBorder="1" applyAlignment="1">
      <alignment horizontal="left" vertical="center"/>
    </xf>
    <xf numFmtId="0" fontId="15" fillId="0" borderId="13" xfId="2" applyFont="1" applyBorder="1" applyAlignment="1">
      <alignment horizontal="left" vertical="center"/>
    </xf>
    <xf numFmtId="0" fontId="15" fillId="0" borderId="0" xfId="2" applyFont="1" applyAlignment="1">
      <alignment horizontal="left" vertical="center"/>
    </xf>
    <xf numFmtId="0" fontId="15" fillId="0" borderId="15" xfId="2" applyFont="1" applyBorder="1" applyAlignment="1">
      <alignment horizontal="left" vertical="center"/>
    </xf>
    <xf numFmtId="0" fontId="16" fillId="0" borderId="13" xfId="2" applyFont="1" applyBorder="1" applyAlignment="1">
      <alignment horizontal="left" vertical="center"/>
    </xf>
    <xf numFmtId="0" fontId="16" fillId="0" borderId="0" xfId="2" applyFont="1" applyAlignment="1">
      <alignment horizontal="left" vertical="center"/>
    </xf>
    <xf numFmtId="0" fontId="16" fillId="0" borderId="15" xfId="2" applyFont="1" applyBorder="1" applyAlignment="1">
      <alignment horizontal="left" vertical="center"/>
    </xf>
    <xf numFmtId="0" fontId="15" fillId="0" borderId="18" xfId="2" applyFont="1" applyBorder="1" applyAlignment="1" applyProtection="1">
      <alignment vertical="center"/>
      <protection locked="0"/>
    </xf>
    <xf numFmtId="0" fontId="15" fillId="0" borderId="8" xfId="2" applyFont="1" applyBorder="1" applyAlignment="1" applyProtection="1">
      <alignment vertical="center"/>
      <protection locked="0"/>
    </xf>
    <xf numFmtId="0" fontId="15" fillId="0" borderId="28" xfId="2" applyFont="1" applyBorder="1" applyAlignment="1" applyProtection="1">
      <alignment vertical="center"/>
      <protection locked="0"/>
    </xf>
    <xf numFmtId="0" fontId="15" fillId="0" borderId="84" xfId="2" applyFont="1" applyBorder="1" applyAlignment="1" applyProtection="1">
      <alignment horizontal="left" vertical="center"/>
      <protection locked="0"/>
    </xf>
    <xf numFmtId="0" fontId="15" fillId="0" borderId="85" xfId="2" applyFont="1" applyBorder="1" applyAlignment="1" applyProtection="1">
      <alignment horizontal="left" vertical="center"/>
      <protection locked="0"/>
    </xf>
    <xf numFmtId="0" fontId="15" fillId="0" borderId="86" xfId="2" applyFont="1" applyBorder="1" applyAlignment="1" applyProtection="1">
      <alignment horizontal="left" vertical="center"/>
      <protection locked="0"/>
    </xf>
    <xf numFmtId="0" fontId="15" fillId="0" borderId="13"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23" xfId="2" applyFont="1" applyBorder="1" applyAlignment="1" applyProtection="1">
      <alignment horizontal="left" vertical="center"/>
      <protection locked="0"/>
    </xf>
    <xf numFmtId="0" fontId="15" fillId="0" borderId="4" xfId="2" applyFont="1" applyBorder="1" applyAlignment="1" applyProtection="1">
      <alignment horizontal="left" vertical="center"/>
      <protection locked="0"/>
    </xf>
    <xf numFmtId="0" fontId="15" fillId="0" borderId="26" xfId="2" applyFont="1" applyBorder="1" applyAlignment="1" applyProtection="1">
      <alignment horizontal="left" vertical="center"/>
      <protection locked="0"/>
    </xf>
    <xf numFmtId="0" fontId="15" fillId="0" borderId="83" xfId="2" applyFont="1" applyBorder="1" applyAlignment="1" applyProtection="1">
      <alignment horizontal="left" vertical="center"/>
      <protection locked="0"/>
    </xf>
    <xf numFmtId="0" fontId="15" fillId="16" borderId="26" xfId="2" applyFont="1" applyFill="1" applyBorder="1" applyAlignment="1" applyProtection="1">
      <alignment horizontal="left" vertical="center"/>
      <protection locked="0"/>
    </xf>
    <xf numFmtId="0" fontId="15" fillId="16" borderId="83" xfId="2" applyFont="1" applyFill="1" applyBorder="1" applyAlignment="1" applyProtection="1">
      <alignment horizontal="left" vertical="center"/>
      <protection locked="0"/>
    </xf>
    <xf numFmtId="0" fontId="15" fillId="0" borderId="13" xfId="2" applyFont="1" applyBorder="1" applyAlignment="1" applyProtection="1">
      <alignment vertical="center" wrapText="1"/>
      <protection locked="0"/>
    </xf>
    <xf numFmtId="0" fontId="15" fillId="0" borderId="0" xfId="2" applyFont="1" applyAlignment="1" applyProtection="1">
      <alignment vertical="center" wrapText="1"/>
      <protection locked="0"/>
    </xf>
    <xf numFmtId="0" fontId="15" fillId="0" borderId="23" xfId="2" applyFont="1" applyBorder="1" applyAlignment="1" applyProtection="1">
      <alignment vertical="center" wrapText="1"/>
      <protection locked="0"/>
    </xf>
    <xf numFmtId="0" fontId="15" fillId="0" borderId="13" xfId="2" applyFont="1" applyBorder="1" applyAlignment="1" applyProtection="1">
      <alignment vertical="center"/>
      <protection locked="0"/>
    </xf>
    <xf numFmtId="0" fontId="15" fillId="0" borderId="0" xfId="2" applyFont="1" applyAlignment="1" applyProtection="1">
      <alignment vertical="center"/>
      <protection locked="0"/>
    </xf>
    <xf numFmtId="0" fontId="15" fillId="0" borderId="23" xfId="2" applyFont="1" applyBorder="1" applyAlignment="1" applyProtection="1">
      <alignment vertical="center"/>
      <protection locked="0"/>
    </xf>
    <xf numFmtId="0" fontId="16" fillId="5" borderId="0" xfId="2" applyFont="1" applyFill="1" applyAlignment="1" applyProtection="1">
      <alignment horizontal="center"/>
      <protection locked="0"/>
    </xf>
    <xf numFmtId="0" fontId="16" fillId="20" borderId="19" xfId="2" applyFont="1" applyFill="1" applyBorder="1" applyAlignment="1" applyProtection="1">
      <alignment horizontal="left" vertical="center"/>
      <protection locked="0"/>
    </xf>
    <xf numFmtId="0" fontId="16" fillId="20" borderId="20" xfId="2" applyFont="1" applyFill="1" applyBorder="1" applyAlignment="1" applyProtection="1">
      <alignment horizontal="left" vertical="center"/>
      <protection locked="0"/>
    </xf>
    <xf numFmtId="0" fontId="16" fillId="20" borderId="21" xfId="2" applyFont="1" applyFill="1" applyBorder="1" applyAlignment="1" applyProtection="1">
      <alignment horizontal="left" vertical="center"/>
      <protection locked="0"/>
    </xf>
    <xf numFmtId="0" fontId="16" fillId="20" borderId="19" xfId="2" applyFont="1" applyFill="1" applyBorder="1" applyAlignment="1" applyProtection="1">
      <alignment horizontal="center" vertical="center"/>
      <protection locked="0"/>
    </xf>
    <xf numFmtId="0" fontId="16" fillId="20" borderId="20" xfId="2" applyFont="1" applyFill="1" applyBorder="1" applyAlignment="1" applyProtection="1">
      <alignment horizontal="center" vertical="center"/>
      <protection locked="0"/>
    </xf>
    <xf numFmtId="0" fontId="16" fillId="20" borderId="21" xfId="2" applyFont="1" applyFill="1" applyBorder="1" applyAlignment="1" applyProtection="1">
      <alignment horizontal="center" vertical="center"/>
      <protection locked="0"/>
    </xf>
    <xf numFmtId="0" fontId="16" fillId="7" borderId="20" xfId="2" applyFont="1" applyFill="1" applyBorder="1" applyAlignment="1" applyProtection="1">
      <alignment horizontal="center" vertical="center"/>
      <protection locked="0"/>
    </xf>
    <xf numFmtId="0" fontId="16" fillId="7" borderId="21" xfId="2" applyFont="1" applyFill="1" applyBorder="1" applyAlignment="1" applyProtection="1">
      <alignment horizontal="center" vertical="center"/>
      <protection locked="0"/>
    </xf>
    <xf numFmtId="0" fontId="15" fillId="0" borderId="118" xfId="2" applyFont="1" applyBorder="1" applyAlignment="1" applyProtection="1">
      <alignment horizontal="left" vertical="center"/>
      <protection locked="0"/>
    </xf>
    <xf numFmtId="0" fontId="15" fillId="0" borderId="119" xfId="2" applyFont="1" applyBorder="1" applyAlignment="1" applyProtection="1">
      <alignment horizontal="left" vertical="center"/>
      <protection locked="0"/>
    </xf>
    <xf numFmtId="0" fontId="15" fillId="0" borderId="53" xfId="2" applyFont="1" applyBorder="1" applyAlignment="1" applyProtection="1">
      <alignment horizontal="left" vertical="center"/>
      <protection locked="0"/>
    </xf>
    <xf numFmtId="0" fontId="17" fillId="16" borderId="24" xfId="2" applyFont="1" applyFill="1" applyBorder="1" applyAlignment="1" applyProtection="1">
      <alignment horizontal="left" vertical="center"/>
      <protection locked="0"/>
    </xf>
    <xf numFmtId="0" fontId="17" fillId="16" borderId="87" xfId="2" applyFont="1" applyFill="1" applyBorder="1" applyAlignment="1" applyProtection="1">
      <alignment horizontal="left" vertical="center"/>
      <protection locked="0"/>
    </xf>
    <xf numFmtId="0" fontId="16" fillId="0" borderId="79" xfId="2" applyFont="1" applyBorder="1" applyAlignment="1" applyProtection="1">
      <alignment horizontal="left" vertical="center"/>
      <protection locked="0"/>
    </xf>
    <xf numFmtId="0" fontId="16" fillId="0" borderId="80" xfId="2" applyFont="1" applyBorder="1" applyAlignment="1" applyProtection="1">
      <alignment horizontal="left" vertical="center"/>
      <protection locked="0"/>
    </xf>
    <xf numFmtId="0" fontId="16" fillId="0" borderId="81" xfId="2" applyFont="1" applyBorder="1" applyAlignment="1" applyProtection="1">
      <alignment horizontal="left" vertical="center"/>
      <protection locked="0"/>
    </xf>
    <xf numFmtId="0" fontId="16" fillId="0" borderId="82" xfId="2" applyFont="1" applyBorder="1" applyAlignment="1" applyProtection="1">
      <alignment horizontal="left" vertical="center"/>
      <protection locked="0"/>
    </xf>
    <xf numFmtId="0" fontId="1" fillId="0" borderId="0" xfId="0" applyFont="1" applyAlignment="1" applyProtection="1">
      <alignment horizontal="center"/>
      <protection locked="0"/>
    </xf>
    <xf numFmtId="0" fontId="15" fillId="0" borderId="13"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15" xfId="2" applyFont="1" applyBorder="1" applyAlignment="1" applyProtection="1">
      <alignment horizontal="left" vertical="center" wrapText="1"/>
      <protection locked="0"/>
    </xf>
    <xf numFmtId="0" fontId="16" fillId="0" borderId="77" xfId="2" applyFont="1" applyBorder="1" applyAlignment="1" applyProtection="1">
      <alignment horizontal="left" vertical="center"/>
      <protection locked="0"/>
    </xf>
    <xf numFmtId="0" fontId="16" fillId="0" borderId="72" xfId="2" applyFont="1" applyBorder="1" applyAlignment="1" applyProtection="1">
      <alignment horizontal="left" vertical="center"/>
      <protection locked="0"/>
    </xf>
    <xf numFmtId="0" fontId="16" fillId="0" borderId="22" xfId="2" applyFont="1" applyBorder="1" applyAlignment="1" applyProtection="1">
      <alignment horizontal="left" vertical="center"/>
      <protection locked="0"/>
    </xf>
    <xf numFmtId="0" fontId="16" fillId="0" borderId="1" xfId="2" applyFont="1" applyBorder="1" applyAlignment="1" applyProtection="1">
      <alignment horizontal="left" vertical="center"/>
      <protection locked="0"/>
    </xf>
    <xf numFmtId="0" fontId="16" fillId="0" borderId="78" xfId="2" applyFont="1" applyBorder="1" applyAlignment="1" applyProtection="1">
      <alignment horizontal="left" vertical="center"/>
      <protection locked="0"/>
    </xf>
    <xf numFmtId="0" fontId="2" fillId="0" borderId="156" xfId="0" applyFont="1" applyBorder="1" applyAlignment="1" applyProtection="1">
      <alignment horizontal="left" vertical="center"/>
      <protection locked="0"/>
    </xf>
    <xf numFmtId="0" fontId="2" fillId="0" borderId="157" xfId="0" applyFont="1" applyBorder="1" applyAlignment="1" applyProtection="1">
      <alignment horizontal="left" vertical="center"/>
      <protection locked="0"/>
    </xf>
    <xf numFmtId="14" fontId="38" fillId="0" borderId="157" xfId="0" applyNumberFormat="1" applyFont="1" applyBorder="1" applyAlignment="1" applyProtection="1">
      <alignment horizontal="left" vertical="center"/>
      <protection locked="0"/>
    </xf>
    <xf numFmtId="0" fontId="38" fillId="0" borderId="157" xfId="0" applyFont="1" applyBorder="1" applyAlignment="1" applyProtection="1">
      <alignment horizontal="left" vertical="center"/>
      <protection locked="0"/>
    </xf>
    <xf numFmtId="0" fontId="38" fillId="0" borderId="158" xfId="0" applyFont="1" applyBorder="1" applyAlignment="1" applyProtection="1">
      <alignment horizontal="left" vertical="center"/>
      <protection locked="0"/>
    </xf>
    <xf numFmtId="0" fontId="34" fillId="17" borderId="0" xfId="2" applyFont="1" applyFill="1" applyAlignment="1" applyProtection="1">
      <alignment horizontal="center" vertical="center"/>
      <protection locked="0"/>
    </xf>
    <xf numFmtId="0" fontId="16" fillId="0" borderId="74" xfId="2" applyFont="1" applyBorder="1" applyAlignment="1" applyProtection="1">
      <alignment horizontal="left" vertical="center"/>
      <protection locked="0"/>
    </xf>
    <xf numFmtId="0" fontId="16" fillId="0" borderId="75" xfId="2" applyFont="1" applyBorder="1" applyAlignment="1" applyProtection="1">
      <alignment horizontal="left" vertical="center"/>
      <protection locked="0"/>
    </xf>
    <xf numFmtId="0" fontId="17" fillId="0" borderId="75" xfId="2" applyFont="1" applyBorder="1" applyAlignment="1" applyProtection="1">
      <alignment horizontal="left" vertical="center"/>
      <protection locked="0"/>
    </xf>
    <xf numFmtId="0" fontId="17" fillId="0" borderId="76" xfId="2" applyFont="1" applyBorder="1" applyAlignment="1" applyProtection="1">
      <alignment horizontal="left" vertical="center"/>
      <protection locked="0"/>
    </xf>
    <xf numFmtId="0" fontId="2" fillId="0" borderId="94" xfId="0" applyFont="1" applyBorder="1" applyAlignment="1" applyProtection="1">
      <alignment horizontal="left" vertical="center"/>
      <protection locked="0"/>
    </xf>
    <xf numFmtId="0" fontId="2" fillId="0" borderId="95" xfId="0" applyFont="1" applyBorder="1" applyAlignment="1" applyProtection="1">
      <alignment horizontal="left" vertical="center"/>
      <protection locked="0"/>
    </xf>
    <xf numFmtId="0" fontId="38" fillId="0" borderId="95" xfId="0" applyFont="1" applyBorder="1" applyAlignment="1" applyProtection="1">
      <alignment horizontal="left" vertical="center"/>
      <protection locked="0"/>
    </xf>
    <xf numFmtId="0" fontId="38" fillId="0" borderId="96" xfId="0" applyFont="1" applyBorder="1" applyAlignment="1" applyProtection="1">
      <alignment horizontal="left" vertical="center"/>
      <protection locked="0"/>
    </xf>
    <xf numFmtId="0" fontId="16" fillId="0" borderId="161" xfId="2" applyFont="1" applyBorder="1" applyAlignment="1" applyProtection="1">
      <alignment horizontal="left" vertical="center"/>
      <protection locked="0"/>
    </xf>
    <xf numFmtId="0" fontId="16" fillId="0" borderId="6" xfId="2" applyFont="1" applyBorder="1" applyAlignment="1" applyProtection="1">
      <alignment horizontal="left" vertical="center"/>
      <protection locked="0"/>
    </xf>
    <xf numFmtId="0" fontId="17" fillId="0" borderId="6" xfId="2" applyFont="1" applyBorder="1" applyAlignment="1" applyProtection="1">
      <alignment horizontal="left" vertical="center"/>
      <protection locked="0"/>
    </xf>
    <xf numFmtId="0" fontId="17" fillId="0" borderId="70" xfId="2" applyFont="1" applyBorder="1" applyAlignment="1" applyProtection="1">
      <alignment horizontal="left" vertical="center"/>
      <protection locked="0"/>
    </xf>
    <xf numFmtId="0" fontId="2" fillId="2" borderId="0" xfId="0" applyFont="1" applyFill="1" applyAlignment="1">
      <alignment horizontal="right"/>
    </xf>
    <xf numFmtId="0" fontId="1" fillId="0" borderId="0" xfId="0" applyFont="1" applyAlignment="1">
      <alignment horizontal="center"/>
    </xf>
    <xf numFmtId="0" fontId="2" fillId="0" borderId="0" xfId="0" applyFont="1" applyAlignment="1">
      <alignment horizontal="center"/>
    </xf>
    <xf numFmtId="0" fontId="15" fillId="37" borderId="185" xfId="2" applyFont="1" applyFill="1" applyBorder="1" applyAlignment="1">
      <alignment horizontal="left" vertical="center" wrapText="1" indent="1"/>
    </xf>
    <xf numFmtId="0" fontId="15" fillId="37" borderId="184" xfId="2" applyFont="1" applyFill="1" applyBorder="1" applyAlignment="1">
      <alignment horizontal="left" vertical="center" wrapText="1" indent="1"/>
    </xf>
    <xf numFmtId="0" fontId="92" fillId="36" borderId="196" xfId="2" applyFont="1" applyFill="1" applyBorder="1" applyAlignment="1" applyProtection="1">
      <alignment horizontal="center" vertical="center" wrapText="1"/>
      <protection hidden="1"/>
    </xf>
    <xf numFmtId="0" fontId="92" fillId="36" borderId="197" xfId="2" applyFont="1" applyFill="1" applyBorder="1" applyAlignment="1" applyProtection="1">
      <alignment horizontal="center" vertical="center" wrapText="1"/>
      <protection hidden="1"/>
    </xf>
    <xf numFmtId="0" fontId="92" fillId="36" borderId="198" xfId="2" applyFont="1" applyFill="1" applyBorder="1" applyAlignment="1" applyProtection="1">
      <alignment horizontal="center" vertical="center" wrapText="1"/>
      <protection hidden="1"/>
    </xf>
    <xf numFmtId="0" fontId="15" fillId="37" borderId="182" xfId="2" applyFont="1" applyFill="1" applyBorder="1" applyAlignment="1">
      <alignment horizontal="left" vertical="center" wrapText="1" indent="1"/>
    </xf>
    <xf numFmtId="0" fontId="15" fillId="37" borderId="192" xfId="2" applyFont="1" applyFill="1" applyBorder="1" applyAlignment="1">
      <alignment horizontal="left" vertical="center" wrapText="1" indent="1"/>
    </xf>
    <xf numFmtId="0" fontId="82" fillId="36" borderId="0" xfId="2" applyFont="1" applyFill="1" applyAlignment="1" applyProtection="1">
      <alignment horizontal="center" vertical="center" wrapText="1"/>
      <protection hidden="1"/>
    </xf>
    <xf numFmtId="0" fontId="85" fillId="38" borderId="168" xfId="11" applyFont="1" applyFill="1" applyBorder="1" applyAlignment="1" applyProtection="1">
      <alignment horizontal="center" vertical="center" wrapText="1"/>
    </xf>
    <xf numFmtId="0" fontId="85" fillId="38" borderId="169" xfId="11" applyFont="1" applyFill="1" applyBorder="1" applyAlignment="1" applyProtection="1">
      <alignment horizontal="center" vertical="center" wrapText="1"/>
    </xf>
    <xf numFmtId="0" fontId="85" fillId="38" borderId="170" xfId="11" applyFont="1" applyFill="1" applyBorder="1" applyAlignment="1" applyProtection="1">
      <alignment horizontal="center" vertical="center" wrapText="1"/>
    </xf>
    <xf numFmtId="0" fontId="15" fillId="37" borderId="199" xfId="2" applyFont="1" applyFill="1" applyBorder="1" applyAlignment="1">
      <alignment horizontal="left" vertical="center" wrapText="1" indent="1"/>
    </xf>
    <xf numFmtId="0" fontId="15" fillId="37" borderId="182" xfId="2" applyFont="1" applyFill="1" applyBorder="1" applyAlignment="1">
      <alignment horizontal="left" vertical="top" wrapText="1" indent="1"/>
    </xf>
    <xf numFmtId="0" fontId="90" fillId="35" borderId="0" xfId="0" applyFont="1" applyFill="1" applyAlignment="1">
      <alignment horizontal="left" vertical="center" wrapText="1"/>
    </xf>
    <xf numFmtId="0" fontId="89" fillId="35" borderId="0" xfId="0" applyFont="1" applyFill="1" applyAlignment="1">
      <alignment horizontal="left" vertical="center" wrapText="1"/>
    </xf>
    <xf numFmtId="0" fontId="80" fillId="35" borderId="24" xfId="2" applyFont="1" applyFill="1" applyBorder="1" applyAlignment="1" applyProtection="1">
      <alignment horizontal="left" vertical="center" wrapText="1"/>
      <protection locked="0"/>
    </xf>
    <xf numFmtId="0" fontId="79" fillId="37" borderId="172" xfId="2" applyFont="1" applyFill="1" applyBorder="1" applyAlignment="1">
      <alignment horizontal="center" vertical="center" wrapText="1"/>
    </xf>
    <xf numFmtId="0" fontId="79" fillId="37" borderId="173" xfId="2" applyFont="1" applyFill="1" applyBorder="1" applyAlignment="1">
      <alignment horizontal="center" vertical="center" wrapText="1"/>
    </xf>
    <xf numFmtId="0" fontId="79" fillId="37" borderId="174" xfId="2" applyFont="1" applyFill="1" applyBorder="1" applyAlignment="1">
      <alignment horizontal="center" vertical="center" wrapText="1"/>
    </xf>
    <xf numFmtId="0" fontId="15" fillId="37" borderId="175" xfId="2" applyFont="1" applyFill="1" applyBorder="1" applyAlignment="1">
      <alignment horizontal="left" vertical="center" wrapText="1" indent="1"/>
    </xf>
    <xf numFmtId="0" fontId="15" fillId="37" borderId="177" xfId="2" applyFont="1" applyFill="1" applyBorder="1" applyAlignment="1">
      <alignment horizontal="left" vertical="center" wrapText="1" indent="1"/>
    </xf>
    <xf numFmtId="0" fontId="82" fillId="36" borderId="14" xfId="2" applyFont="1" applyFill="1" applyBorder="1" applyAlignment="1" applyProtection="1">
      <alignment horizontal="center" vertical="center" wrapText="1"/>
      <protection hidden="1"/>
    </xf>
    <xf numFmtId="0" fontId="83" fillId="35" borderId="0" xfId="2" applyFont="1" applyFill="1" applyAlignment="1">
      <alignment horizontal="center" vertical="center" wrapText="1"/>
    </xf>
    <xf numFmtId="0" fontId="61" fillId="37" borderId="165" xfId="2" applyFont="1" applyFill="1" applyBorder="1" applyAlignment="1" applyProtection="1">
      <alignment horizontal="left" vertical="center" wrapText="1" indent="1"/>
      <protection locked="0"/>
    </xf>
    <xf numFmtId="0" fontId="61" fillId="37" borderId="166" xfId="2" applyFont="1" applyFill="1" applyBorder="1" applyAlignment="1" applyProtection="1">
      <alignment horizontal="left" vertical="center" wrapText="1" indent="1"/>
      <protection locked="0"/>
    </xf>
    <xf numFmtId="0" fontId="61" fillId="37" borderId="167" xfId="2" applyFont="1" applyFill="1" applyBorder="1" applyAlignment="1" applyProtection="1">
      <alignment horizontal="left" vertical="center" wrapText="1" indent="1"/>
      <protection locked="0"/>
    </xf>
    <xf numFmtId="0" fontId="16" fillId="37" borderId="173" xfId="2" applyFont="1" applyFill="1" applyBorder="1" applyAlignment="1">
      <alignment horizontal="center" vertical="center" wrapText="1"/>
    </xf>
    <xf numFmtId="0" fontId="15" fillId="0" borderId="0" xfId="2" applyFont="1" applyAlignment="1" applyProtection="1">
      <alignment horizontal="left" vertical="top" wrapText="1"/>
      <protection locked="0"/>
    </xf>
    <xf numFmtId="0" fontId="31" fillId="21" borderId="32" xfId="10" applyFont="1" applyFill="1" applyBorder="1" applyAlignment="1">
      <alignment horizontal="center" vertical="center" wrapText="1"/>
    </xf>
    <xf numFmtId="0" fontId="5" fillId="13" borderId="33" xfId="10" applyFont="1" applyFill="1" applyBorder="1"/>
    <xf numFmtId="0" fontId="5" fillId="13" borderId="50" xfId="10" applyFont="1" applyFill="1" applyBorder="1"/>
    <xf numFmtId="0" fontId="46" fillId="4" borderId="0" xfId="0" applyFont="1" applyFill="1" applyAlignment="1">
      <alignment horizontal="left" vertical="center" wrapText="1"/>
    </xf>
    <xf numFmtId="0" fontId="1" fillId="0" borderId="0" xfId="0" applyFont="1" applyAlignment="1" applyProtection="1">
      <alignment horizontal="left" vertical="top" wrapText="1"/>
      <protection locked="0"/>
    </xf>
    <xf numFmtId="0" fontId="65" fillId="0" borderId="4" xfId="0" applyFont="1" applyBorder="1" applyAlignment="1" applyProtection="1">
      <alignment horizontal="right" vertical="center"/>
      <protection locked="0"/>
    </xf>
    <xf numFmtId="0" fontId="65" fillId="0" borderId="26" xfId="0" applyFont="1" applyBorder="1" applyAlignment="1" applyProtection="1">
      <alignment horizontal="right" vertical="center"/>
      <protection locked="0"/>
    </xf>
    <xf numFmtId="0" fontId="65" fillId="0" borderId="5" xfId="0" applyFont="1" applyBorder="1" applyAlignment="1" applyProtection="1">
      <alignment horizontal="right" vertical="center"/>
      <protection locked="0"/>
    </xf>
    <xf numFmtId="0" fontId="47" fillId="0" borderId="30" xfId="0" applyFont="1" applyBorder="1" applyAlignment="1" applyProtection="1">
      <alignment horizontal="left" vertical="center" wrapText="1"/>
      <protection locked="0"/>
    </xf>
    <xf numFmtId="0" fontId="47" fillId="0" borderId="7" xfId="0" applyFont="1" applyBorder="1" applyAlignment="1" applyProtection="1">
      <alignment horizontal="left" vertical="center" wrapText="1"/>
      <protection locked="0"/>
    </xf>
    <xf numFmtId="0" fontId="47" fillId="0" borderId="127" xfId="0" applyFont="1" applyBorder="1" applyAlignment="1" applyProtection="1">
      <alignment horizontal="left" vertical="center" wrapText="1"/>
      <protection locked="0"/>
    </xf>
    <xf numFmtId="0" fontId="46" fillId="4" borderId="14" xfId="0" applyFont="1" applyFill="1" applyBorder="1" applyAlignment="1" applyProtection="1">
      <alignment horizontal="left" vertical="center" wrapText="1"/>
      <protection locked="0"/>
    </xf>
    <xf numFmtId="0" fontId="46" fillId="4" borderId="0" xfId="0" applyFont="1" applyFill="1" applyAlignment="1" applyProtection="1">
      <alignment horizontal="left" vertical="center" wrapText="1"/>
      <protection locked="0"/>
    </xf>
    <xf numFmtId="0" fontId="46" fillId="4" borderId="23" xfId="0" applyFont="1" applyFill="1" applyBorder="1" applyAlignment="1" applyProtection="1">
      <alignment horizontal="left" vertical="center" wrapText="1"/>
      <protection locked="0"/>
    </xf>
    <xf numFmtId="0" fontId="22" fillId="26" borderId="22" xfId="8" applyFont="1" applyFill="1" applyBorder="1" applyAlignment="1" applyProtection="1">
      <alignment horizontal="center" vertical="center" wrapText="1"/>
      <protection locked="0"/>
    </xf>
    <xf numFmtId="0" fontId="22" fillId="26" borderId="2" xfId="8" applyFont="1" applyFill="1" applyBorder="1" applyAlignment="1" applyProtection="1">
      <alignment horizontal="center" vertical="center" wrapText="1"/>
      <protection locked="0"/>
    </xf>
    <xf numFmtId="0" fontId="47" fillId="16" borderId="22" xfId="0" applyFont="1" applyFill="1" applyBorder="1" applyAlignment="1" applyProtection="1">
      <alignment horizontal="center" vertical="center" wrapText="1"/>
      <protection locked="0"/>
    </xf>
    <xf numFmtId="0" fontId="47" fillId="16" borderId="1" xfId="0" applyFont="1" applyFill="1" applyBorder="1" applyAlignment="1" applyProtection="1">
      <alignment horizontal="center" vertical="center" wrapText="1"/>
      <protection locked="0"/>
    </xf>
    <xf numFmtId="0" fontId="47" fillId="16" borderId="14" xfId="0" applyFont="1" applyFill="1" applyBorder="1" applyAlignment="1" applyProtection="1">
      <alignment horizontal="center" vertical="center" wrapText="1"/>
      <protection locked="0"/>
    </xf>
    <xf numFmtId="0" fontId="47" fillId="16" borderId="0" xfId="0" applyFont="1" applyFill="1" applyAlignment="1" applyProtection="1">
      <alignment horizontal="center" vertical="center" wrapText="1"/>
      <protection locked="0"/>
    </xf>
    <xf numFmtId="0" fontId="47" fillId="16" borderId="17" xfId="0" applyFont="1" applyFill="1" applyBorder="1" applyAlignment="1" applyProtection="1">
      <alignment horizontal="center" vertical="center" wrapText="1"/>
      <protection locked="0"/>
    </xf>
    <xf numFmtId="0" fontId="47" fillId="16" borderId="24" xfId="0" applyFont="1" applyFill="1" applyBorder="1" applyAlignment="1" applyProtection="1">
      <alignment horizontal="center" vertical="center" wrapText="1"/>
      <protection locked="0"/>
    </xf>
    <xf numFmtId="0" fontId="58" fillId="0" borderId="30" xfId="0" applyFont="1" applyBorder="1" applyAlignment="1" applyProtection="1">
      <alignment horizontal="left" vertical="center" wrapText="1"/>
      <protection locked="0"/>
    </xf>
    <xf numFmtId="0" fontId="58" fillId="0" borderId="127" xfId="0" applyFont="1" applyBorder="1" applyAlignment="1" applyProtection="1">
      <alignment horizontal="left" vertical="center" wrapText="1"/>
      <protection locked="0"/>
    </xf>
    <xf numFmtId="0" fontId="46" fillId="13" borderId="25" xfId="0" applyFont="1" applyFill="1" applyBorder="1" applyAlignment="1" applyProtection="1">
      <alignment horizontal="center" vertical="center" wrapText="1"/>
      <protection locked="0"/>
    </xf>
    <xf numFmtId="0" fontId="46" fillId="48" borderId="25" xfId="0" applyFont="1" applyFill="1" applyBorder="1" applyAlignment="1" applyProtection="1">
      <alignment horizontal="center" vertical="center" wrapText="1"/>
      <protection locked="0"/>
    </xf>
    <xf numFmtId="0" fontId="46" fillId="11" borderId="25" xfId="0" applyFont="1" applyFill="1" applyBorder="1" applyAlignment="1" applyProtection="1">
      <alignment horizontal="center" vertical="center" wrapText="1"/>
      <protection locked="0"/>
    </xf>
    <xf numFmtId="0" fontId="58" fillId="0" borderId="0" xfId="0" applyFont="1" applyAlignment="1" applyProtection="1">
      <alignment horizontal="center" vertical="center" wrapText="1"/>
      <protection locked="0"/>
    </xf>
    <xf numFmtId="0" fontId="48" fillId="20" borderId="25" xfId="10" applyFont="1" applyFill="1" applyBorder="1" applyAlignment="1" applyProtection="1">
      <alignment horizontal="left" vertical="center" wrapText="1"/>
      <protection locked="0"/>
    </xf>
    <xf numFmtId="0" fontId="47" fillId="20" borderId="25" xfId="0" applyFont="1" applyFill="1" applyBorder="1" applyAlignment="1" applyProtection="1">
      <alignment horizontal="left" vertical="center" wrapText="1"/>
      <protection locked="0"/>
    </xf>
    <xf numFmtId="0" fontId="48" fillId="20" borderId="4" xfId="10" applyFont="1" applyFill="1" applyBorder="1" applyAlignment="1" applyProtection="1">
      <alignment horizontal="left" vertical="center" wrapText="1"/>
      <protection locked="0"/>
    </xf>
    <xf numFmtId="0" fontId="48" fillId="20" borderId="5" xfId="10" applyFont="1" applyFill="1" applyBorder="1" applyAlignment="1" applyProtection="1">
      <alignment horizontal="left" vertical="center" wrapText="1"/>
      <protection locked="0"/>
    </xf>
    <xf numFmtId="0" fontId="22" fillId="4" borderId="0" xfId="10" applyFont="1" applyFill="1" applyAlignment="1" applyProtection="1">
      <alignment horizontal="left" vertical="center" wrapText="1"/>
      <protection locked="0"/>
    </xf>
    <xf numFmtId="0" fontId="23" fillId="0" borderId="0" xfId="10" applyFont="1" applyAlignment="1" applyProtection="1">
      <alignment horizontal="left" vertical="center" wrapText="1"/>
      <protection locked="0"/>
    </xf>
    <xf numFmtId="0" fontId="106" fillId="0" borderId="1" xfId="10" applyFont="1" applyBorder="1" applyAlignment="1" applyProtection="1">
      <alignment horizontal="left" vertical="top" wrapText="1"/>
      <protection locked="0"/>
    </xf>
    <xf numFmtId="0" fontId="22" fillId="0" borderId="0" xfId="10" applyFont="1" applyAlignment="1" applyProtection="1">
      <alignment horizontal="left" vertical="top" wrapText="1"/>
      <protection locked="0"/>
    </xf>
    <xf numFmtId="0" fontId="48" fillId="20" borderId="29" xfId="10" applyFont="1" applyFill="1" applyBorder="1" applyAlignment="1" applyProtection="1">
      <alignment horizontal="left" vertical="center" wrapText="1"/>
      <protection locked="0"/>
    </xf>
    <xf numFmtId="0" fontId="47" fillId="20" borderId="29" xfId="0" applyFont="1" applyFill="1" applyBorder="1" applyAlignment="1" applyProtection="1">
      <alignment horizontal="left" vertical="center" wrapText="1"/>
      <protection locked="0"/>
    </xf>
    <xf numFmtId="0" fontId="47" fillId="0" borderId="0" xfId="0" applyFont="1" applyAlignment="1" applyProtection="1">
      <alignment horizontal="left" vertical="center" wrapText="1"/>
      <protection locked="0"/>
    </xf>
    <xf numFmtId="0" fontId="47" fillId="0" borderId="0" xfId="0" applyFont="1" applyAlignment="1" applyProtection="1">
      <alignment horizontal="left" vertical="top" wrapText="1"/>
      <protection locked="0"/>
    </xf>
    <xf numFmtId="0" fontId="47" fillId="4" borderId="0" xfId="0" applyFont="1" applyFill="1" applyAlignment="1" applyProtection="1">
      <alignment horizontal="left" vertical="center" wrapText="1"/>
      <protection locked="0"/>
    </xf>
    <xf numFmtId="0" fontId="55" fillId="4" borderId="0" xfId="0" applyFont="1" applyFill="1" applyAlignment="1" applyProtection="1">
      <alignment horizontal="left" vertical="center" wrapText="1"/>
      <protection locked="0"/>
    </xf>
    <xf numFmtId="0" fontId="46" fillId="13" borderId="4" xfId="0" applyFont="1" applyFill="1" applyBorder="1" applyAlignment="1" applyProtection="1">
      <alignment horizontal="center" vertical="center" wrapText="1"/>
      <protection locked="0"/>
    </xf>
    <xf numFmtId="0" fontId="46" fillId="13" borderId="26" xfId="0" applyFont="1" applyFill="1" applyBorder="1" applyAlignment="1" applyProtection="1">
      <alignment horizontal="center" vertical="center" wrapText="1"/>
      <protection locked="0"/>
    </xf>
    <xf numFmtId="0" fontId="46" fillId="13" borderId="5" xfId="0" applyFont="1" applyFill="1" applyBorder="1" applyAlignment="1" applyProtection="1">
      <alignment horizontal="center" vertical="center" wrapText="1"/>
      <protection locked="0"/>
    </xf>
    <xf numFmtId="0" fontId="62" fillId="0" borderId="0" xfId="0" applyFont="1" applyAlignment="1" applyProtection="1">
      <alignment horizontal="left" vertical="top" wrapText="1"/>
      <protection locked="0"/>
    </xf>
    <xf numFmtId="0" fontId="46" fillId="0" borderId="0" xfId="0" applyFont="1" applyAlignment="1" applyProtection="1">
      <alignment horizontal="left" vertical="center" wrapText="1"/>
      <protection locked="0"/>
    </xf>
    <xf numFmtId="0" fontId="48" fillId="20" borderId="17" xfId="10" applyFont="1" applyFill="1" applyBorder="1" applyAlignment="1" applyProtection="1">
      <alignment horizontal="left" vertical="center" wrapText="1"/>
      <protection locked="0"/>
    </xf>
    <xf numFmtId="0" fontId="48" fillId="20" borderId="73" xfId="10" applyFont="1" applyFill="1" applyBorder="1" applyAlignment="1" applyProtection="1">
      <alignment horizontal="left" vertical="center" wrapText="1"/>
      <protection locked="0"/>
    </xf>
    <xf numFmtId="0" fontId="22" fillId="0" borderId="22" xfId="10" applyFont="1" applyBorder="1" applyAlignment="1" applyProtection="1">
      <alignment horizontal="center" wrapText="1"/>
      <protection locked="0"/>
    </xf>
    <xf numFmtId="0" fontId="22" fillId="0" borderId="1" xfId="10" applyFont="1" applyBorder="1" applyAlignment="1" applyProtection="1">
      <alignment horizontal="center" wrapText="1"/>
      <protection locked="0"/>
    </xf>
    <xf numFmtId="0" fontId="22" fillId="2" borderId="93" xfId="10" applyFont="1" applyFill="1" applyBorder="1" applyAlignment="1" applyProtection="1">
      <alignment horizontal="center" vertical="center" wrapText="1"/>
      <protection locked="0"/>
    </xf>
    <xf numFmtId="0" fontId="47" fillId="2" borderId="93" xfId="0" applyFont="1" applyFill="1" applyBorder="1" applyAlignment="1" applyProtection="1">
      <alignment horizontal="center" vertical="center" wrapText="1"/>
      <protection locked="0"/>
    </xf>
    <xf numFmtId="0" fontId="47" fillId="0" borderId="132" xfId="0" applyFont="1" applyBorder="1" applyAlignment="1" applyProtection="1">
      <alignment horizontal="left" vertical="center" wrapText="1"/>
      <protection locked="0"/>
    </xf>
    <xf numFmtId="0" fontId="47" fillId="0" borderId="123" xfId="0" applyFont="1" applyBorder="1" applyAlignment="1" applyProtection="1">
      <alignment horizontal="left" vertical="center" wrapText="1"/>
      <protection locked="0"/>
    </xf>
    <xf numFmtId="0" fontId="47" fillId="0" borderId="131" xfId="0" applyFont="1" applyBorder="1" applyAlignment="1" applyProtection="1">
      <alignment horizontal="left" vertical="center" wrapText="1"/>
      <protection locked="0"/>
    </xf>
    <xf numFmtId="0" fontId="31" fillId="13" borderId="26" xfId="8" applyFont="1" applyFill="1" applyBorder="1" applyAlignment="1" applyProtection="1">
      <alignment horizontal="center" vertical="center" wrapText="1"/>
      <protection locked="0"/>
    </xf>
    <xf numFmtId="0" fontId="47" fillId="0" borderId="92" xfId="0" applyFont="1" applyBorder="1" applyAlignment="1" applyProtection="1">
      <alignment horizontal="center" vertical="center" wrapText="1"/>
      <protection locked="0"/>
    </xf>
    <xf numFmtId="0" fontId="22" fillId="0" borderId="14" xfId="10" applyFont="1" applyBorder="1" applyAlignment="1" applyProtection="1">
      <alignment horizontal="center" wrapText="1"/>
      <protection locked="0"/>
    </xf>
    <xf numFmtId="0" fontId="22" fillId="0" borderId="0" xfId="10" applyFont="1" applyAlignment="1" applyProtection="1">
      <alignment horizontal="center" wrapText="1"/>
      <protection locked="0"/>
    </xf>
    <xf numFmtId="0" fontId="22" fillId="0" borderId="24" xfId="10" applyFont="1" applyBorder="1" applyAlignment="1" applyProtection="1">
      <alignment horizontal="center" vertical="center" wrapText="1"/>
      <protection locked="0"/>
    </xf>
    <xf numFmtId="0" fontId="22" fillId="13" borderId="26" xfId="10" applyFont="1" applyFill="1" applyBorder="1" applyAlignment="1" applyProtection="1">
      <alignment horizontal="center" vertical="center" wrapText="1"/>
      <protection locked="0"/>
    </xf>
    <xf numFmtId="0" fontId="47" fillId="13" borderId="26" xfId="0" applyFont="1" applyFill="1" applyBorder="1" applyAlignment="1" applyProtection="1">
      <alignment horizontal="center" vertical="center" wrapText="1"/>
      <protection locked="0"/>
    </xf>
    <xf numFmtId="0" fontId="58" fillId="0" borderId="130" xfId="0" applyFont="1" applyBorder="1" applyAlignment="1" applyProtection="1">
      <alignment horizontal="left" vertical="center" wrapText="1"/>
      <protection locked="0"/>
    </xf>
    <xf numFmtId="0" fontId="58" fillId="0" borderId="128" xfId="0" applyFont="1" applyBorder="1" applyAlignment="1" applyProtection="1">
      <alignment horizontal="left" vertical="center" wrapText="1"/>
      <protection locked="0"/>
    </xf>
    <xf numFmtId="0" fontId="54" fillId="4" borderId="0" xfId="0" applyFont="1" applyFill="1" applyAlignment="1" applyProtection="1">
      <alignment horizontal="left" vertical="center" wrapText="1"/>
      <protection locked="0"/>
    </xf>
    <xf numFmtId="0" fontId="47" fillId="4" borderId="1" xfId="0" applyFont="1" applyFill="1" applyBorder="1" applyAlignment="1" applyProtection="1">
      <alignment horizontal="left" vertical="center" wrapText="1"/>
      <protection locked="0"/>
    </xf>
    <xf numFmtId="0" fontId="58" fillId="0" borderId="72" xfId="0" applyFont="1" applyBorder="1" applyAlignment="1" applyProtection="1">
      <alignment horizontal="left" vertical="center" wrapText="1"/>
      <protection locked="0"/>
    </xf>
    <xf numFmtId="0" fontId="58" fillId="0" borderId="7" xfId="0" applyFont="1" applyBorder="1" applyAlignment="1" applyProtection="1">
      <alignment horizontal="left" vertical="center" wrapText="1"/>
      <protection locked="0"/>
    </xf>
    <xf numFmtId="0" fontId="47" fillId="0" borderId="130" xfId="0" applyFont="1" applyBorder="1" applyAlignment="1" applyProtection="1">
      <alignment horizontal="left" vertical="center" wrapText="1"/>
      <protection locked="0"/>
    </xf>
    <xf numFmtId="0" fontId="47" fillId="0" borderId="72" xfId="0" applyFont="1" applyBorder="1" applyAlignment="1" applyProtection="1">
      <alignment horizontal="left" vertical="center" wrapText="1"/>
      <protection locked="0"/>
    </xf>
    <xf numFmtId="0" fontId="47" fillId="0" borderId="128" xfId="0" applyFont="1" applyBorder="1" applyAlignment="1" applyProtection="1">
      <alignment horizontal="left" vertical="center" wrapText="1"/>
      <protection locked="0"/>
    </xf>
    <xf numFmtId="0" fontId="58" fillId="0" borderId="22" xfId="0" applyFont="1" applyBorder="1" applyAlignment="1" applyProtection="1">
      <alignment horizontal="left" vertical="center" wrapText="1"/>
      <protection locked="0"/>
    </xf>
    <xf numFmtId="0" fontId="58" fillId="0" borderId="2" xfId="0" applyFont="1" applyBorder="1" applyAlignment="1" applyProtection="1">
      <alignment horizontal="left" vertical="center" wrapText="1"/>
      <protection locked="0"/>
    </xf>
    <xf numFmtId="0" fontId="58" fillId="0" borderId="132" xfId="0" applyFont="1" applyBorder="1" applyAlignment="1" applyProtection="1">
      <alignment horizontal="left" vertical="center" wrapText="1"/>
      <protection locked="0"/>
    </xf>
    <xf numFmtId="0" fontId="58" fillId="0" borderId="131" xfId="0" applyFont="1" applyBorder="1" applyAlignment="1" applyProtection="1">
      <alignment horizontal="left" vertical="center" wrapText="1"/>
      <protection locked="0"/>
    </xf>
    <xf numFmtId="49" fontId="7" fillId="0" borderId="0" xfId="8" applyNumberFormat="1" applyFont="1" applyAlignment="1" applyProtection="1">
      <alignment horizontal="left"/>
      <protection locked="0"/>
    </xf>
    <xf numFmtId="49" fontId="7" fillId="0" borderId="36" xfId="8" applyNumberFormat="1" applyFont="1" applyBorder="1" applyAlignment="1" applyProtection="1">
      <alignment horizontal="left"/>
      <protection locked="0"/>
    </xf>
    <xf numFmtId="0" fontId="22" fillId="0" borderId="24" xfId="8" applyFont="1" applyBorder="1" applyAlignment="1" applyProtection="1">
      <alignment horizontal="center" vertical="center"/>
      <protection locked="0"/>
    </xf>
    <xf numFmtId="0" fontId="6" fillId="20" borderId="38" xfId="8" applyFont="1" applyFill="1" applyBorder="1" applyAlignment="1" applyProtection="1">
      <alignment horizontal="center" vertical="center" wrapText="1"/>
      <protection locked="0"/>
    </xf>
    <xf numFmtId="0" fontId="6" fillId="20" borderId="39" xfId="8" applyFont="1" applyFill="1" applyBorder="1" applyAlignment="1" applyProtection="1">
      <alignment horizontal="center" vertical="center"/>
      <protection locked="0"/>
    </xf>
    <xf numFmtId="0" fontId="6" fillId="20" borderId="40" xfId="8" applyFont="1" applyFill="1" applyBorder="1" applyAlignment="1" applyProtection="1">
      <alignment horizontal="center" vertical="center"/>
      <protection locked="0"/>
    </xf>
    <xf numFmtId="0" fontId="22" fillId="40" borderId="41" xfId="8" applyFont="1" applyFill="1" applyBorder="1" applyAlignment="1" applyProtection="1">
      <alignment horizontal="center" vertical="center" wrapText="1"/>
      <protection locked="0"/>
    </xf>
    <xf numFmtId="0" fontId="5" fillId="41" borderId="39" xfId="8" applyFont="1" applyFill="1" applyBorder="1" applyProtection="1">
      <protection locked="0"/>
    </xf>
    <xf numFmtId="0" fontId="22" fillId="4" borderId="32" xfId="8" applyFont="1" applyFill="1" applyBorder="1" applyAlignment="1" applyProtection="1">
      <alignment horizontal="left" vertical="center" wrapText="1"/>
      <protection locked="0"/>
    </xf>
    <xf numFmtId="0" fontId="22" fillId="4" borderId="33" xfId="8" applyFont="1" applyFill="1" applyBorder="1" applyAlignment="1" applyProtection="1">
      <alignment horizontal="left" vertical="center"/>
      <protection locked="0"/>
    </xf>
    <xf numFmtId="0" fontId="22" fillId="4" borderId="50" xfId="8" applyFont="1" applyFill="1" applyBorder="1" applyAlignment="1" applyProtection="1">
      <alignment horizontal="left" vertical="center"/>
      <protection locked="0"/>
    </xf>
    <xf numFmtId="49" fontId="10" fillId="0" borderId="35" xfId="8" applyNumberFormat="1" applyFont="1" applyBorder="1" applyAlignment="1" applyProtection="1">
      <alignment horizontal="left"/>
      <protection locked="0"/>
    </xf>
    <xf numFmtId="49" fontId="10" fillId="0" borderId="0" xfId="8" applyNumberFormat="1" applyFont="1" applyAlignment="1" applyProtection="1">
      <alignment horizontal="left"/>
      <protection locked="0"/>
    </xf>
    <xf numFmtId="49" fontId="10" fillId="0" borderId="36" xfId="8" applyNumberFormat="1" applyFont="1" applyBorder="1" applyAlignment="1" applyProtection="1">
      <alignment horizontal="left"/>
      <protection locked="0"/>
    </xf>
    <xf numFmtId="0" fontId="32" fillId="13" borderId="26" xfId="8" applyFont="1" applyFill="1" applyBorder="1" applyAlignment="1" applyProtection="1">
      <alignment vertical="center"/>
      <protection locked="0"/>
    </xf>
    <xf numFmtId="0" fontId="24" fillId="0" borderId="0" xfId="8" applyFont="1" applyAlignment="1" applyProtection="1">
      <alignment horizontal="left"/>
      <protection locked="0"/>
    </xf>
    <xf numFmtId="0" fontId="5" fillId="0" borderId="0" xfId="8" applyFont="1" applyProtection="1">
      <protection locked="0"/>
    </xf>
    <xf numFmtId="0" fontId="58" fillId="0" borderId="14" xfId="0" applyFont="1" applyBorder="1" applyAlignment="1" applyProtection="1">
      <alignment horizontal="center" vertical="center" wrapText="1"/>
      <protection locked="0"/>
    </xf>
    <xf numFmtId="0" fontId="22" fillId="39" borderId="26" xfId="8" applyFont="1" applyFill="1" applyBorder="1" applyAlignment="1" applyProtection="1">
      <alignment horizontal="left" vertical="center"/>
      <protection locked="0"/>
    </xf>
    <xf numFmtId="0" fontId="22" fillId="39" borderId="5" xfId="8" applyFont="1" applyFill="1" applyBorder="1" applyAlignment="1" applyProtection="1">
      <alignment horizontal="left" vertical="center"/>
      <protection locked="0"/>
    </xf>
    <xf numFmtId="0" fontId="22" fillId="20" borderId="4" xfId="8" applyFont="1" applyFill="1" applyBorder="1" applyAlignment="1" applyProtection="1">
      <alignment horizontal="left"/>
      <protection locked="0"/>
    </xf>
    <xf numFmtId="0" fontId="22" fillId="20" borderId="26" xfId="8" applyFont="1" applyFill="1" applyBorder="1" applyAlignment="1" applyProtection="1">
      <alignment horizontal="left"/>
      <protection locked="0"/>
    </xf>
    <xf numFmtId="0" fontId="22" fillId="20" borderId="5" xfId="8" applyFont="1" applyFill="1" applyBorder="1" applyAlignment="1" applyProtection="1">
      <alignment horizontal="left"/>
      <protection locked="0"/>
    </xf>
    <xf numFmtId="49" fontId="7" fillId="0" borderId="35" xfId="8" applyNumberFormat="1" applyFont="1" applyBorder="1" applyAlignment="1" applyProtection="1">
      <alignment horizontal="left" vertical="top"/>
      <protection locked="0"/>
    </xf>
    <xf numFmtId="49" fontId="7" fillId="0" borderId="0" xfId="8" applyNumberFormat="1" applyFont="1" applyAlignment="1" applyProtection="1">
      <alignment horizontal="left" vertical="top"/>
      <protection locked="0"/>
    </xf>
    <xf numFmtId="49" fontId="7" fillId="0" borderId="36" xfId="8" applyNumberFormat="1" applyFont="1" applyBorder="1" applyAlignment="1" applyProtection="1">
      <alignment horizontal="left" vertical="top"/>
      <protection locked="0"/>
    </xf>
    <xf numFmtId="0" fontId="6" fillId="40" borderId="41" xfId="8" applyFont="1" applyFill="1" applyBorder="1" applyAlignment="1" applyProtection="1">
      <alignment horizontal="center" vertical="center" wrapText="1"/>
      <protection locked="0"/>
    </xf>
    <xf numFmtId="0" fontId="22" fillId="20" borderId="4" xfId="8" applyFont="1" applyFill="1" applyBorder="1" applyAlignment="1" applyProtection="1">
      <alignment horizontal="left" vertical="center"/>
      <protection locked="0"/>
    </xf>
    <xf numFmtId="0" fontId="22" fillId="20" borderId="26" xfId="8" applyFont="1" applyFill="1" applyBorder="1" applyAlignment="1" applyProtection="1">
      <alignment horizontal="left" vertical="center"/>
      <protection locked="0"/>
    </xf>
    <xf numFmtId="0" fontId="22" fillId="20" borderId="5" xfId="8" applyFont="1" applyFill="1" applyBorder="1" applyAlignment="1" applyProtection="1">
      <alignment horizontal="left" vertical="center"/>
      <protection locked="0"/>
    </xf>
    <xf numFmtId="49" fontId="8" fillId="0" borderId="0" xfId="8" applyNumberFormat="1" applyFont="1" applyAlignment="1" applyProtection="1">
      <alignment horizontal="left"/>
      <protection locked="0"/>
    </xf>
    <xf numFmtId="49" fontId="8" fillId="0" borderId="36" xfId="8" applyNumberFormat="1" applyFont="1" applyBorder="1" applyAlignment="1" applyProtection="1">
      <alignment horizontal="left"/>
      <protection locked="0"/>
    </xf>
    <xf numFmtId="0" fontId="6" fillId="20" borderId="38" xfId="8" applyFont="1" applyFill="1" applyBorder="1" applyAlignment="1" applyProtection="1">
      <alignment horizontal="center" wrapText="1"/>
      <protection locked="0"/>
    </xf>
    <xf numFmtId="0" fontId="6" fillId="20" borderId="39" xfId="8" applyFont="1" applyFill="1" applyBorder="1" applyAlignment="1" applyProtection="1">
      <alignment horizontal="center"/>
      <protection locked="0"/>
    </xf>
    <xf numFmtId="0" fontId="6" fillId="20" borderId="40" xfId="8" applyFont="1" applyFill="1" applyBorder="1" applyAlignment="1" applyProtection="1">
      <alignment horizontal="center"/>
      <protection locked="0"/>
    </xf>
    <xf numFmtId="0" fontId="7" fillId="20" borderId="38" xfId="8" applyFont="1" applyFill="1" applyBorder="1" applyAlignment="1" applyProtection="1">
      <alignment horizontal="left" vertical="center" wrapText="1"/>
      <protection locked="0"/>
    </xf>
    <xf numFmtId="0" fontId="6" fillId="20" borderId="39" xfId="8" applyFont="1" applyFill="1" applyBorder="1" applyAlignment="1" applyProtection="1">
      <alignment horizontal="left" vertical="center"/>
      <protection locked="0"/>
    </xf>
    <xf numFmtId="0" fontId="6" fillId="20" borderId="40" xfId="8" applyFont="1" applyFill="1" applyBorder="1" applyAlignment="1" applyProtection="1">
      <alignment horizontal="left" vertical="center"/>
      <protection locked="0"/>
    </xf>
    <xf numFmtId="0" fontId="6" fillId="20" borderId="38" xfId="8" applyFont="1" applyFill="1" applyBorder="1" applyAlignment="1" applyProtection="1">
      <alignment horizontal="center" vertical="center"/>
      <protection locked="0"/>
    </xf>
    <xf numFmtId="0" fontId="105" fillId="41" borderId="39" xfId="8" applyFont="1" applyFill="1" applyBorder="1" applyProtection="1">
      <protection locked="0"/>
    </xf>
    <xf numFmtId="0" fontId="47" fillId="0" borderId="92" xfId="0" applyFont="1" applyBorder="1" applyAlignment="1">
      <alignment horizontal="center" vertical="center" wrapText="1"/>
    </xf>
    <xf numFmtId="0" fontId="23" fillId="0" borderId="0" xfId="10" applyFont="1" applyAlignment="1">
      <alignment horizontal="left" vertical="top" wrapText="1"/>
    </xf>
    <xf numFmtId="0" fontId="55" fillId="4" borderId="0" xfId="0" applyFont="1" applyFill="1" applyAlignment="1">
      <alignment horizontal="left" vertical="center" wrapText="1"/>
    </xf>
    <xf numFmtId="0" fontId="55" fillId="4" borderId="0" xfId="0" applyFont="1" applyFill="1" applyAlignment="1">
      <alignment horizontal="left" vertical="center"/>
    </xf>
    <xf numFmtId="0" fontId="47" fillId="0" borderId="0" xfId="0" applyFont="1" applyAlignment="1">
      <alignment horizontal="left" vertical="top" wrapText="1"/>
    </xf>
    <xf numFmtId="0" fontId="47" fillId="0" borderId="31" xfId="0" applyFont="1" applyBorder="1" applyAlignment="1">
      <alignment horizontal="left" vertical="center" wrapText="1"/>
    </xf>
    <xf numFmtId="0" fontId="22" fillId="4" borderId="0" xfId="10" applyFont="1" applyFill="1" applyAlignment="1">
      <alignment horizontal="left" vertical="center" wrapText="1"/>
    </xf>
    <xf numFmtId="0" fontId="22" fillId="0" borderId="0" xfId="10" applyFont="1" applyAlignment="1">
      <alignment horizontal="left" vertical="top" wrapText="1"/>
    </xf>
    <xf numFmtId="0" fontId="47" fillId="4" borderId="0" xfId="0" applyFont="1" applyFill="1" applyAlignment="1">
      <alignment horizontal="left" vertical="center" wrapText="1"/>
    </xf>
    <xf numFmtId="0" fontId="22" fillId="16" borderId="0" xfId="10" applyFont="1" applyFill="1" applyAlignment="1" applyProtection="1">
      <alignment horizontal="left" vertical="center" wrapText="1"/>
      <protection locked="0"/>
    </xf>
    <xf numFmtId="0" fontId="47" fillId="0" borderId="0" xfId="0" applyFont="1" applyAlignment="1">
      <alignment horizontal="left" vertical="center" wrapText="1"/>
    </xf>
    <xf numFmtId="0" fontId="47" fillId="0" borderId="29" xfId="0" applyFont="1" applyBorder="1" applyAlignment="1">
      <alignment horizontal="left" vertical="center" wrapText="1"/>
    </xf>
    <xf numFmtId="0" fontId="46" fillId="0" borderId="25" xfId="0" applyFont="1" applyBorder="1" applyAlignment="1">
      <alignment horizontal="center" vertical="center" wrapText="1"/>
    </xf>
    <xf numFmtId="0" fontId="31" fillId="13" borderId="26" xfId="8" applyFont="1" applyFill="1" applyBorder="1" applyAlignment="1">
      <alignment horizontal="center" vertical="center" wrapText="1"/>
    </xf>
    <xf numFmtId="0" fontId="22" fillId="2" borderId="26" xfId="10" applyFont="1" applyFill="1" applyBorder="1" applyAlignment="1">
      <alignment horizontal="center" vertical="center" wrapText="1"/>
    </xf>
    <xf numFmtId="0" fontId="48" fillId="20" borderId="29" xfId="10" applyFont="1" applyFill="1" applyBorder="1" applyAlignment="1">
      <alignment horizontal="left" vertical="center" wrapText="1"/>
    </xf>
    <xf numFmtId="0" fontId="47" fillId="20" borderId="29" xfId="0" applyFont="1" applyFill="1" applyBorder="1" applyAlignment="1">
      <alignment horizontal="left" vertical="center" wrapText="1"/>
    </xf>
    <xf numFmtId="0" fontId="22" fillId="0" borderId="14" xfId="10" applyFont="1" applyBorder="1" applyAlignment="1">
      <alignment horizontal="center" wrapText="1"/>
    </xf>
    <xf numFmtId="0" fontId="22" fillId="0" borderId="0" xfId="10" applyFont="1" applyAlignment="1">
      <alignment horizontal="center" wrapText="1"/>
    </xf>
    <xf numFmtId="0" fontId="22" fillId="0" borderId="24" xfId="10" applyFont="1" applyBorder="1" applyAlignment="1">
      <alignment horizontal="center" vertical="center" wrapText="1"/>
    </xf>
    <xf numFmtId="0" fontId="44" fillId="17" borderId="22" xfId="2" applyFont="1" applyFill="1" applyBorder="1" applyAlignment="1" applyProtection="1">
      <alignment horizontal="center" vertical="center"/>
      <protection locked="0"/>
    </xf>
    <xf numFmtId="0" fontId="44" fillId="17" borderId="2" xfId="2" applyFont="1" applyFill="1" applyBorder="1" applyAlignment="1" applyProtection="1">
      <alignment horizontal="center" vertical="center"/>
      <protection locked="0"/>
    </xf>
    <xf numFmtId="0" fontId="7" fillId="24" borderId="14" xfId="2" applyFont="1" applyFill="1" applyBorder="1" applyAlignment="1" applyProtection="1">
      <alignment horizontal="center" vertical="center"/>
      <protection locked="0"/>
    </xf>
    <xf numFmtId="0" fontId="7" fillId="24" borderId="23" xfId="2" applyFont="1" applyFill="1" applyBorder="1" applyAlignment="1" applyProtection="1">
      <alignment horizontal="center" vertical="center"/>
      <protection locked="0"/>
    </xf>
    <xf numFmtId="0" fontId="1" fillId="0" borderId="92" xfId="0" applyFont="1" applyBorder="1" applyAlignment="1" applyProtection="1">
      <alignment horizontal="center" vertical="center" wrapText="1"/>
      <protection locked="0"/>
    </xf>
    <xf numFmtId="0" fontId="24" fillId="2" borderId="26" xfId="10" applyFont="1" applyFill="1" applyBorder="1" applyAlignment="1" applyProtection="1">
      <alignment horizontal="center" vertical="center" wrapText="1"/>
      <protection locked="0"/>
    </xf>
    <xf numFmtId="0" fontId="6" fillId="20" borderId="1" xfId="2" applyFont="1" applyFill="1" applyBorder="1" applyAlignment="1" applyProtection="1">
      <alignment horizontal="center" vertical="center"/>
      <protection locked="0"/>
    </xf>
    <xf numFmtId="0" fontId="6" fillId="13" borderId="38" xfId="2" applyFont="1" applyFill="1" applyBorder="1" applyAlignment="1" applyProtection="1">
      <alignment horizontal="center" vertical="center" wrapText="1"/>
      <protection locked="0"/>
    </xf>
    <xf numFmtId="0" fontId="6" fillId="13" borderId="39" xfId="2" applyFont="1" applyFill="1" applyBorder="1" applyAlignment="1" applyProtection="1">
      <alignment horizontal="center" vertical="center" wrapText="1"/>
      <protection locked="0"/>
    </xf>
    <xf numFmtId="0" fontId="6" fillId="13" borderId="98" xfId="2" applyFont="1" applyFill="1" applyBorder="1" applyAlignment="1" applyProtection="1">
      <alignment horizontal="center" vertical="center" wrapText="1"/>
      <protection locked="0"/>
    </xf>
    <xf numFmtId="0" fontId="6" fillId="9" borderId="25" xfId="2" applyFont="1" applyFill="1" applyBorder="1" applyAlignment="1" applyProtection="1">
      <alignment horizontal="center" vertical="center" wrapText="1"/>
      <protection locked="0"/>
    </xf>
    <xf numFmtId="0" fontId="7" fillId="0" borderId="0" xfId="2" applyFont="1" applyAlignment="1" applyProtection="1">
      <alignment horizontal="center"/>
      <protection locked="0"/>
    </xf>
    <xf numFmtId="49" fontId="7" fillId="0" borderId="101" xfId="2" applyNumberFormat="1" applyFont="1" applyBorder="1" applyAlignment="1" applyProtection="1">
      <alignment horizontal="center"/>
      <protection locked="0"/>
    </xf>
    <xf numFmtId="0" fontId="7" fillId="0" borderId="101" xfId="2" applyFont="1" applyBorder="1" applyAlignment="1" applyProtection="1">
      <alignment horizontal="center"/>
      <protection locked="0"/>
    </xf>
    <xf numFmtId="0" fontId="6" fillId="2" borderId="24" xfId="2" applyFont="1" applyFill="1" applyBorder="1" applyAlignment="1" applyProtection="1">
      <alignment horizontal="center" vertical="center"/>
      <protection locked="0"/>
    </xf>
    <xf numFmtId="0" fontId="6" fillId="11" borderId="0" xfId="2" applyFont="1" applyFill="1" applyAlignment="1" applyProtection="1">
      <alignment horizontal="center" vertical="center"/>
      <protection locked="0"/>
    </xf>
    <xf numFmtId="0" fontId="22" fillId="13" borderId="26" xfId="10" applyFont="1" applyFill="1" applyBorder="1" applyAlignment="1">
      <alignment horizontal="center" vertical="center" wrapText="1"/>
    </xf>
    <xf numFmtId="0" fontId="46" fillId="4" borderId="0" xfId="0" applyFont="1" applyFill="1" applyAlignment="1">
      <alignment horizontal="left" vertical="center"/>
    </xf>
    <xf numFmtId="0" fontId="46" fillId="0" borderId="0" xfId="0" applyFont="1" applyAlignment="1">
      <alignment horizontal="left" vertical="top" wrapText="1"/>
    </xf>
    <xf numFmtId="0" fontId="54" fillId="4" borderId="0" xfId="0" applyFont="1" applyFill="1" applyAlignment="1">
      <alignment horizontal="left" vertical="center" wrapText="1"/>
    </xf>
    <xf numFmtId="0" fontId="47" fillId="0" borderId="1" xfId="0" applyFont="1" applyBorder="1" applyAlignment="1">
      <alignment horizontal="center" vertical="center" wrapText="1"/>
    </xf>
    <xf numFmtId="0" fontId="22" fillId="2" borderId="24" xfId="10" applyFont="1" applyFill="1" applyBorder="1" applyAlignment="1" applyProtection="1">
      <alignment horizontal="center" vertical="center" wrapText="1"/>
      <protection locked="0"/>
    </xf>
    <xf numFmtId="0" fontId="47" fillId="2" borderId="24" xfId="0" applyFont="1" applyFill="1" applyBorder="1" applyAlignment="1" applyProtection="1">
      <alignment horizontal="center" vertical="center" wrapText="1"/>
      <protection locked="0"/>
    </xf>
    <xf numFmtId="0" fontId="7" fillId="0" borderId="0" xfId="2" applyFont="1" applyAlignment="1">
      <alignment horizontal="center"/>
    </xf>
    <xf numFmtId="0" fontId="24" fillId="2" borderId="26" xfId="10" applyFont="1" applyFill="1" applyBorder="1" applyAlignment="1">
      <alignment horizontal="center" vertical="center" wrapText="1"/>
    </xf>
    <xf numFmtId="0" fontId="6" fillId="9" borderId="25" xfId="2" applyFont="1" applyFill="1" applyBorder="1" applyAlignment="1">
      <alignment horizontal="center" vertical="center" wrapText="1"/>
    </xf>
    <xf numFmtId="0" fontId="7" fillId="24" borderId="14" xfId="2" applyFont="1" applyFill="1" applyBorder="1" applyAlignment="1" applyProtection="1">
      <alignment horizontal="center"/>
      <protection locked="0"/>
    </xf>
    <xf numFmtId="0" fontId="7" fillId="24" borderId="23" xfId="2" applyFont="1" applyFill="1" applyBorder="1" applyAlignment="1" applyProtection="1">
      <alignment horizontal="center"/>
      <protection locked="0"/>
    </xf>
    <xf numFmtId="0" fontId="44" fillId="17" borderId="22" xfId="2" applyFont="1" applyFill="1" applyBorder="1" applyAlignment="1" applyProtection="1">
      <alignment horizontal="center"/>
      <protection locked="0"/>
    </xf>
    <xf numFmtId="0" fontId="44" fillId="17" borderId="2" xfId="2" applyFont="1" applyFill="1" applyBorder="1" applyAlignment="1" applyProtection="1">
      <alignment horizontal="center"/>
      <protection locked="0"/>
    </xf>
    <xf numFmtId="0" fontId="6" fillId="13" borderId="112" xfId="2" applyFont="1" applyFill="1" applyBorder="1" applyAlignment="1">
      <alignment horizontal="center" vertical="center" wrapText="1"/>
    </xf>
    <xf numFmtId="0" fontId="6" fillId="13" borderId="39" xfId="2" applyFont="1" applyFill="1" applyBorder="1" applyAlignment="1">
      <alignment horizontal="center" vertical="center" wrapText="1"/>
    </xf>
    <xf numFmtId="0" fontId="6" fillId="13" borderId="98" xfId="2" applyFont="1" applyFill="1" applyBorder="1" applyAlignment="1">
      <alignment horizontal="center" vertical="center" wrapText="1"/>
    </xf>
    <xf numFmtId="0" fontId="6" fillId="20" borderId="1" xfId="2" applyFont="1" applyFill="1" applyBorder="1" applyAlignment="1">
      <alignment horizontal="center" vertical="center" wrapText="1"/>
    </xf>
    <xf numFmtId="0" fontId="1" fillId="0" borderId="92" xfId="0" applyFont="1" applyBorder="1" applyAlignment="1">
      <alignment horizontal="center" vertical="center" wrapText="1"/>
    </xf>
    <xf numFmtId="0" fontId="6" fillId="2" borderId="4" xfId="2" applyFont="1" applyFill="1" applyBorder="1" applyAlignment="1" applyProtection="1">
      <alignment horizontal="center" vertical="center"/>
      <protection locked="0"/>
    </xf>
    <xf numFmtId="0" fontId="6" fillId="2" borderId="5" xfId="2" applyFont="1" applyFill="1" applyBorder="1" applyAlignment="1" applyProtection="1">
      <alignment horizontal="center" vertical="center"/>
      <protection locked="0"/>
    </xf>
    <xf numFmtId="0" fontId="7" fillId="0" borderId="101" xfId="2" applyFont="1" applyBorder="1" applyAlignment="1">
      <alignment horizontal="center"/>
    </xf>
    <xf numFmtId="166" fontId="93" fillId="0" borderId="0" xfId="2" applyNumberFormat="1" applyFont="1" applyAlignment="1" applyProtection="1">
      <alignment horizontal="left" vertical="center"/>
      <protection locked="0"/>
    </xf>
    <xf numFmtId="0" fontId="6" fillId="0" borderId="68" xfId="2" applyFont="1" applyBorder="1" applyAlignment="1" applyProtection="1">
      <alignment horizontal="left" vertical="center" wrapText="1"/>
      <protection locked="0"/>
    </xf>
    <xf numFmtId="0" fontId="6" fillId="20" borderId="26" xfId="2" applyFont="1" applyFill="1" applyBorder="1" applyAlignment="1" applyProtection="1">
      <alignment horizontal="center" vertical="center"/>
      <protection locked="0"/>
    </xf>
    <xf numFmtId="0" fontId="1" fillId="0" borderId="92" xfId="0" applyFont="1" applyBorder="1" applyAlignment="1" applyProtection="1">
      <alignment horizontal="left" vertical="center" wrapText="1"/>
      <protection locked="0"/>
    </xf>
    <xf numFmtId="166" fontId="7" fillId="0" borderId="0" xfId="2" applyNumberFormat="1" applyFont="1" applyAlignment="1" applyProtection="1">
      <alignment horizontal="left" vertical="top" wrapText="1"/>
      <protection locked="0"/>
    </xf>
    <xf numFmtId="0" fontId="7" fillId="0" borderId="0" xfId="2" applyFont="1" applyAlignment="1" applyProtection="1">
      <alignment horizontal="left" vertical="top" wrapText="1"/>
      <protection locked="0"/>
    </xf>
    <xf numFmtId="0" fontId="6" fillId="4" borderId="0" xfId="2" applyFont="1" applyFill="1" applyAlignment="1" applyProtection="1">
      <alignment horizontal="left" vertical="center" wrapText="1"/>
      <protection locked="0"/>
    </xf>
    <xf numFmtId="0" fontId="6" fillId="4" borderId="7" xfId="2" applyFont="1" applyFill="1" applyBorder="1" applyAlignment="1" applyProtection="1">
      <alignment horizontal="left" vertical="center" wrapText="1"/>
      <protection locked="0"/>
    </xf>
    <xf numFmtId="0" fontId="5" fillId="0" borderId="30" xfId="2" applyBorder="1" applyAlignment="1" applyProtection="1">
      <alignment horizontal="left" vertical="top" wrapText="1"/>
      <protection locked="0"/>
    </xf>
    <xf numFmtId="0" fontId="5" fillId="0" borderId="7" xfId="2" applyBorder="1" applyAlignment="1" applyProtection="1">
      <alignment horizontal="left" vertical="top" wrapText="1"/>
      <protection locked="0"/>
    </xf>
    <xf numFmtId="0" fontId="5" fillId="0" borderId="22" xfId="2" applyBorder="1" applyAlignment="1" applyProtection="1">
      <alignment horizontal="left" vertical="top" wrapText="1"/>
      <protection locked="0"/>
    </xf>
    <xf numFmtId="0" fontId="5" fillId="0" borderId="1" xfId="2" applyBorder="1" applyAlignment="1" applyProtection="1">
      <alignment horizontal="left" vertical="top" wrapText="1"/>
      <protection locked="0"/>
    </xf>
    <xf numFmtId="0" fontId="6" fillId="0" borderId="0" xfId="2" applyFont="1" applyAlignment="1" applyProtection="1">
      <alignment horizontal="center"/>
      <protection locked="0"/>
    </xf>
    <xf numFmtId="0" fontId="51" fillId="9" borderId="14" xfId="2" applyFont="1" applyFill="1" applyBorder="1" applyAlignment="1" applyProtection="1">
      <alignment horizontal="center"/>
      <protection locked="0"/>
    </xf>
    <xf numFmtId="0" fontId="51" fillId="9" borderId="0" xfId="2" applyFont="1" applyFill="1" applyAlignment="1" applyProtection="1">
      <alignment horizontal="center"/>
      <protection locked="0"/>
    </xf>
    <xf numFmtId="0" fontId="22" fillId="2" borderId="26" xfId="10" applyFont="1" applyFill="1" applyBorder="1" applyAlignment="1" applyProtection="1">
      <alignment horizontal="center" vertical="center" wrapText="1"/>
      <protection locked="0"/>
    </xf>
    <xf numFmtId="0" fontId="6" fillId="20" borderId="4" xfId="2" applyFont="1" applyFill="1" applyBorder="1" applyAlignment="1" applyProtection="1">
      <alignment horizontal="center"/>
      <protection locked="0"/>
    </xf>
    <xf numFmtId="0" fontId="6" fillId="20" borderId="26" xfId="2" applyFont="1" applyFill="1" applyBorder="1" applyAlignment="1" applyProtection="1">
      <alignment horizontal="center"/>
      <protection locked="0"/>
    </xf>
    <xf numFmtId="166" fontId="93" fillId="0" borderId="24" xfId="2" applyNumberFormat="1" applyFont="1" applyBorder="1" applyAlignment="1" applyProtection="1">
      <alignment horizontal="center" vertical="center"/>
      <protection locked="0"/>
    </xf>
    <xf numFmtId="0" fontId="51" fillId="8" borderId="14" xfId="2" applyFont="1" applyFill="1" applyBorder="1" applyAlignment="1" applyProtection="1">
      <alignment horizontal="center"/>
      <protection locked="0"/>
    </xf>
    <xf numFmtId="0" fontId="51" fillId="8" borderId="0" xfId="2" applyFont="1" applyFill="1" applyAlignment="1" applyProtection="1">
      <alignment horizontal="center"/>
      <protection locked="0"/>
    </xf>
    <xf numFmtId="0" fontId="6" fillId="20" borderId="224" xfId="2" applyFont="1" applyFill="1" applyBorder="1" applyAlignment="1" applyProtection="1">
      <alignment horizontal="center" vertical="center"/>
      <protection locked="0"/>
    </xf>
    <xf numFmtId="0" fontId="7" fillId="13" borderId="136" xfId="2" applyFont="1" applyFill="1" applyBorder="1" applyAlignment="1" applyProtection="1">
      <alignment horizontal="left" vertical="top" wrapText="1"/>
      <protection locked="0"/>
    </xf>
    <xf numFmtId="0" fontId="7" fillId="13" borderId="137" xfId="2" applyFont="1" applyFill="1" applyBorder="1" applyAlignment="1" applyProtection="1">
      <alignment horizontal="left" vertical="top" wrapText="1"/>
      <protection locked="0"/>
    </xf>
    <xf numFmtId="0" fontId="7" fillId="0" borderId="30" xfId="2" applyFont="1" applyBorder="1" applyAlignment="1" applyProtection="1">
      <alignment horizontal="left" vertical="top" wrapText="1"/>
      <protection locked="0"/>
    </xf>
    <xf numFmtId="0" fontId="7" fillId="0" borderId="127" xfId="2" applyFont="1" applyBorder="1" applyAlignment="1" applyProtection="1">
      <alignment horizontal="left" vertical="top" wrapText="1"/>
      <protection locked="0"/>
    </xf>
    <xf numFmtId="0" fontId="22" fillId="14" borderId="134" xfId="2" applyFont="1" applyFill="1" applyBorder="1" applyAlignment="1" applyProtection="1">
      <alignment horizontal="center" vertical="center"/>
      <protection locked="0"/>
    </xf>
    <xf numFmtId="0" fontId="22" fillId="14" borderId="135" xfId="2" applyFont="1" applyFill="1" applyBorder="1" applyAlignment="1" applyProtection="1">
      <alignment horizontal="center" vertical="center"/>
      <protection locked="0"/>
    </xf>
    <xf numFmtId="0" fontId="8" fillId="4" borderId="132" xfId="2" applyFont="1" applyFill="1" applyBorder="1" applyAlignment="1" applyProtection="1">
      <alignment horizontal="left" vertical="center" wrapText="1"/>
      <protection locked="0"/>
    </xf>
    <xf numFmtId="0" fontId="8" fillId="4" borderId="123" xfId="2" applyFont="1" applyFill="1" applyBorder="1" applyAlignment="1" applyProtection="1">
      <alignment horizontal="left" vertical="center" wrapText="1"/>
      <protection locked="0"/>
    </xf>
    <xf numFmtId="0" fontId="6" fillId="20" borderId="2" xfId="2" applyFont="1" applyFill="1" applyBorder="1" applyAlignment="1" applyProtection="1">
      <alignment horizontal="center" vertical="center"/>
      <protection locked="0"/>
    </xf>
    <xf numFmtId="0" fontId="22" fillId="14" borderId="136" xfId="2" applyFont="1" applyFill="1" applyBorder="1" applyAlignment="1" applyProtection="1">
      <alignment horizontal="center" vertical="center"/>
      <protection locked="0"/>
    </xf>
    <xf numFmtId="0" fontId="22" fillId="14" borderId="103" xfId="2" applyFont="1" applyFill="1" applyBorder="1" applyAlignment="1" applyProtection="1">
      <alignment horizontal="center" vertical="center"/>
      <protection locked="0"/>
    </xf>
    <xf numFmtId="0" fontId="6" fillId="2" borderId="26" xfId="2" applyFont="1" applyFill="1" applyBorder="1" applyAlignment="1" applyProtection="1">
      <alignment horizontal="center" vertical="center" wrapText="1"/>
      <protection locked="0"/>
    </xf>
    <xf numFmtId="42" fontId="16" fillId="12" borderId="121" xfId="1" applyNumberFormat="1" applyFont="1" applyFill="1" applyBorder="1" applyAlignment="1">
      <alignment horizontal="left" vertical="center" wrapText="1"/>
    </xf>
    <xf numFmtId="42" fontId="16" fillId="12" borderId="71" xfId="1" applyNumberFormat="1" applyFont="1" applyFill="1" applyBorder="1" applyAlignment="1">
      <alignment horizontal="left" vertical="center" wrapText="1"/>
    </xf>
    <xf numFmtId="42" fontId="16" fillId="27" borderId="13" xfId="1" applyNumberFormat="1" applyFont="1" applyFill="1" applyBorder="1" applyAlignment="1">
      <alignment horizontal="center" vertical="center" wrapText="1"/>
    </xf>
    <xf numFmtId="42" fontId="16" fillId="27" borderId="15" xfId="1" applyNumberFormat="1" applyFont="1" applyFill="1" applyBorder="1" applyAlignment="1">
      <alignment horizontal="center" vertical="center" wrapText="1"/>
    </xf>
    <xf numFmtId="5" fontId="16" fillId="27" borderId="13" xfId="1" applyNumberFormat="1" applyFont="1" applyFill="1" applyBorder="1" applyAlignment="1">
      <alignment horizontal="right" vertical="center" wrapText="1"/>
    </xf>
    <xf numFmtId="5" fontId="16" fillId="27" borderId="15" xfId="1" applyNumberFormat="1" applyFont="1" applyFill="1" applyBorder="1" applyAlignment="1">
      <alignment horizontal="right" vertical="center" wrapText="1"/>
    </xf>
    <xf numFmtId="5" fontId="16" fillId="12" borderId="121" xfId="1" applyNumberFormat="1" applyFont="1" applyFill="1" applyBorder="1" applyAlignment="1">
      <alignment horizontal="right" vertical="center" wrapText="1"/>
    </xf>
    <xf numFmtId="5" fontId="16" fillId="12" borderId="71" xfId="1" applyNumberFormat="1" applyFont="1" applyFill="1" applyBorder="1" applyAlignment="1">
      <alignment horizontal="right" vertical="center" wrapText="1"/>
    </xf>
    <xf numFmtId="42" fontId="16" fillId="0" borderId="13" xfId="1" applyNumberFormat="1" applyFont="1" applyBorder="1" applyAlignment="1">
      <alignment horizontal="center" vertical="center" wrapText="1"/>
    </xf>
    <xf numFmtId="42" fontId="16" fillId="0" borderId="15" xfId="1" applyNumberFormat="1" applyFont="1" applyBorder="1" applyAlignment="1">
      <alignment horizontal="center" vertical="center" wrapText="1"/>
    </xf>
    <xf numFmtId="42" fontId="16" fillId="12" borderId="13" xfId="1" applyNumberFormat="1" applyFont="1" applyFill="1" applyBorder="1" applyAlignment="1">
      <alignment horizontal="center" vertical="center" wrapText="1"/>
    </xf>
    <xf numFmtId="42" fontId="16" fillId="12" borderId="15" xfId="1" applyNumberFormat="1" applyFont="1" applyFill="1" applyBorder="1" applyAlignment="1">
      <alignment horizontal="center" vertical="center" wrapText="1"/>
    </xf>
    <xf numFmtId="0" fontId="16" fillId="0" borderId="17" xfId="1" applyFont="1" applyBorder="1" applyAlignment="1">
      <alignment horizontal="left" vertical="center"/>
    </xf>
    <xf numFmtId="0" fontId="16" fillId="0" borderId="24" xfId="1" applyFont="1" applyBorder="1" applyAlignment="1">
      <alignment horizontal="left" vertical="center"/>
    </xf>
    <xf numFmtId="0" fontId="16" fillId="0" borderId="87" xfId="1" applyFont="1" applyBorder="1" applyAlignment="1">
      <alignment horizontal="left" vertical="center"/>
    </xf>
    <xf numFmtId="42" fontId="16" fillId="27" borderId="144" xfId="1" applyNumberFormat="1" applyFont="1" applyFill="1" applyBorder="1" applyAlignment="1">
      <alignment horizontal="center" vertical="center" wrapText="1"/>
    </xf>
    <xf numFmtId="42" fontId="16" fillId="27" borderId="87" xfId="1" applyNumberFormat="1" applyFont="1" applyFill="1" applyBorder="1" applyAlignment="1">
      <alignment horizontal="center" vertical="center" wrapText="1"/>
    </xf>
    <xf numFmtId="42" fontId="16" fillId="16" borderId="144" xfId="1" applyNumberFormat="1" applyFont="1" applyFill="1" applyBorder="1" applyAlignment="1">
      <alignment horizontal="center" vertical="center" wrapText="1"/>
    </xf>
    <xf numFmtId="42" fontId="16" fillId="16" borderId="87" xfId="1" applyNumberFormat="1" applyFont="1" applyFill="1" applyBorder="1" applyAlignment="1">
      <alignment horizontal="center" vertical="center" wrapText="1"/>
    </xf>
    <xf numFmtId="42" fontId="16" fillId="12" borderId="154" xfId="1" applyNumberFormat="1" applyFont="1" applyFill="1" applyBorder="1" applyAlignment="1">
      <alignment horizontal="center" vertical="center" wrapText="1"/>
    </xf>
    <xf numFmtId="42" fontId="16" fillId="12" borderId="155" xfId="1" applyNumberFormat="1" applyFont="1" applyFill="1" applyBorder="1" applyAlignment="1">
      <alignment horizontal="center" vertical="center" wrapText="1"/>
    </xf>
    <xf numFmtId="9" fontId="16" fillId="0" borderId="13" xfId="1" applyNumberFormat="1" applyFont="1" applyBorder="1" applyAlignment="1">
      <alignment horizontal="right" vertical="center" wrapText="1"/>
    </xf>
    <xf numFmtId="9" fontId="16" fillId="0" borderId="15" xfId="1" applyNumberFormat="1" applyFont="1" applyBorder="1" applyAlignment="1">
      <alignment horizontal="right" vertical="center" wrapText="1"/>
    </xf>
    <xf numFmtId="9" fontId="16" fillId="12" borderId="121" xfId="1" applyNumberFormat="1" applyFont="1" applyFill="1" applyBorder="1" applyAlignment="1">
      <alignment horizontal="right" vertical="center" wrapText="1"/>
    </xf>
    <xf numFmtId="9" fontId="16" fillId="12" borderId="71" xfId="1" applyNumberFormat="1" applyFont="1" applyFill="1" applyBorder="1" applyAlignment="1">
      <alignment horizontal="right" vertical="center" wrapText="1"/>
    </xf>
    <xf numFmtId="0" fontId="16" fillId="0" borderId="14" xfId="1" applyFont="1" applyBorder="1" applyAlignment="1">
      <alignment horizontal="left" vertical="center"/>
    </xf>
    <xf numFmtId="0" fontId="16" fillId="0" borderId="0" xfId="1" applyFont="1" applyAlignment="1">
      <alignment horizontal="left" vertical="center"/>
    </xf>
    <xf numFmtId="0" fontId="16" fillId="0" borderId="15" xfId="1" applyFont="1" applyBorder="1" applyAlignment="1">
      <alignment horizontal="left" vertical="center"/>
    </xf>
    <xf numFmtId="9" fontId="16" fillId="16" borderId="13" xfId="1" applyNumberFormat="1" applyFont="1" applyFill="1" applyBorder="1" applyAlignment="1">
      <alignment horizontal="right" vertical="center" wrapText="1"/>
    </xf>
    <xf numFmtId="9" fontId="16" fillId="16" borderId="15" xfId="1" applyNumberFormat="1" applyFont="1" applyFill="1" applyBorder="1" applyAlignment="1">
      <alignment horizontal="right" vertical="center" wrapText="1"/>
    </xf>
    <xf numFmtId="42" fontId="16" fillId="27" borderId="121" xfId="1" applyNumberFormat="1" applyFont="1" applyFill="1" applyBorder="1" applyAlignment="1">
      <alignment horizontal="center" vertical="center" wrapText="1"/>
    </xf>
    <xf numFmtId="42" fontId="16" fillId="27" borderId="71" xfId="1" applyNumberFormat="1" applyFont="1" applyFill="1" applyBorder="1" applyAlignment="1">
      <alignment horizontal="center" vertical="center" wrapText="1"/>
    </xf>
    <xf numFmtId="9" fontId="16" fillId="0" borderId="221" xfId="1" applyNumberFormat="1" applyFont="1" applyBorder="1" applyAlignment="1">
      <alignment horizontal="right" vertical="center" wrapText="1"/>
    </xf>
    <xf numFmtId="9" fontId="16" fillId="0" borderId="222" xfId="1" applyNumberFormat="1" applyFont="1" applyBorder="1" applyAlignment="1">
      <alignment horizontal="right" vertical="center" wrapText="1"/>
    </xf>
    <xf numFmtId="42" fontId="16" fillId="27" borderId="0" xfId="1" applyNumberFormat="1" applyFont="1" applyFill="1" applyAlignment="1">
      <alignment horizontal="center" vertical="center" wrapText="1"/>
    </xf>
    <xf numFmtId="42" fontId="16" fillId="16" borderId="151" xfId="1" applyNumberFormat="1" applyFont="1" applyFill="1" applyBorder="1" applyAlignment="1">
      <alignment horizontal="left" vertical="center" wrapText="1"/>
    </xf>
    <xf numFmtId="42" fontId="16" fillId="16" borderId="148" xfId="1" applyNumberFormat="1" applyFont="1" applyFill="1" applyBorder="1" applyAlignment="1">
      <alignment horizontal="left" vertical="center" wrapText="1"/>
    </xf>
    <xf numFmtId="42" fontId="16" fillId="12" borderId="13" xfId="1" applyNumberFormat="1" applyFont="1" applyFill="1" applyBorder="1" applyAlignment="1">
      <alignment horizontal="left" vertical="center" wrapText="1"/>
    </xf>
    <xf numFmtId="42" fontId="16" fillId="12" borderId="15" xfId="1" applyNumberFormat="1" applyFont="1" applyFill="1" applyBorder="1" applyAlignment="1">
      <alignment horizontal="left" vertical="center" wrapText="1"/>
    </xf>
    <xf numFmtId="42" fontId="71" fillId="18" borderId="143" xfId="1" applyNumberFormat="1" applyFont="1" applyFill="1" applyBorder="1" applyAlignment="1">
      <alignment horizontal="center" vertical="center" wrapText="1"/>
    </xf>
    <xf numFmtId="42" fontId="71" fillId="18" borderId="1" xfId="1" applyNumberFormat="1" applyFont="1" applyFill="1" applyBorder="1" applyAlignment="1">
      <alignment horizontal="center" vertical="center" wrapText="1"/>
    </xf>
    <xf numFmtId="42" fontId="71" fillId="18" borderId="78" xfId="1" applyNumberFormat="1" applyFont="1" applyFill="1" applyBorder="1" applyAlignment="1">
      <alignment horizontal="center" vertical="center" wrapText="1"/>
    </xf>
    <xf numFmtId="42" fontId="16" fillId="0" borderId="11" xfId="1" applyNumberFormat="1" applyFont="1" applyBorder="1" applyAlignment="1">
      <alignment horizontal="center" vertical="center" wrapText="1"/>
    </xf>
    <xf numFmtId="42" fontId="16" fillId="0" borderId="12" xfId="1" applyNumberFormat="1" applyFont="1" applyBorder="1" applyAlignment="1">
      <alignment horizontal="center" vertical="center" wrapText="1"/>
    </xf>
    <xf numFmtId="42" fontId="16" fillId="12" borderId="11" xfId="1" applyNumberFormat="1" applyFont="1" applyFill="1" applyBorder="1" applyAlignment="1">
      <alignment horizontal="center" vertical="center" wrapText="1"/>
    </xf>
    <xf numFmtId="42" fontId="16" fillId="12" borderId="12" xfId="1" applyNumberFormat="1" applyFont="1" applyFill="1" applyBorder="1" applyAlignment="1">
      <alignment horizontal="center" vertical="center" wrapText="1"/>
    </xf>
    <xf numFmtId="42" fontId="16" fillId="3" borderId="52" xfId="1" applyNumberFormat="1" applyFont="1" applyFill="1" applyBorder="1" applyAlignment="1">
      <alignment horizontal="center" vertical="center"/>
    </xf>
    <xf numFmtId="42" fontId="16" fillId="3" borderId="53" xfId="1" applyNumberFormat="1" applyFont="1" applyFill="1" applyBorder="1" applyAlignment="1">
      <alignment horizontal="center" vertical="center"/>
    </xf>
    <xf numFmtId="42" fontId="16" fillId="12" borderId="119" xfId="1" applyNumberFormat="1" applyFont="1" applyFill="1" applyBorder="1" applyAlignment="1">
      <alignment horizontal="center" vertical="center"/>
    </xf>
    <xf numFmtId="42" fontId="16" fillId="12" borderId="53" xfId="1" applyNumberFormat="1" applyFont="1" applyFill="1" applyBorder="1" applyAlignment="1">
      <alignment horizontal="center" vertical="center"/>
    </xf>
    <xf numFmtId="0" fontId="71" fillId="18" borderId="22" xfId="1" applyFont="1" applyFill="1" applyBorder="1" applyAlignment="1">
      <alignment horizontal="left" vertical="center"/>
    </xf>
    <xf numFmtId="0" fontId="71" fillId="18" borderId="1" xfId="1" applyFont="1" applyFill="1" applyBorder="1" applyAlignment="1">
      <alignment horizontal="left" vertical="center"/>
    </xf>
    <xf numFmtId="0" fontId="16" fillId="0" borderId="68" xfId="1" applyFont="1" applyBorder="1" applyAlignment="1">
      <alignment horizontal="left" vertical="center"/>
    </xf>
    <xf numFmtId="0" fontId="16" fillId="0" borderId="69" xfId="1" applyFont="1" applyBorder="1" applyAlignment="1">
      <alignment horizontal="left" vertical="center"/>
    </xf>
    <xf numFmtId="0" fontId="96" fillId="0" borderId="0" xfId="0" applyFont="1" applyAlignment="1">
      <alignment horizontal="left" vertical="center"/>
    </xf>
    <xf numFmtId="0" fontId="97" fillId="0" borderId="0" xfId="0" applyFont="1"/>
    <xf numFmtId="0" fontId="98" fillId="0" borderId="54" xfId="0" applyFont="1" applyBorder="1"/>
    <xf numFmtId="0" fontId="16" fillId="0" borderId="54" xfId="1" applyFont="1" applyBorder="1" applyAlignment="1">
      <alignment horizontal="left" vertical="center"/>
    </xf>
    <xf numFmtId="0" fontId="16" fillId="27" borderId="20" xfId="1" applyFont="1" applyFill="1" applyBorder="1" applyAlignment="1" applyProtection="1">
      <alignment horizontal="left" vertical="center"/>
      <protection locked="0"/>
    </xf>
    <xf numFmtId="0" fontId="16" fillId="27" borderId="21" xfId="1" applyFont="1" applyFill="1" applyBorder="1" applyAlignment="1" applyProtection="1">
      <alignment horizontal="left" vertical="center"/>
      <protection locked="0"/>
    </xf>
    <xf numFmtId="0" fontId="16" fillId="0" borderId="0" xfId="1" applyFont="1" applyAlignment="1" applyProtection="1">
      <alignment horizontal="left" vertical="center"/>
      <protection locked="0"/>
    </xf>
    <xf numFmtId="42" fontId="71" fillId="18" borderId="13" xfId="1" applyNumberFormat="1" applyFont="1" applyFill="1" applyBorder="1" applyAlignment="1">
      <alignment horizontal="center" vertical="center" wrapText="1"/>
    </xf>
    <xf numFmtId="42" fontId="71" fillId="18" borderId="54" xfId="1" applyNumberFormat="1" applyFont="1" applyFill="1" applyBorder="1" applyAlignment="1">
      <alignment horizontal="center" vertical="center" wrapText="1"/>
    </xf>
    <xf numFmtId="42" fontId="71" fillId="18" borderId="15" xfId="1" applyNumberFormat="1" applyFont="1" applyFill="1" applyBorder="1" applyAlignment="1">
      <alignment horizontal="center" vertical="center" wrapText="1"/>
    </xf>
    <xf numFmtId="0" fontId="15" fillId="0" borderId="0" xfId="1" applyFont="1" applyAlignment="1" applyProtection="1">
      <alignment horizontal="left"/>
      <protection locked="0"/>
    </xf>
    <xf numFmtId="0" fontId="15" fillId="0" borderId="54" xfId="1" applyFont="1" applyBorder="1" applyAlignment="1" applyProtection="1">
      <alignment horizontal="left"/>
      <protection locked="0"/>
    </xf>
    <xf numFmtId="0" fontId="15" fillId="0" borderId="0" xfId="1" applyFont="1" applyProtection="1">
      <protection locked="0"/>
    </xf>
    <xf numFmtId="0" fontId="15" fillId="0" borderId="54" xfId="1" applyFont="1" applyBorder="1" applyProtection="1">
      <protection locked="0"/>
    </xf>
    <xf numFmtId="0" fontId="16" fillId="0" borderId="0" xfId="1" applyFont="1" applyAlignment="1" applyProtection="1">
      <alignment horizontal="left" vertical="center" wrapText="1"/>
      <protection locked="0"/>
    </xf>
    <xf numFmtId="0" fontId="16" fillId="0" borderId="54" xfId="1"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10" fillId="0" borderId="54" xfId="0" applyFont="1" applyBorder="1" applyAlignment="1" applyProtection="1">
      <alignment horizontal="left" vertical="center"/>
      <protection locked="0"/>
    </xf>
    <xf numFmtId="0" fontId="12" fillId="11" borderId="7" xfId="0" applyFont="1" applyFill="1" applyBorder="1" applyAlignment="1">
      <alignment horizontal="left" vertical="center"/>
    </xf>
    <xf numFmtId="0" fontId="12" fillId="11" borderId="64" xfId="0" applyFont="1" applyFill="1" applyBorder="1" applyAlignment="1">
      <alignment horizontal="left" vertical="center"/>
    </xf>
    <xf numFmtId="0" fontId="15" fillId="0" borderId="7" xfId="1" applyFont="1" applyBorder="1" applyAlignment="1" applyProtection="1">
      <alignment horizontal="center"/>
      <protection locked="0"/>
    </xf>
    <xf numFmtId="0" fontId="15" fillId="0" borderId="68" xfId="1" applyFont="1" applyBorder="1" applyAlignment="1" applyProtection="1">
      <alignment horizontal="center"/>
      <protection locked="0"/>
    </xf>
    <xf numFmtId="42" fontId="71" fillId="18" borderId="215" xfId="1" applyNumberFormat="1" applyFont="1" applyFill="1" applyBorder="1" applyAlignment="1">
      <alignment horizontal="center" vertical="center" wrapText="1"/>
    </xf>
    <xf numFmtId="42" fontId="71" fillId="18" borderId="58" xfId="1" applyNumberFormat="1" applyFont="1" applyFill="1" applyBorder="1" applyAlignment="1">
      <alignment horizontal="center" vertical="center" wrapText="1"/>
    </xf>
    <xf numFmtId="42" fontId="71" fillId="18" borderId="59" xfId="1" applyNumberFormat="1" applyFont="1" applyFill="1" applyBorder="1" applyAlignment="1">
      <alignment horizontal="center" vertical="center" wrapText="1"/>
    </xf>
    <xf numFmtId="42" fontId="71" fillId="18" borderId="226" xfId="1" applyNumberFormat="1" applyFont="1" applyFill="1" applyBorder="1" applyAlignment="1">
      <alignment horizontal="center" vertical="center" wrapText="1"/>
    </xf>
    <xf numFmtId="0" fontId="16" fillId="18" borderId="0" xfId="1" applyFont="1" applyFill="1" applyAlignment="1">
      <alignment horizontal="left" vertical="center"/>
    </xf>
    <xf numFmtId="0" fontId="16" fillId="18" borderId="54" xfId="1" applyFont="1" applyFill="1" applyBorder="1" applyAlignment="1">
      <alignment horizontal="left" vertical="center"/>
    </xf>
    <xf numFmtId="42" fontId="71" fillId="18" borderId="60" xfId="1" applyNumberFormat="1" applyFont="1" applyFill="1" applyBorder="1" applyAlignment="1">
      <alignment horizontal="center" vertical="center" wrapText="1"/>
    </xf>
    <xf numFmtId="0" fontId="15" fillId="0" borderId="0" xfId="1" applyFont="1" applyAlignment="1" applyProtection="1">
      <alignment horizontal="left" vertical="center"/>
      <protection locked="0"/>
    </xf>
    <xf numFmtId="0" fontId="15" fillId="0" borderId="54" xfId="1" applyFont="1" applyBorder="1" applyAlignment="1" applyProtection="1">
      <alignment horizontal="left" vertical="center"/>
      <protection locked="0"/>
    </xf>
    <xf numFmtId="0" fontId="16" fillId="11" borderId="7" xfId="1" applyFont="1" applyFill="1" applyBorder="1" applyAlignment="1">
      <alignment horizontal="left" vertical="center"/>
    </xf>
    <xf numFmtId="0" fontId="16" fillId="11" borderId="64" xfId="1" applyFont="1" applyFill="1" applyBorder="1" applyAlignment="1">
      <alignment horizontal="left" vertical="center"/>
    </xf>
    <xf numFmtId="42" fontId="71" fillId="46" borderId="215" xfId="1" applyNumberFormat="1" applyFont="1" applyFill="1" applyBorder="1" applyAlignment="1">
      <alignment horizontal="center" vertical="center" wrapText="1"/>
    </xf>
    <xf numFmtId="42" fontId="71" fillId="46" borderId="58" xfId="1" applyNumberFormat="1" applyFont="1" applyFill="1" applyBorder="1" applyAlignment="1">
      <alignment horizontal="center" vertical="center" wrapText="1"/>
    </xf>
    <xf numFmtId="0" fontId="16" fillId="11" borderId="59" xfId="1" applyFont="1" applyFill="1" applyBorder="1" applyAlignment="1">
      <alignment horizontal="left" vertical="center"/>
    </xf>
    <xf numFmtId="0" fontId="16" fillId="11" borderId="58" xfId="1" applyFont="1" applyFill="1" applyBorder="1" applyAlignment="1">
      <alignment horizontal="left" vertical="center"/>
    </xf>
    <xf numFmtId="0" fontId="15" fillId="0" borderId="0" xfId="1" applyFont="1" applyAlignment="1" applyProtection="1">
      <alignment horizontal="left" vertical="center" wrapText="1"/>
      <protection locked="0"/>
    </xf>
    <xf numFmtId="0" fontId="15" fillId="0" borderId="54" xfId="1" applyFont="1" applyBorder="1" applyAlignment="1" applyProtection="1">
      <alignment horizontal="left" vertical="center" wrapText="1"/>
      <protection locked="0"/>
    </xf>
    <xf numFmtId="0" fontId="12" fillId="0" borderId="0" xfId="0" applyFont="1" applyAlignment="1" applyProtection="1">
      <alignment horizontal="left" vertical="center" wrapText="1"/>
      <protection locked="0"/>
    </xf>
    <xf numFmtId="0" fontId="12" fillId="0" borderId="0" xfId="0" applyFont="1" applyAlignment="1" applyProtection="1">
      <alignment horizontal="left" vertical="center"/>
      <protection locked="0"/>
    </xf>
    <xf numFmtId="0" fontId="12" fillId="0" borderId="54" xfId="0" applyFont="1" applyBorder="1" applyAlignment="1" applyProtection="1">
      <alignment horizontal="left" vertical="center"/>
      <protection locked="0"/>
    </xf>
    <xf numFmtId="0" fontId="34" fillId="17" borderId="0" xfId="1" applyFont="1" applyFill="1" applyAlignment="1">
      <alignment horizontal="left" vertical="center" wrapText="1"/>
    </xf>
    <xf numFmtId="0" fontId="10" fillId="0" borderId="0" xfId="2" applyFont="1" applyAlignment="1" applyProtection="1">
      <alignment horizontal="left" vertical="center" wrapText="1"/>
      <protection locked="0"/>
    </xf>
    <xf numFmtId="0" fontId="10" fillId="0" borderId="0" xfId="2" applyFont="1" applyAlignment="1" applyProtection="1">
      <alignment horizontal="left" vertical="center"/>
      <protection locked="0"/>
    </xf>
    <xf numFmtId="0" fontId="10" fillId="0" borderId="54" xfId="2" applyFont="1" applyBorder="1" applyAlignment="1" applyProtection="1">
      <alignment horizontal="left" vertical="center"/>
      <protection locked="0"/>
    </xf>
    <xf numFmtId="42" fontId="16" fillId="3" borderId="118" xfId="1" applyNumberFormat="1" applyFont="1" applyFill="1" applyBorder="1" applyAlignment="1">
      <alignment horizontal="center" vertical="center"/>
    </xf>
    <xf numFmtId="0" fontId="20" fillId="0" borderId="0" xfId="1" applyFont="1" applyAlignment="1">
      <alignment horizontal="left" vertical="center" wrapText="1"/>
    </xf>
    <xf numFmtId="0" fontId="20" fillId="0" borderId="15" xfId="1" applyFont="1" applyBorder="1" applyAlignment="1">
      <alignment horizontal="left" vertical="center" wrapText="1"/>
    </xf>
    <xf numFmtId="42" fontId="108" fillId="12" borderId="8" xfId="1" applyNumberFormat="1" applyFont="1" applyFill="1" applyBorder="1" applyAlignment="1">
      <alignment horizontal="center"/>
    </xf>
    <xf numFmtId="42" fontId="16" fillId="0" borderId="52" xfId="1" applyNumberFormat="1" applyFont="1" applyBorder="1" applyAlignment="1">
      <alignment horizontal="center" vertical="center" wrapText="1"/>
    </xf>
    <xf numFmtId="42" fontId="16" fillId="0" borderId="53" xfId="1" applyNumberFormat="1" applyFont="1" applyBorder="1" applyAlignment="1">
      <alignment horizontal="center" vertical="center" wrapText="1"/>
    </xf>
    <xf numFmtId="42" fontId="16" fillId="12" borderId="52" xfId="1" applyNumberFormat="1" applyFont="1" applyFill="1" applyBorder="1" applyAlignment="1">
      <alignment horizontal="center" vertical="center" wrapText="1"/>
    </xf>
    <xf numFmtId="42" fontId="16" fillId="12" borderId="53" xfId="1" applyNumberFormat="1" applyFont="1" applyFill="1" applyBorder="1" applyAlignment="1">
      <alignment horizontal="center" vertical="center" wrapText="1"/>
    </xf>
    <xf numFmtId="42" fontId="107" fillId="0" borderId="8" xfId="1" applyNumberFormat="1" applyFont="1" applyBorder="1" applyAlignment="1">
      <alignment horizontal="center"/>
    </xf>
    <xf numFmtId="42" fontId="108" fillId="12" borderId="13" xfId="1" applyNumberFormat="1" applyFont="1" applyFill="1" applyBorder="1" applyAlignment="1">
      <alignment horizontal="center"/>
    </xf>
    <xf numFmtId="42" fontId="108" fillId="12" borderId="15" xfId="1" applyNumberFormat="1" applyFont="1" applyFill="1" applyBorder="1" applyAlignment="1">
      <alignment horizontal="center"/>
    </xf>
    <xf numFmtId="0" fontId="15" fillId="0" borderId="162" xfId="2" applyFont="1" applyBorder="1" applyAlignment="1" applyProtection="1">
      <alignment horizontal="left" vertical="center"/>
      <protection locked="0"/>
    </xf>
    <xf numFmtId="0" fontId="15" fillId="0" borderId="163" xfId="2" applyFont="1" applyBorder="1" applyAlignment="1" applyProtection="1">
      <alignment horizontal="left" vertical="center"/>
      <protection locked="0"/>
    </xf>
    <xf numFmtId="0" fontId="15" fillId="0" borderId="30" xfId="2" applyFont="1" applyBorder="1" applyAlignment="1" applyProtection="1">
      <alignment horizontal="left" vertical="center"/>
      <protection locked="0"/>
    </xf>
    <xf numFmtId="0" fontId="15" fillId="0" borderId="127" xfId="2" applyFont="1" applyBorder="1" applyAlignment="1" applyProtection="1">
      <alignment horizontal="left" vertical="center"/>
      <protection locked="0"/>
    </xf>
    <xf numFmtId="0" fontId="1" fillId="0" borderId="30" xfId="0" applyFont="1" applyBorder="1" applyAlignment="1" applyProtection="1">
      <alignment horizontal="left" vertical="center"/>
      <protection locked="0"/>
    </xf>
    <xf numFmtId="0" fontId="1" fillId="0" borderId="127" xfId="0" applyFont="1" applyBorder="1" applyAlignment="1" applyProtection="1">
      <alignment horizontal="left" vertical="center"/>
      <protection locked="0"/>
    </xf>
    <xf numFmtId="14" fontId="1" fillId="0" borderId="81" xfId="0" applyNumberFormat="1" applyFont="1" applyBorder="1" applyAlignment="1" applyProtection="1">
      <alignment horizontal="left" vertical="center"/>
      <protection locked="0"/>
    </xf>
    <xf numFmtId="14" fontId="1" fillId="0" borderId="164" xfId="0" applyNumberFormat="1" applyFont="1" applyBorder="1" applyAlignment="1" applyProtection="1">
      <alignment horizontal="left" vertical="center"/>
      <protection locked="0"/>
    </xf>
    <xf numFmtId="0" fontId="47" fillId="0" borderId="29" xfId="0" applyFont="1" applyBorder="1" applyAlignment="1" applyProtection="1">
      <alignment horizontal="left" vertical="center" wrapText="1"/>
      <protection locked="0"/>
    </xf>
    <xf numFmtId="0" fontId="47" fillId="0" borderId="17" xfId="0" applyFont="1" applyBorder="1" applyAlignment="1" applyProtection="1">
      <alignment horizontal="left" vertical="center" wrapText="1"/>
      <protection locked="0"/>
    </xf>
    <xf numFmtId="0" fontId="58" fillId="0" borderId="17" xfId="0" applyFont="1" applyBorder="1" applyAlignment="1" applyProtection="1">
      <alignment horizontal="left" vertical="center" wrapText="1"/>
      <protection locked="0"/>
    </xf>
    <xf numFmtId="0" fontId="58" fillId="0" borderId="73" xfId="0" applyFont="1" applyBorder="1" applyAlignment="1" applyProtection="1">
      <alignment horizontal="left" vertical="center" wrapText="1"/>
      <protection locked="0"/>
    </xf>
    <xf numFmtId="0" fontId="65" fillId="0" borderId="1" xfId="0" applyFont="1" applyBorder="1" applyAlignment="1" applyProtection="1">
      <alignment horizontal="right" vertical="center"/>
      <protection locked="0"/>
    </xf>
    <xf numFmtId="0" fontId="65" fillId="0" borderId="2" xfId="0" applyFont="1" applyBorder="1" applyAlignment="1" applyProtection="1">
      <alignment horizontal="right" vertical="center"/>
      <protection locked="0"/>
    </xf>
    <xf numFmtId="0" fontId="47" fillId="0" borderId="6" xfId="0" applyFont="1" applyBorder="1" applyAlignment="1" applyProtection="1">
      <alignment horizontal="left" vertical="center" wrapText="1"/>
      <protection locked="0"/>
    </xf>
    <xf numFmtId="0" fontId="48" fillId="20" borderId="4" xfId="10" applyFont="1" applyFill="1" applyBorder="1" applyAlignment="1" applyProtection="1">
      <alignment horizontal="left" vertical="top" wrapText="1"/>
      <protection locked="0"/>
    </xf>
    <xf numFmtId="0" fontId="48" fillId="20" borderId="5" xfId="10" applyFont="1" applyFill="1" applyBorder="1" applyAlignment="1" applyProtection="1">
      <alignment horizontal="left" vertical="top" wrapText="1"/>
      <protection locked="0"/>
    </xf>
    <xf numFmtId="0" fontId="22" fillId="0" borderId="0" xfId="10" applyFont="1" applyAlignment="1" applyProtection="1">
      <alignment horizontal="center" vertical="center" wrapText="1"/>
      <protection locked="0"/>
    </xf>
    <xf numFmtId="0" fontId="23" fillId="0" borderId="92" xfId="10" applyFont="1" applyBorder="1" applyAlignment="1" applyProtection="1">
      <alignment horizontal="center" vertical="top" wrapText="1"/>
      <protection locked="0"/>
    </xf>
    <xf numFmtId="0" fontId="23" fillId="0" borderId="0" xfId="10" applyFont="1" applyAlignment="1" applyProtection="1">
      <alignment horizontal="left" vertical="top" wrapText="1"/>
      <protection locked="0"/>
    </xf>
    <xf numFmtId="0" fontId="22" fillId="13" borderId="0" xfId="10" applyFont="1" applyFill="1" applyAlignment="1" applyProtection="1">
      <alignment horizontal="center" vertical="center" wrapText="1"/>
      <protection locked="0"/>
    </xf>
    <xf numFmtId="0" fontId="47" fillId="13" borderId="0" xfId="0" applyFont="1" applyFill="1" applyAlignment="1" applyProtection="1">
      <alignment horizontal="center" vertical="center" wrapText="1"/>
      <protection locked="0"/>
    </xf>
    <xf numFmtId="0" fontId="22" fillId="2" borderId="0" xfId="10" applyFont="1" applyFill="1" applyAlignment="1" applyProtection="1">
      <alignment horizontal="center" vertical="center" wrapText="1"/>
      <protection locked="0"/>
    </xf>
    <xf numFmtId="0" fontId="46" fillId="13" borderId="0" xfId="0" applyFont="1" applyFill="1" applyAlignment="1" applyProtection="1">
      <alignment horizontal="center" vertical="center" wrapText="1"/>
      <protection locked="0"/>
    </xf>
    <xf numFmtId="0" fontId="47" fillId="0" borderId="0" xfId="0" applyFont="1" applyAlignment="1" applyProtection="1">
      <alignment horizontal="center" vertical="center" wrapText="1"/>
      <protection locked="0"/>
    </xf>
    <xf numFmtId="0" fontId="47" fillId="0" borderId="129" xfId="0" applyFont="1" applyBorder="1" applyAlignment="1" applyProtection="1">
      <alignment horizontal="left" vertical="center" wrapText="1"/>
      <protection locked="0"/>
    </xf>
    <xf numFmtId="0" fontId="40" fillId="0" borderId="14" xfId="2" applyFont="1" applyBorder="1" applyAlignment="1">
      <alignment horizontal="center" vertical="center" wrapText="1"/>
    </xf>
    <xf numFmtId="0" fontId="40" fillId="0" borderId="0" xfId="2" applyFont="1" applyAlignment="1">
      <alignment horizontal="center" vertical="center" wrapText="1"/>
    </xf>
    <xf numFmtId="0" fontId="40" fillId="0" borderId="23" xfId="2" applyFont="1" applyBorder="1" applyAlignment="1">
      <alignment horizontal="center" vertical="center" wrapText="1"/>
    </xf>
    <xf numFmtId="0" fontId="27" fillId="0" borderId="0" xfId="2" applyFont="1" applyAlignment="1">
      <alignment horizontal="center" vertical="center"/>
    </xf>
    <xf numFmtId="0" fontId="1" fillId="0" borderId="104" xfId="0" applyFont="1" applyBorder="1" applyAlignment="1">
      <alignment horizontal="center" vertical="center" wrapText="1"/>
    </xf>
    <xf numFmtId="0" fontId="6" fillId="2" borderId="19" xfId="2" applyFont="1" applyFill="1" applyBorder="1" applyAlignment="1">
      <alignment horizontal="center" vertical="center" wrapText="1"/>
    </xf>
    <xf numFmtId="0" fontId="6" fillId="2" borderId="20" xfId="2" applyFont="1" applyFill="1" applyBorder="1" applyAlignment="1">
      <alignment horizontal="center" vertical="center"/>
    </xf>
    <xf numFmtId="0" fontId="6" fillId="2" borderId="21" xfId="2" applyFont="1" applyFill="1" applyBorder="1" applyAlignment="1">
      <alignment horizontal="center" vertical="center"/>
    </xf>
    <xf numFmtId="0" fontId="6" fillId="2" borderId="19" xfId="2" applyFont="1" applyFill="1" applyBorder="1" applyAlignment="1">
      <alignment horizontal="center" vertical="center"/>
    </xf>
    <xf numFmtId="0" fontId="22" fillId="0" borderId="0" xfId="10" applyFont="1" applyAlignment="1">
      <alignment horizontal="left" vertical="center" wrapText="1"/>
    </xf>
    <xf numFmtId="0" fontId="22" fillId="0" borderId="26" xfId="10" applyFont="1" applyBorder="1" applyAlignment="1">
      <alignment horizontal="center" vertical="center" wrapText="1"/>
    </xf>
    <xf numFmtId="0" fontId="46" fillId="0" borderId="101" xfId="0" applyFont="1" applyBorder="1" applyAlignment="1">
      <alignment horizontal="left" vertical="center" wrapText="1"/>
    </xf>
    <xf numFmtId="0" fontId="46" fillId="0" borderId="0" xfId="0" applyFont="1" applyAlignment="1">
      <alignment horizontal="left" vertical="center" wrapText="1"/>
    </xf>
    <xf numFmtId="0" fontId="6" fillId="0" borderId="0" xfId="2" applyFont="1"/>
    <xf numFmtId="0" fontId="6" fillId="4" borderId="0" xfId="2" applyFont="1" applyFill="1" applyAlignment="1">
      <alignment horizontal="left" vertical="center"/>
    </xf>
    <xf numFmtId="0" fontId="7" fillId="0" borderId="0" xfId="2" applyFont="1" applyAlignment="1">
      <alignment horizontal="left" vertical="top" wrapText="1"/>
    </xf>
    <xf numFmtId="0" fontId="6" fillId="20" borderId="26" xfId="2" applyFont="1" applyFill="1" applyBorder="1" applyAlignment="1">
      <alignment horizontal="center" vertical="center"/>
    </xf>
    <xf numFmtId="0" fontId="6" fillId="4" borderId="0" xfId="2" applyFont="1" applyFill="1" applyAlignment="1">
      <alignment horizontal="left" vertical="center" wrapText="1"/>
    </xf>
    <xf numFmtId="0" fontId="22" fillId="0" borderId="72" xfId="10" applyFont="1" applyBorder="1" applyAlignment="1">
      <alignment horizontal="left" vertical="center" wrapText="1"/>
    </xf>
    <xf numFmtId="0" fontId="1" fillId="0" borderId="92" xfId="0" applyFont="1" applyBorder="1" applyAlignment="1">
      <alignment horizontal="left" vertical="center" wrapText="1"/>
    </xf>
    <xf numFmtId="0" fontId="22" fillId="4" borderId="25" xfId="2" applyFont="1" applyFill="1" applyBorder="1" applyAlignment="1">
      <alignment horizontal="left" vertical="center"/>
    </xf>
    <xf numFmtId="0" fontId="22" fillId="4" borderId="4" xfId="2" applyFont="1" applyFill="1" applyBorder="1" applyAlignment="1">
      <alignment horizontal="left" vertical="center"/>
    </xf>
    <xf numFmtId="0" fontId="22" fillId="4" borderId="5" xfId="2" applyFont="1" applyFill="1" applyBorder="1" applyAlignment="1">
      <alignment horizontal="left" vertical="center"/>
    </xf>
    <xf numFmtId="0" fontId="6" fillId="14" borderId="125" xfId="2" applyFont="1" applyFill="1" applyBorder="1" applyAlignment="1">
      <alignment horizontal="center" vertical="center"/>
    </xf>
    <xf numFmtId="0" fontId="6" fillId="14" borderId="93" xfId="2" applyFont="1" applyFill="1" applyBorder="1" applyAlignment="1">
      <alignment horizontal="center" vertical="center"/>
    </xf>
    <xf numFmtId="0" fontId="6" fillId="14" borderId="126" xfId="2" applyFont="1" applyFill="1" applyBorder="1" applyAlignment="1">
      <alignment horizontal="center" vertical="center"/>
    </xf>
    <xf numFmtId="0" fontId="6" fillId="4" borderId="0" xfId="2" applyFont="1" applyFill="1" applyAlignment="1" applyProtection="1">
      <alignment horizontal="left" vertical="center"/>
      <protection locked="0"/>
    </xf>
    <xf numFmtId="0" fontId="6" fillId="0" borderId="0" xfId="2" applyFont="1" applyAlignment="1" applyProtection="1">
      <alignment horizontal="left" vertical="center" wrapText="1"/>
      <protection locked="0"/>
    </xf>
    <xf numFmtId="0" fontId="22" fillId="14" borderId="4" xfId="2" applyFont="1" applyFill="1" applyBorder="1" applyAlignment="1">
      <alignment horizontal="center" vertical="center"/>
    </xf>
    <xf numFmtId="0" fontId="22" fillId="14" borderId="26" xfId="2" applyFont="1" applyFill="1" applyBorder="1" applyAlignment="1">
      <alignment horizontal="center" vertical="center"/>
    </xf>
    <xf numFmtId="0" fontId="22" fillId="14" borderId="5" xfId="2" applyFont="1" applyFill="1" applyBorder="1" applyAlignment="1">
      <alignment horizontal="center" vertical="center"/>
    </xf>
    <xf numFmtId="0" fontId="6" fillId="2" borderId="4" xfId="2" applyFont="1" applyFill="1" applyBorder="1" applyAlignment="1" applyProtection="1">
      <alignment horizontal="center" vertical="center" wrapText="1"/>
      <protection locked="0"/>
    </xf>
    <xf numFmtId="0" fontId="6" fillId="2" borderId="26" xfId="2" applyFont="1" applyFill="1" applyBorder="1" applyAlignment="1" applyProtection="1">
      <alignment horizontal="center" vertical="center"/>
      <protection locked="0"/>
    </xf>
    <xf numFmtId="0" fontId="8" fillId="0" borderId="0" xfId="2" applyFont="1" applyAlignment="1" applyProtection="1">
      <alignment horizontal="left" vertical="center"/>
      <protection locked="0"/>
    </xf>
    <xf numFmtId="0" fontId="15" fillId="0" borderId="0" xfId="2" applyFont="1" applyAlignment="1">
      <alignment horizontal="left"/>
    </xf>
    <xf numFmtId="0" fontId="16" fillId="10" borderId="26" xfId="2" applyFont="1" applyFill="1" applyBorder="1" applyAlignment="1">
      <alignment horizontal="center" vertical="center" wrapText="1"/>
    </xf>
    <xf numFmtId="0" fontId="16" fillId="10" borderId="26" xfId="2" applyFont="1" applyFill="1" applyBorder="1" applyAlignment="1">
      <alignment horizontal="center" vertical="center"/>
    </xf>
    <xf numFmtId="0" fontId="16" fillId="10" borderId="5" xfId="2" applyFont="1" applyFill="1" applyBorder="1" applyAlignment="1">
      <alignment horizontal="center" vertical="center"/>
    </xf>
    <xf numFmtId="0" fontId="43" fillId="13" borderId="26" xfId="2" applyFont="1" applyFill="1" applyBorder="1" applyAlignment="1">
      <alignment horizontal="center" vertical="center"/>
    </xf>
    <xf numFmtId="0" fontId="15" fillId="0" borderId="30" xfId="2" applyFont="1" applyBorder="1" applyAlignment="1">
      <alignment horizontal="left" vertical="center" wrapText="1"/>
    </xf>
    <xf numFmtId="0" fontId="15" fillId="0" borderId="127" xfId="2" applyFont="1" applyBorder="1" applyAlignment="1">
      <alignment horizontal="left" vertical="center" wrapText="1"/>
    </xf>
    <xf numFmtId="0" fontId="15" fillId="0" borderId="130" xfId="2" applyFont="1" applyBorder="1" applyAlignment="1">
      <alignment horizontal="left" vertical="center"/>
    </xf>
    <xf numFmtId="0" fontId="15" fillId="0" borderId="128" xfId="2" applyFont="1" applyBorder="1" applyAlignment="1">
      <alignment horizontal="left" vertical="center"/>
    </xf>
    <xf numFmtId="0" fontId="15" fillId="13" borderId="1" xfId="2" applyFont="1" applyFill="1" applyBorder="1" applyAlignment="1">
      <alignment horizontal="left" vertical="center" wrapText="1"/>
    </xf>
    <xf numFmtId="0" fontId="15" fillId="0" borderId="24" xfId="2" applyFont="1" applyBorder="1" applyAlignment="1">
      <alignment horizontal="center"/>
    </xf>
  </cellXfs>
  <cellStyles count="14">
    <cellStyle name="Divider" xfId="4" xr:uid="{B19E4804-E6DF-43F3-A290-CEA18C842D74}"/>
    <cellStyle name="Divider-Big" xfId="6" xr:uid="{015F5C0F-A30E-41C7-940A-BDCB33EC713A}"/>
    <cellStyle name="Hed-1" xfId="3" xr:uid="{5F982277-1A77-434F-877A-9B47CE0EC5F5}"/>
    <cellStyle name="Hed-2" xfId="5" xr:uid="{8D6B78CB-E28E-454F-9A86-2BD68DF3ECDD}"/>
    <cellStyle name="Lien hypertexte" xfId="11" builtinId="8"/>
    <cellStyle name="Monétaire" xfId="13" builtinId="4"/>
    <cellStyle name="Normal" xfId="0" builtinId="0"/>
    <cellStyle name="Normal 2" xfId="8" xr:uid="{7C2B6AE7-5173-44C3-8CD0-586D46B9A358}"/>
    <cellStyle name="Normal 2 2" xfId="2" xr:uid="{7560CFB2-9CF2-4173-A456-E82F199C7133}"/>
    <cellStyle name="Normal 2 3" xfId="10" xr:uid="{D72E2BDB-693D-4737-B6FE-3AA48576E298}"/>
    <cellStyle name="Normal 3" xfId="9" xr:uid="{3EB21115-41C1-43A8-8AAB-D9FB35FC1767}"/>
    <cellStyle name="Normal 4" xfId="1" xr:uid="{802B90E9-DC6B-4A6A-9222-2A423FF6F9A7}"/>
    <cellStyle name="Normal_FV ALB 2" xfId="12" xr:uid="{C57DC8AF-A40D-425E-A152-A5870429045B}"/>
    <cellStyle name="Pourcentage 2 2" xfId="7" xr:uid="{F47ABB40-47E5-4334-9E4E-E9F63BCA218C}"/>
  </cellStyles>
  <dxfs count="0"/>
  <tableStyles count="0" defaultTableStyle="TableStyleMedium2" defaultPivotStyle="PivotStyleLight16"/>
  <colors>
    <mruColors>
      <color rgb="FFFFFFCC"/>
      <color rgb="FFFFFF99"/>
      <color rgb="FFDDD9C3"/>
      <color rgb="FFCCECFF"/>
      <color rgb="FF0000FF"/>
      <color rgb="FFFEFC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228600</xdr:colOff>
          <xdr:row>45</xdr:row>
          <xdr:rowOff>180975</xdr:rowOff>
        </xdr:from>
        <xdr:to>
          <xdr:col>5</xdr:col>
          <xdr:colOff>523875</xdr:colOff>
          <xdr:row>47</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1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48</xdr:row>
          <xdr:rowOff>0</xdr:rowOff>
        </xdr:from>
        <xdr:to>
          <xdr:col>5</xdr:col>
          <xdr:colOff>523875</xdr:colOff>
          <xdr:row>49</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1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48</xdr:row>
          <xdr:rowOff>180975</xdr:rowOff>
        </xdr:from>
        <xdr:to>
          <xdr:col>5</xdr:col>
          <xdr:colOff>523875</xdr:colOff>
          <xdr:row>50</xdr:row>
          <xdr:rowOff>9525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1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49</xdr:row>
          <xdr:rowOff>180975</xdr:rowOff>
        </xdr:from>
        <xdr:to>
          <xdr:col>5</xdr:col>
          <xdr:colOff>523875</xdr:colOff>
          <xdr:row>51</xdr:row>
          <xdr:rowOff>9525</xdr:rowOff>
        </xdr:to>
        <xdr:sp macro="" textlink="">
          <xdr:nvSpPr>
            <xdr:cNvPr id="32772" name="Check Box 4" hidden="1">
              <a:extLst>
                <a:ext uri="{63B3BB69-23CF-44E3-9099-C40C66FF867C}">
                  <a14:compatExt spid="_x0000_s32772"/>
                </a:ext>
                <a:ext uri="{FF2B5EF4-FFF2-40B4-BE49-F238E27FC236}">
                  <a16:creationId xmlns:a16="http://schemas.microsoft.com/office/drawing/2014/main" id="{00000000-0008-0000-0100-00000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44</xdr:row>
          <xdr:rowOff>180975</xdr:rowOff>
        </xdr:from>
        <xdr:to>
          <xdr:col>5</xdr:col>
          <xdr:colOff>523875</xdr:colOff>
          <xdr:row>46</xdr:row>
          <xdr:rowOff>9525</xdr:rowOff>
        </xdr:to>
        <xdr:sp macro="" textlink="">
          <xdr:nvSpPr>
            <xdr:cNvPr id="32773" name="Check Box 5" hidden="1">
              <a:extLst>
                <a:ext uri="{63B3BB69-23CF-44E3-9099-C40C66FF867C}">
                  <a14:compatExt spid="_x0000_s32773"/>
                </a:ext>
                <a:ext uri="{FF2B5EF4-FFF2-40B4-BE49-F238E27FC236}">
                  <a16:creationId xmlns:a16="http://schemas.microsoft.com/office/drawing/2014/main" id="{00000000-0008-0000-0100-00000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47</xdr:row>
          <xdr:rowOff>200025</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46</xdr:row>
          <xdr:rowOff>180975</xdr:rowOff>
        </xdr:from>
        <xdr:to>
          <xdr:col>5</xdr:col>
          <xdr:colOff>523875</xdr:colOff>
          <xdr:row>47</xdr:row>
          <xdr:rowOff>200025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1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200-000002000000}"/>
            </a:ext>
          </a:extLst>
        </xdr:cNvPr>
        <xdr:cNvSpPr txBox="1"/>
      </xdr:nvSpPr>
      <xdr:spPr>
        <a:xfrm>
          <a:off x="544830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3" name="ZoneTexte 2">
          <a:extLst>
            <a:ext uri="{FF2B5EF4-FFF2-40B4-BE49-F238E27FC236}">
              <a16:creationId xmlns:a16="http://schemas.microsoft.com/office/drawing/2014/main" id="{00000000-0008-0000-0200-000003000000}"/>
            </a:ext>
          </a:extLst>
        </xdr:cNvPr>
        <xdr:cNvSpPr txBox="1"/>
      </xdr:nvSpPr>
      <xdr:spPr>
        <a:xfrm>
          <a:off x="8286750" y="393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200-000004000000}"/>
            </a:ext>
          </a:extLst>
        </xdr:cNvPr>
        <xdr:cNvSpPr txBox="1"/>
      </xdr:nvSpPr>
      <xdr:spPr>
        <a:xfrm>
          <a:off x="544830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200-000005000000}"/>
            </a:ext>
          </a:extLst>
        </xdr:cNvPr>
        <xdr:cNvSpPr txBox="1"/>
      </xdr:nvSpPr>
      <xdr:spPr>
        <a:xfrm>
          <a:off x="8286750" y="454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200-000006000000}"/>
            </a:ext>
          </a:extLst>
        </xdr:cNvPr>
        <xdr:cNvSpPr txBox="1"/>
      </xdr:nvSpPr>
      <xdr:spPr>
        <a:xfrm>
          <a:off x="544830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200-000007000000}"/>
            </a:ext>
          </a:extLst>
        </xdr:cNvPr>
        <xdr:cNvSpPr txBox="1"/>
      </xdr:nvSpPr>
      <xdr:spPr>
        <a:xfrm>
          <a:off x="8286750"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200-000008000000}"/>
            </a:ext>
          </a:extLst>
        </xdr:cNvPr>
        <xdr:cNvSpPr txBox="1"/>
      </xdr:nvSpPr>
      <xdr:spPr>
        <a:xfrm>
          <a:off x="544830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9" name="ZoneTexte 8">
          <a:extLst>
            <a:ext uri="{FF2B5EF4-FFF2-40B4-BE49-F238E27FC236}">
              <a16:creationId xmlns:a16="http://schemas.microsoft.com/office/drawing/2014/main" id="{00000000-0008-0000-0200-000009000000}"/>
            </a:ext>
          </a:extLst>
        </xdr:cNvPr>
        <xdr:cNvSpPr txBox="1"/>
      </xdr:nvSpPr>
      <xdr:spPr>
        <a:xfrm>
          <a:off x="8286750" y="653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84731" cy="264560"/>
    <xdr:sp macro="" textlink="">
      <xdr:nvSpPr>
        <xdr:cNvPr id="2" name="ZoneTexte 1">
          <a:extLst>
            <a:ext uri="{FF2B5EF4-FFF2-40B4-BE49-F238E27FC236}">
              <a16:creationId xmlns:a16="http://schemas.microsoft.com/office/drawing/2014/main" id="{00000000-0008-0000-0300-000002000000}"/>
            </a:ext>
          </a:extLst>
        </xdr:cNvPr>
        <xdr:cNvSpPr txBox="1"/>
      </xdr:nvSpPr>
      <xdr:spPr>
        <a:xfrm>
          <a:off x="4486275" y="503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74009"/>
    <xdr:sp macro="" textlink="">
      <xdr:nvSpPr>
        <xdr:cNvPr id="3" name="ZoneTexte 2">
          <a:extLst>
            <a:ext uri="{FF2B5EF4-FFF2-40B4-BE49-F238E27FC236}">
              <a16:creationId xmlns:a16="http://schemas.microsoft.com/office/drawing/2014/main" id="{00000000-0008-0000-0300-000003000000}"/>
            </a:ext>
          </a:extLst>
        </xdr:cNvPr>
        <xdr:cNvSpPr txBox="1"/>
      </xdr:nvSpPr>
      <xdr:spPr>
        <a:xfrm>
          <a:off x="5445125" y="5035550"/>
          <a:ext cx="255044" cy="274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4" name="ZoneTexte 3">
          <a:extLst>
            <a:ext uri="{FF2B5EF4-FFF2-40B4-BE49-F238E27FC236}">
              <a16:creationId xmlns:a16="http://schemas.microsoft.com/office/drawing/2014/main" id="{00000000-0008-0000-0300-000004000000}"/>
            </a:ext>
          </a:extLst>
        </xdr:cNvPr>
        <xdr:cNvSpPr txBox="1"/>
      </xdr:nvSpPr>
      <xdr:spPr>
        <a:xfrm>
          <a:off x="4486275"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5" name="ZoneTexte 4">
          <a:extLst>
            <a:ext uri="{FF2B5EF4-FFF2-40B4-BE49-F238E27FC236}">
              <a16:creationId xmlns:a16="http://schemas.microsoft.com/office/drawing/2014/main" id="{00000000-0008-0000-0300-000005000000}"/>
            </a:ext>
          </a:extLst>
        </xdr:cNvPr>
        <xdr:cNvSpPr txBox="1"/>
      </xdr:nvSpPr>
      <xdr:spPr>
        <a:xfrm>
          <a:off x="5448300" y="564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6" name="ZoneTexte 5">
          <a:extLst>
            <a:ext uri="{FF2B5EF4-FFF2-40B4-BE49-F238E27FC236}">
              <a16:creationId xmlns:a16="http://schemas.microsoft.com/office/drawing/2014/main" id="{00000000-0008-0000-0300-000006000000}"/>
            </a:ext>
          </a:extLst>
        </xdr:cNvPr>
        <xdr:cNvSpPr txBox="1"/>
      </xdr:nvSpPr>
      <xdr:spPr>
        <a:xfrm>
          <a:off x="448627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7" name="ZoneTexte 6">
          <a:extLst>
            <a:ext uri="{FF2B5EF4-FFF2-40B4-BE49-F238E27FC236}">
              <a16:creationId xmlns:a16="http://schemas.microsoft.com/office/drawing/2014/main" id="{00000000-0008-0000-0300-000007000000}"/>
            </a:ext>
          </a:extLst>
        </xdr:cNvPr>
        <xdr:cNvSpPr txBox="1"/>
      </xdr:nvSpPr>
      <xdr:spPr>
        <a:xfrm>
          <a:off x="5448300"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184731" cy="264560"/>
    <xdr:sp macro="" textlink="">
      <xdr:nvSpPr>
        <xdr:cNvPr id="8" name="ZoneTexte 7">
          <a:extLst>
            <a:ext uri="{FF2B5EF4-FFF2-40B4-BE49-F238E27FC236}">
              <a16:creationId xmlns:a16="http://schemas.microsoft.com/office/drawing/2014/main" id="{00000000-0008-0000-0300-000008000000}"/>
            </a:ext>
          </a:extLst>
        </xdr:cNvPr>
        <xdr:cNvSpPr txBox="1"/>
      </xdr:nvSpPr>
      <xdr:spPr>
        <a:xfrm>
          <a:off x="4486275" y="7639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oneCellAnchor>
    <xdr:from>
      <xdr:col>0</xdr:col>
      <xdr:colOff>0</xdr:colOff>
      <xdr:row>0</xdr:row>
      <xdr:rowOff>0</xdr:rowOff>
    </xdr:from>
    <xdr:ext cx="255044" cy="264560"/>
    <xdr:sp macro="" textlink="">
      <xdr:nvSpPr>
        <xdr:cNvPr id="9" name="ZoneTexte 8">
          <a:extLst>
            <a:ext uri="{FF2B5EF4-FFF2-40B4-BE49-F238E27FC236}">
              <a16:creationId xmlns:a16="http://schemas.microsoft.com/office/drawing/2014/main" id="{00000000-0008-0000-0300-000009000000}"/>
            </a:ext>
          </a:extLst>
        </xdr:cNvPr>
        <xdr:cNvSpPr txBox="1"/>
      </xdr:nvSpPr>
      <xdr:spPr>
        <a:xfrm>
          <a:off x="5445125" y="7635875"/>
          <a:ext cx="25504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r-CA"/>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Documents%20types\26-27%20Prog-Contrats-Form%20MASTER\26-27%20Formulaires\Formulaires%20IC%20logo%20chang&#233;\26-27%20IC%20DGIC%20MASTER%20F%20POUR%20D&#201;CLINAISON%20&#192;%20CONSERVER.xlsx" TargetMode="External"/><Relationship Id="rId1" Type="http://schemas.openxmlformats.org/officeDocument/2006/relationships/externalLinkPath" Target="26-27%20IC%20DGIC%20MASTER%20F%20POUR%20D&#201;CLINAISON%20&#192;%20CONSERV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DMIN"/>
      <sheetName val="Déclarations"/>
      <sheetName val="QD Demandeur"/>
      <sheetName val="QD Artiste"/>
      <sheetName val="Plan d'affaires 5 ans-"/>
      <sheetName val="Plan d'affaires 5 et +"/>
      <sheetName val="EC-EI-ICV4"/>
      <sheetName val="EC-Artistes Edition Précédente"/>
      <sheetName val="EC-Artistes admissibles"/>
      <sheetName val="EC-Artistes SP Ed Précédente"/>
      <sheetName val="EC-Artistes SP"/>
      <sheetName val="ICV4-Artistes Ed précédente"/>
      <sheetName val="ICV4-Artistes admissibles"/>
      <sheetName val="DC"/>
      <sheetName val="DC-Participant.e.s"/>
      <sheetName val="PCN"/>
      <sheetName val="PCN-Artistes"/>
      <sheetName val="ICV2-Tournée nationale"/>
      <sheetName val="Démarchage"/>
      <sheetName val="Budget-Bilan"/>
      <sheetName val="PARA-EC-EI-ICV4"/>
      <sheetName val="PARA-EC-ICV4-PCN- Pros"/>
      <sheetName val="PARA-DC"/>
      <sheetName val="PARA-PCN"/>
      <sheetName val="PARA-ICV2"/>
      <sheetName val="PARA-DE"/>
      <sheetName val="PARA-Tab Dé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12">
          <cell r="F112"/>
          <cell r="G112"/>
          <cell r="H112"/>
          <cell r="I112"/>
        </row>
        <row r="113">
          <cell r="F113"/>
          <cell r="G113"/>
          <cell r="H113"/>
          <cell r="I113"/>
        </row>
        <row r="114">
          <cell r="H114"/>
          <cell r="I114"/>
        </row>
        <row r="151">
          <cell r="F151"/>
          <cell r="G151"/>
          <cell r="H151"/>
          <cell r="I151"/>
        </row>
        <row r="152">
          <cell r="F152"/>
          <cell r="G152"/>
          <cell r="H152"/>
          <cell r="I152"/>
        </row>
        <row r="153">
          <cell r="H153"/>
          <cell r="I153"/>
        </row>
      </sheetData>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musicaction.ca/politique-de-confidentialite/"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musicaction.ca/politique-de-confidentialit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4713-F780-4E78-9EB3-E7D0142E8884}">
  <sheetPr>
    <tabColor rgb="FFFFFF00"/>
  </sheetPr>
  <dimension ref="A1:AM26"/>
  <sheetViews>
    <sheetView zoomScaleNormal="100" workbookViewId="0">
      <selection activeCell="C38" sqref="C38"/>
    </sheetView>
  </sheetViews>
  <sheetFormatPr baseColWidth="10" defaultColWidth="10.85546875" defaultRowHeight="12.75" x14ac:dyDescent="0.2"/>
  <cols>
    <col min="1" max="1" width="10.85546875" style="1"/>
    <col min="2" max="2" width="13.5703125" style="1" customWidth="1"/>
    <col min="3" max="3" width="29.5703125" style="1" customWidth="1"/>
    <col min="4" max="4" width="13.85546875" style="1" customWidth="1"/>
    <col min="5" max="5" width="16" style="1" customWidth="1"/>
    <col min="6" max="6" width="36.85546875" style="1" customWidth="1"/>
    <col min="7" max="12" width="10.5703125" style="1" customWidth="1"/>
    <col min="13" max="13" width="9.5703125" style="1" customWidth="1"/>
    <col min="14" max="15" width="10.5703125" style="1" customWidth="1"/>
    <col min="16" max="16" width="10.5703125" style="1" hidden="1" customWidth="1"/>
    <col min="17" max="19" width="10.5703125" style="1" customWidth="1"/>
    <col min="20" max="20" width="11.85546875" style="1" customWidth="1"/>
    <col min="21" max="21" width="13.140625" style="1" customWidth="1"/>
    <col min="22" max="22" width="16.85546875" style="1" customWidth="1"/>
    <col min="23" max="24" width="10.5703125" style="1" customWidth="1"/>
    <col min="25" max="25" width="11.85546875" style="1" customWidth="1"/>
    <col min="26" max="16384" width="10.85546875" style="1"/>
  </cols>
  <sheetData>
    <row r="1" spans="1:39" s="20" customFormat="1" ht="51" x14ac:dyDescent="0.25">
      <c r="A1" s="316" t="s">
        <v>338</v>
      </c>
      <c r="B1" s="316" t="s">
        <v>339</v>
      </c>
      <c r="C1" s="316" t="s">
        <v>329</v>
      </c>
      <c r="D1" s="316" t="s">
        <v>327</v>
      </c>
      <c r="E1" s="316" t="s">
        <v>325</v>
      </c>
      <c r="F1" s="316" t="s">
        <v>326</v>
      </c>
      <c r="G1" s="316" t="s">
        <v>333</v>
      </c>
      <c r="H1" s="316" t="s">
        <v>320</v>
      </c>
      <c r="I1" s="316" t="s">
        <v>321</v>
      </c>
      <c r="J1" s="317" t="s">
        <v>332</v>
      </c>
      <c r="K1" s="316" t="s">
        <v>214</v>
      </c>
      <c r="L1" s="317" t="s">
        <v>332</v>
      </c>
      <c r="M1" s="317" t="s">
        <v>332</v>
      </c>
      <c r="N1" s="316" t="s">
        <v>334</v>
      </c>
      <c r="O1" s="316" t="s">
        <v>215</v>
      </c>
      <c r="P1" s="317" t="s">
        <v>332</v>
      </c>
      <c r="Q1" s="318" t="s">
        <v>337</v>
      </c>
      <c r="R1" s="318" t="s">
        <v>335</v>
      </c>
      <c r="S1" s="318" t="s">
        <v>249</v>
      </c>
      <c r="T1" s="318" t="s">
        <v>367</v>
      </c>
      <c r="U1" s="318" t="s">
        <v>340</v>
      </c>
      <c r="V1" s="318" t="s">
        <v>336</v>
      </c>
      <c r="W1" s="318" t="s">
        <v>149</v>
      </c>
      <c r="X1" s="318" t="s">
        <v>137</v>
      </c>
      <c r="Y1" s="318" t="s">
        <v>368</v>
      </c>
      <c r="Z1" s="319" t="s">
        <v>352</v>
      </c>
      <c r="AA1" s="319" t="s">
        <v>353</v>
      </c>
      <c r="AB1" s="319" t="s">
        <v>354</v>
      </c>
      <c r="AC1" s="319" t="s">
        <v>355</v>
      </c>
      <c r="AD1" s="319" t="s">
        <v>356</v>
      </c>
      <c r="AE1" s="319" t="s">
        <v>358</v>
      </c>
      <c r="AF1" s="319" t="s">
        <v>359</v>
      </c>
      <c r="AG1" s="319" t="s">
        <v>360</v>
      </c>
      <c r="AH1" s="319" t="s">
        <v>361</v>
      </c>
      <c r="AI1" s="319" t="s">
        <v>362</v>
      </c>
      <c r="AJ1" s="319" t="s">
        <v>363</v>
      </c>
      <c r="AK1" s="319" t="s">
        <v>364</v>
      </c>
      <c r="AL1" s="319"/>
      <c r="AM1" s="320"/>
    </row>
    <row r="2" spans="1:39" x14ac:dyDescent="0.2">
      <c r="A2" s="391" t="str">
        <f>Déclarations!D7</f>
        <v>À remplir par l'administration</v>
      </c>
      <c r="B2" s="1" t="str">
        <f>Déclarations!D4</f>
        <v>DC</v>
      </c>
      <c r="C2" s="321" t="s">
        <v>308</v>
      </c>
      <c r="D2" s="321" t="s">
        <v>457</v>
      </c>
      <c r="E2" s="322">
        <f>Déclarations!D2</f>
        <v>0</v>
      </c>
      <c r="F2" s="321"/>
      <c r="G2" s="323" t="e">
        <f>'Budget-Bilan'!#REF!</f>
        <v>#REF!</v>
      </c>
      <c r="H2" s="323" t="e">
        <f>'Budget-Bilan'!#REF!</f>
        <v>#REF!</v>
      </c>
      <c r="I2" s="323" t="e" cm="1">
        <f t="array" ref="I2">'Budget-Bilan'!#REF!</f>
        <v>#REF!</v>
      </c>
      <c r="J2" s="324"/>
      <c r="K2" s="323" t="e" cm="1">
        <f t="array" ref="K2">'Budget-Bilan'!#REF!</f>
        <v>#REF!</v>
      </c>
      <c r="L2" s="324"/>
      <c r="M2" s="324"/>
      <c r="N2" s="323" t="e">
        <f>'Budget-Bilan'!#REF!</f>
        <v>#REF!</v>
      </c>
      <c r="O2" s="323" t="e" cm="1">
        <f t="array" ref="O2">'Budget-Bilan'!#REF!</f>
        <v>#REF!</v>
      </c>
      <c r="P2" s="325"/>
      <c r="Q2" s="1">
        <f>'EC-Artistes admissibles'!F41</f>
        <v>0</v>
      </c>
      <c r="R2" s="1">
        <f>'EC-Artistes admissibles'!H41</f>
        <v>0</v>
      </c>
      <c r="S2" s="1">
        <f>'EC-Artistes admissibles'!G41</f>
        <v>0</v>
      </c>
      <c r="T2" s="325"/>
      <c r="U2" s="325"/>
      <c r="V2" s="325"/>
      <c r="W2" s="325"/>
      <c r="X2" s="325"/>
      <c r="Y2" s="325"/>
      <c r="Z2" s="325"/>
      <c r="AA2" s="325"/>
      <c r="AB2" s="325"/>
      <c r="AC2" s="325"/>
      <c r="AD2" s="325"/>
      <c r="AE2" s="325"/>
      <c r="AF2" s="325"/>
      <c r="AG2" s="325"/>
      <c r="AH2" s="325"/>
      <c r="AI2" s="325"/>
      <c r="AJ2" s="325"/>
      <c r="AK2" s="325"/>
    </row>
    <row r="3" spans="1:39" x14ac:dyDescent="0.2">
      <c r="A3" s="391" t="str">
        <f>Déclarations!D7</f>
        <v>À remplir par l'administration</v>
      </c>
      <c r="B3" s="1" t="str">
        <f>Déclarations!D4</f>
        <v>DC</v>
      </c>
      <c r="C3" s="321" t="s">
        <v>382</v>
      </c>
      <c r="D3" s="321" t="s">
        <v>457</v>
      </c>
      <c r="E3" s="322">
        <f>Déclarations!D2</f>
        <v>0</v>
      </c>
      <c r="F3" s="321"/>
      <c r="G3" s="323" t="e">
        <f>'Budget-Bilan'!#REF!</f>
        <v>#REF!</v>
      </c>
      <c r="H3" s="323" t="e">
        <f>'Budget-Bilan'!#REF!</f>
        <v>#REF!</v>
      </c>
      <c r="I3" s="323" t="e" cm="1">
        <f t="array" ref="I3">'Budget-Bilan'!#REF!</f>
        <v>#REF!</v>
      </c>
      <c r="J3" s="324"/>
      <c r="K3" s="323" t="e" cm="1">
        <f t="array" ref="K3">'Budget-Bilan'!#REF!</f>
        <v>#REF!</v>
      </c>
      <c r="L3" s="324"/>
      <c r="M3" s="324"/>
      <c r="N3" s="323" t="e">
        <f>'Budget-Bilan'!#REF!</f>
        <v>#REF!</v>
      </c>
      <c r="O3" s="323" t="e" cm="1">
        <f t="array" ref="O3">'Budget-Bilan'!#REF!</f>
        <v>#REF!</v>
      </c>
      <c r="P3" s="325"/>
      <c r="Q3" s="325"/>
      <c r="R3" s="325"/>
      <c r="S3" s="325"/>
      <c r="T3" s="325"/>
      <c r="U3" s="325"/>
      <c r="V3" s="325"/>
      <c r="W3" s="325"/>
      <c r="X3" s="325"/>
      <c r="Y3" s="325"/>
      <c r="Z3" s="325"/>
      <c r="AA3" s="325"/>
      <c r="AB3" s="325"/>
      <c r="AC3" s="325"/>
      <c r="AD3" s="325"/>
      <c r="AE3" s="325"/>
      <c r="AF3" s="325"/>
      <c r="AG3" s="325"/>
      <c r="AH3" s="325"/>
      <c r="AI3" s="325"/>
      <c r="AJ3" s="325"/>
      <c r="AK3" s="325"/>
    </row>
    <row r="4" spans="1:39" x14ac:dyDescent="0.2">
      <c r="A4" s="391" t="str">
        <f>Déclarations!D7</f>
        <v>À remplir par l'administration</v>
      </c>
      <c r="B4" s="1" t="str">
        <f>Déclarations!D4</f>
        <v>DC</v>
      </c>
      <c r="C4" s="321" t="s">
        <v>381</v>
      </c>
      <c r="D4" s="321" t="s">
        <v>457</v>
      </c>
      <c r="E4" s="322">
        <f>Déclarations!D2</f>
        <v>0</v>
      </c>
      <c r="F4" s="321"/>
      <c r="G4" s="323" t="e">
        <f>'Budget-Bilan'!#REF!</f>
        <v>#REF!</v>
      </c>
      <c r="H4" s="323" t="e">
        <f>'Budget-Bilan'!#REF!</f>
        <v>#REF!</v>
      </c>
      <c r="I4" s="323" t="e" cm="1">
        <f t="array" ref="I4">'Budget-Bilan'!#REF!</f>
        <v>#REF!</v>
      </c>
      <c r="J4" s="324"/>
      <c r="K4" s="323" t="e" cm="1">
        <f t="array" ref="K4">'Budget-Bilan'!#REF!</f>
        <v>#REF!</v>
      </c>
      <c r="L4" s="324"/>
      <c r="M4" s="324"/>
      <c r="N4" s="323" t="e">
        <f>'Budget-Bilan'!#REF!</f>
        <v>#REF!</v>
      </c>
      <c r="O4" s="323" t="e" cm="1">
        <f t="array" ref="O4">'Budget-Bilan'!#REF!</f>
        <v>#REF!</v>
      </c>
      <c r="P4" s="325"/>
      <c r="Q4" s="325"/>
      <c r="R4" s="325"/>
      <c r="S4" s="325"/>
      <c r="T4" s="325"/>
      <c r="U4" s="325"/>
      <c r="V4" s="325"/>
      <c r="W4" s="325"/>
      <c r="X4" s="325"/>
      <c r="Y4" s="325"/>
      <c r="Z4" s="325"/>
      <c r="AA4" s="325"/>
      <c r="AB4" s="325"/>
      <c r="AC4" s="325"/>
      <c r="AD4" s="325"/>
      <c r="AE4" s="325"/>
      <c r="AF4" s="325"/>
      <c r="AG4" s="325"/>
      <c r="AH4" s="325"/>
      <c r="AI4" s="325"/>
      <c r="AJ4" s="325"/>
      <c r="AK4" s="325"/>
    </row>
    <row r="5" spans="1:39" x14ac:dyDescent="0.2">
      <c r="A5" s="391" t="str">
        <f>Déclarations!D7</f>
        <v>À remplir par l'administration</v>
      </c>
      <c r="B5" s="1" t="str">
        <f>Déclarations!D4</f>
        <v>DC</v>
      </c>
      <c r="C5" s="321" t="s">
        <v>328</v>
      </c>
      <c r="D5" s="321" t="s">
        <v>457</v>
      </c>
      <c r="E5" s="322">
        <f>Déclarations!D2</f>
        <v>0</v>
      </c>
      <c r="F5" s="321" t="str">
        <f>DC!A4</f>
        <v>PROJET #1 / TITRE DU PROJET :</v>
      </c>
      <c r="G5" s="323" t="e">
        <f>'Budget-Bilan'!#REF!</f>
        <v>#REF!</v>
      </c>
      <c r="H5" s="323" t="e">
        <f>'Budget-Bilan'!#REF!</f>
        <v>#REF!</v>
      </c>
      <c r="I5" s="323" t="e" cm="1">
        <f t="array" ref="I5">'Budget-Bilan'!#REF!</f>
        <v>#REF!</v>
      </c>
      <c r="J5" s="324"/>
      <c r="K5" s="323" t="e" cm="1">
        <f t="array" ref="K5">'Budget-Bilan'!#REF!</f>
        <v>#REF!</v>
      </c>
      <c r="L5" s="324"/>
      <c r="M5" s="324"/>
      <c r="N5" s="323" t="e">
        <f>'Budget-Bilan'!#REF!</f>
        <v>#REF!</v>
      </c>
      <c r="O5" s="323" t="e" cm="1">
        <f t="array" ref="O5">'Budget-Bilan'!#REF!</f>
        <v>#REF!</v>
      </c>
      <c r="P5" s="325"/>
      <c r="Q5" s="325"/>
      <c r="R5" s="325"/>
      <c r="S5" s="1">
        <f>'DC-Participant.e.s'!I16</f>
        <v>0</v>
      </c>
      <c r="T5" s="1">
        <f>'DC-Participant.e.s'!B16</f>
        <v>0</v>
      </c>
      <c r="U5" s="1">
        <f>'DC-Participant.e.s'!F16</f>
        <v>0</v>
      </c>
      <c r="V5" s="1">
        <f>'DC-Participant.e.s'!G16</f>
        <v>0</v>
      </c>
      <c r="W5" s="1">
        <f>'DC-Participant.e.s'!H16</f>
        <v>0</v>
      </c>
      <c r="X5" s="1">
        <f>'DC-Participant.e.s'!K16</f>
        <v>0</v>
      </c>
      <c r="Y5" s="1">
        <f>'DC-Participant.e.s'!C16</f>
        <v>0</v>
      </c>
      <c r="Z5" s="1">
        <f>'DC-Participant.e.s'!E83</f>
        <v>0</v>
      </c>
      <c r="AA5" s="1">
        <f>'DC-Participant.e.s'!E84</f>
        <v>0</v>
      </c>
      <c r="AB5" s="1">
        <f>'DC-Participant.e.s'!E85</f>
        <v>0</v>
      </c>
      <c r="AC5" s="1">
        <f>'DC-Participant.e.s'!E86</f>
        <v>0</v>
      </c>
      <c r="AD5" s="1">
        <f>'DC-Participant.e.s'!E87</f>
        <v>0</v>
      </c>
      <c r="AE5" s="1">
        <f>'DC-Participant.e.s'!E88</f>
        <v>0</v>
      </c>
      <c r="AF5" s="1">
        <f>'DC-Participant.e.s'!E89</f>
        <v>0</v>
      </c>
      <c r="AG5" s="1">
        <f>'DC-Participant.e.s'!E90</f>
        <v>0</v>
      </c>
      <c r="AH5" s="1">
        <f>'DC-Participant.e.s'!E91</f>
        <v>0</v>
      </c>
      <c r="AI5" s="1">
        <f>'DC-Participant.e.s'!E92</f>
        <v>0</v>
      </c>
      <c r="AJ5" s="1">
        <f>'DC-Participant.e.s'!E93</f>
        <v>0</v>
      </c>
      <c r="AK5" s="1">
        <f>'DC-Participant.e.s'!E94</f>
        <v>0</v>
      </c>
    </row>
    <row r="6" spans="1:39" x14ac:dyDescent="0.2">
      <c r="A6" s="391" t="str">
        <f>Déclarations!D7</f>
        <v>À remplir par l'administration</v>
      </c>
      <c r="B6" s="1" t="str">
        <f>Déclarations!D4</f>
        <v>DC</v>
      </c>
      <c r="C6" s="321" t="s">
        <v>328</v>
      </c>
      <c r="D6" s="321" t="s">
        <v>457</v>
      </c>
      <c r="E6" s="322">
        <f>Déclarations!D2</f>
        <v>0</v>
      </c>
      <c r="F6" s="321" t="str">
        <f>DC!A27</f>
        <v>PROJET #2 / TITRE DU PROJET :</v>
      </c>
      <c r="G6" s="323" t="e">
        <f>'Budget-Bilan'!#REF!</f>
        <v>#REF!</v>
      </c>
      <c r="H6" s="323" t="e">
        <f>'Budget-Bilan'!#REF!</f>
        <v>#REF!</v>
      </c>
      <c r="I6" s="323" t="e" cm="1">
        <f t="array" ref="I6">'Budget-Bilan'!#REF!</f>
        <v>#REF!</v>
      </c>
      <c r="J6" s="324"/>
      <c r="K6" s="323" t="e" cm="1">
        <f t="array" ref="K6">'Budget-Bilan'!#REF!</f>
        <v>#REF!</v>
      </c>
      <c r="L6" s="324"/>
      <c r="M6" s="324"/>
      <c r="N6" s="323" t="e">
        <f>'Budget-Bilan'!#REF!</f>
        <v>#REF!</v>
      </c>
      <c r="O6" s="323" t="e" cm="1">
        <f t="array" ref="O6">'Budget-Bilan'!#REF!</f>
        <v>#REF!</v>
      </c>
      <c r="P6" s="325"/>
      <c r="Q6" s="325"/>
      <c r="R6" s="325"/>
      <c r="S6" s="1">
        <f>'DC-Participant.e.s'!I32</f>
        <v>0</v>
      </c>
      <c r="T6" s="1">
        <f>'DC-Participant.e.s'!B32</f>
        <v>0</v>
      </c>
      <c r="U6" s="1">
        <f>'DC-Participant.e.s'!F32</f>
        <v>0</v>
      </c>
      <c r="V6" s="1">
        <f>'DC-Participant.e.s'!G32</f>
        <v>0</v>
      </c>
      <c r="W6" s="1">
        <f>'DC-Participant.e.s'!H32</f>
        <v>0</v>
      </c>
      <c r="X6" s="1">
        <f>'DC-Participant.e.s'!K32</f>
        <v>0</v>
      </c>
      <c r="Y6" s="1">
        <f>'DC-Participant.e.s'!C32</f>
        <v>0</v>
      </c>
      <c r="Z6" s="1">
        <f>'DC-Participant.e.s'!E97</f>
        <v>0</v>
      </c>
      <c r="AA6" s="1">
        <f>'DC-Participant.e.s'!E98</f>
        <v>0</v>
      </c>
      <c r="AB6" s="1">
        <f>'DC-Participant.e.s'!E99</f>
        <v>0</v>
      </c>
      <c r="AC6" s="1">
        <f>'DC-Participant.e.s'!E100</f>
        <v>0</v>
      </c>
      <c r="AD6" s="1">
        <f>'DC-Participant.e.s'!E101</f>
        <v>0</v>
      </c>
      <c r="AE6" s="1">
        <f>'DC-Participant.e.s'!E102</f>
        <v>0</v>
      </c>
      <c r="AF6" s="1">
        <f>'DC-Participant.e.s'!E103</f>
        <v>0</v>
      </c>
      <c r="AG6" s="1">
        <f>'DC-Participant.e.s'!E104</f>
        <v>0</v>
      </c>
      <c r="AH6" s="1">
        <f>'DC-Participant.e.s'!E105</f>
        <v>0</v>
      </c>
      <c r="AI6" s="1">
        <f>'DC-Participant.e.s'!E106</f>
        <v>0</v>
      </c>
      <c r="AJ6" s="1">
        <f>'DC-Participant.e.s'!E107</f>
        <v>0</v>
      </c>
      <c r="AK6" s="1">
        <f>'DC-Participant.e.s'!E108</f>
        <v>0</v>
      </c>
    </row>
    <row r="7" spans="1:39" x14ac:dyDescent="0.2">
      <c r="A7" s="391" t="str">
        <f>Déclarations!D7</f>
        <v>À remplir par l'administration</v>
      </c>
      <c r="B7" s="1" t="str">
        <f>Déclarations!D4</f>
        <v>DC</v>
      </c>
      <c r="C7" s="321" t="s">
        <v>328</v>
      </c>
      <c r="D7" s="321" t="s">
        <v>457</v>
      </c>
      <c r="E7" s="322">
        <f>Déclarations!D2</f>
        <v>0</v>
      </c>
      <c r="F7" s="321" t="str">
        <f>DC!A53</f>
        <v>PROJET #3 / TITRE DU PROJET :</v>
      </c>
      <c r="G7" s="323" t="e">
        <f>'Budget-Bilan'!#REF!</f>
        <v>#REF!</v>
      </c>
      <c r="H7" s="323" t="e">
        <f>'Budget-Bilan'!#REF!</f>
        <v>#REF!</v>
      </c>
      <c r="I7" s="323" t="e" cm="1">
        <f t="array" ref="I7">'Budget-Bilan'!#REF!</f>
        <v>#REF!</v>
      </c>
      <c r="J7" s="324"/>
      <c r="K7" s="323" t="e" cm="1">
        <f t="array" ref="K7">'Budget-Bilan'!#REF!</f>
        <v>#REF!</v>
      </c>
      <c r="L7" s="324"/>
      <c r="M7" s="324"/>
      <c r="N7" s="323" t="e">
        <f>'Budget-Bilan'!#REF!</f>
        <v>#REF!</v>
      </c>
      <c r="O7" s="323" t="e" cm="1">
        <f t="array" ref="O7">'Budget-Bilan'!#REF!</f>
        <v>#REF!</v>
      </c>
      <c r="P7" s="325"/>
      <c r="Q7" s="325"/>
      <c r="R7" s="325"/>
      <c r="S7" s="1">
        <f>'DC-Participant.e.s'!I48</f>
        <v>0</v>
      </c>
      <c r="T7" s="1">
        <f>'DC-Participant.e.s'!B48</f>
        <v>0</v>
      </c>
      <c r="U7" s="1">
        <f>'DC-Participant.e.s'!F48</f>
        <v>0</v>
      </c>
      <c r="V7" s="1">
        <f>'DC-Participant.e.s'!G48</f>
        <v>0</v>
      </c>
      <c r="W7" s="1">
        <f>'DC-Participant.e.s'!H48</f>
        <v>0</v>
      </c>
      <c r="X7" s="1">
        <f>'DC-Participant.e.s'!K48</f>
        <v>0</v>
      </c>
      <c r="Y7" s="1">
        <f>'DC-Participant.e.s'!C48</f>
        <v>0</v>
      </c>
      <c r="Z7" s="1">
        <f>'DC-Participant.e.s'!E111</f>
        <v>0</v>
      </c>
      <c r="AA7" s="1">
        <f>'DC-Participant.e.s'!E112</f>
        <v>0</v>
      </c>
      <c r="AB7" s="1">
        <f>'DC-Participant.e.s'!E113</f>
        <v>0</v>
      </c>
      <c r="AC7" s="1">
        <f>'DC-Participant.e.s'!E114</f>
        <v>0</v>
      </c>
      <c r="AD7" s="1">
        <f>'DC-Participant.e.s'!E115</f>
        <v>0</v>
      </c>
      <c r="AE7" s="1">
        <f>'DC-Participant.e.s'!E116</f>
        <v>0</v>
      </c>
      <c r="AF7" s="1">
        <f>'DC-Participant.e.s'!E117</f>
        <v>0</v>
      </c>
      <c r="AG7" s="1">
        <f>'DC-Participant.e.s'!E118</f>
        <v>0</v>
      </c>
      <c r="AH7" s="1">
        <f>'DC-Participant.e.s'!E119</f>
        <v>0</v>
      </c>
      <c r="AI7" s="1">
        <f>'DC-Participant.e.s'!E120</f>
        <v>0</v>
      </c>
      <c r="AJ7" s="1">
        <f>'DC-Participant.e.s'!E121</f>
        <v>0</v>
      </c>
      <c r="AK7" s="1">
        <f>'DC-Participant.e.s'!E122</f>
        <v>0</v>
      </c>
    </row>
    <row r="8" spans="1:39" x14ac:dyDescent="0.2">
      <c r="A8" s="391" t="str">
        <f>Déclarations!D7</f>
        <v>À remplir par l'administration</v>
      </c>
      <c r="B8" s="1" t="str">
        <f>Déclarations!D4</f>
        <v>DC</v>
      </c>
      <c r="C8" s="321" t="s">
        <v>328</v>
      </c>
      <c r="D8" s="321" t="s">
        <v>457</v>
      </c>
      <c r="E8" s="322">
        <f>Déclarations!D2</f>
        <v>0</v>
      </c>
      <c r="F8" s="321" t="str">
        <f>DC!A79</f>
        <v>PROJET #4 / TITRE DU PROJET :</v>
      </c>
      <c r="G8" s="323" t="e">
        <f>'Budget-Bilan'!#REF!</f>
        <v>#REF!</v>
      </c>
      <c r="H8" s="323" t="e">
        <f>'Budget-Bilan'!#REF!</f>
        <v>#REF!</v>
      </c>
      <c r="I8" s="323" t="e" cm="1">
        <f t="array" ref="I8">'Budget-Bilan'!#REF!</f>
        <v>#REF!</v>
      </c>
      <c r="J8" s="324"/>
      <c r="K8" s="323" t="e" cm="1">
        <f t="array" ref="K8">'Budget-Bilan'!#REF!</f>
        <v>#REF!</v>
      </c>
      <c r="L8" s="324"/>
      <c r="M8" s="324"/>
      <c r="N8" s="323" t="e">
        <f>'Budget-Bilan'!#REF!</f>
        <v>#REF!</v>
      </c>
      <c r="O8" s="323" t="e" cm="1">
        <f t="array" ref="O8">'Budget-Bilan'!#REF!</f>
        <v>#REF!</v>
      </c>
      <c r="P8" s="325"/>
      <c r="Q8" s="325"/>
      <c r="R8" s="325"/>
      <c r="S8" s="1">
        <f>'DC-Participant.e.s'!I64</f>
        <v>0</v>
      </c>
      <c r="T8" s="1">
        <f>'DC-Participant.e.s'!B64</f>
        <v>0</v>
      </c>
      <c r="U8" s="1">
        <f>'DC-Participant.e.s'!F64</f>
        <v>0</v>
      </c>
      <c r="V8" s="1">
        <f>'DC-Participant.e.s'!G64</f>
        <v>0</v>
      </c>
      <c r="W8" s="1">
        <f>'DC-Participant.e.s'!H64</f>
        <v>0</v>
      </c>
      <c r="X8" s="1">
        <f>'DC-Participant.e.s'!K64</f>
        <v>0</v>
      </c>
      <c r="Y8" s="1">
        <f>'DC-Participant.e.s'!C64</f>
        <v>0</v>
      </c>
      <c r="Z8" s="1">
        <f>'DC-Participant.e.s'!E125</f>
        <v>0</v>
      </c>
      <c r="AA8" s="1">
        <f>'DC-Participant.e.s'!E126</f>
        <v>0</v>
      </c>
      <c r="AB8" s="1">
        <f>'DC-Participant.e.s'!E127</f>
        <v>0</v>
      </c>
      <c r="AC8" s="1">
        <f>'DC-Participant.e.s'!E128</f>
        <v>0</v>
      </c>
      <c r="AD8" s="1">
        <f>'DC-Participant.e.s'!E129</f>
        <v>0</v>
      </c>
      <c r="AE8" s="1">
        <f>'DC-Participant.e.s'!E130</f>
        <v>0</v>
      </c>
      <c r="AF8" s="1">
        <f>'DC-Participant.e.s'!E131</f>
        <v>0</v>
      </c>
      <c r="AG8" s="1">
        <f>'DC-Participant.e.s'!E132</f>
        <v>0</v>
      </c>
      <c r="AH8" s="1">
        <f>'DC-Participant.e.s'!E133</f>
        <v>0</v>
      </c>
      <c r="AI8" s="1">
        <f>'DC-Participant.e.s'!E134</f>
        <v>0</v>
      </c>
      <c r="AJ8" s="1">
        <f>'DC-Participant.e.s'!E135</f>
        <v>0</v>
      </c>
      <c r="AK8" s="1">
        <f>'DC-Participant.e.s'!E136</f>
        <v>0</v>
      </c>
    </row>
    <row r="9" spans="1:39" x14ac:dyDescent="0.2">
      <c r="A9" s="391" t="str">
        <f>Déclarations!D7</f>
        <v>À remplir par l'administration</v>
      </c>
      <c r="B9" s="1" t="str">
        <f>Déclarations!D4</f>
        <v>DC</v>
      </c>
      <c r="C9" s="321" t="s">
        <v>328</v>
      </c>
      <c r="D9" s="321" t="s">
        <v>457</v>
      </c>
      <c r="E9" s="322">
        <f>Déclarations!D2</f>
        <v>0</v>
      </c>
      <c r="F9" s="321" t="str">
        <f>DC!A104</f>
        <v>PROJET #5 / TITRE DU PROJET :</v>
      </c>
      <c r="G9" s="323" t="e">
        <f>'Budget-Bilan'!#REF!</f>
        <v>#REF!</v>
      </c>
      <c r="H9" s="323" t="e">
        <f>'Budget-Bilan'!#REF!</f>
        <v>#REF!</v>
      </c>
      <c r="I9" s="323" t="e" cm="1">
        <f t="array" ref="I9">'Budget-Bilan'!#REF!</f>
        <v>#REF!</v>
      </c>
      <c r="J9" s="324"/>
      <c r="K9" s="323" t="e" cm="1">
        <f t="array" ref="K9">'Budget-Bilan'!#REF!</f>
        <v>#REF!</v>
      </c>
      <c r="L9" s="324"/>
      <c r="M9" s="324"/>
      <c r="N9" s="323" t="e">
        <f>'Budget-Bilan'!#REF!</f>
        <v>#REF!</v>
      </c>
      <c r="O9" s="323" t="e" cm="1">
        <f t="array" ref="O9">'Budget-Bilan'!#REF!</f>
        <v>#REF!</v>
      </c>
      <c r="P9" s="325"/>
      <c r="Q9" s="325"/>
      <c r="R9" s="325"/>
      <c r="S9" s="1">
        <f>'DC-Participant.e.s'!I79</f>
        <v>0</v>
      </c>
      <c r="T9" s="1">
        <f>'DC-Participant.e.s'!B79</f>
        <v>0</v>
      </c>
      <c r="U9" s="1">
        <f>'DC-Participant.e.s'!F79</f>
        <v>0</v>
      </c>
      <c r="V9" s="1">
        <f>'DC-Participant.e.s'!G79</f>
        <v>0</v>
      </c>
      <c r="W9" s="1">
        <f>'DC-Participant.e.s'!H79</f>
        <v>0</v>
      </c>
      <c r="X9" s="1">
        <f>'DC-Participant.e.s'!K79</f>
        <v>0</v>
      </c>
      <c r="Y9" s="1">
        <f>'DC-Participant.e.s'!C79</f>
        <v>0</v>
      </c>
      <c r="Z9" s="1">
        <f>'DC-Participant.e.s'!E139</f>
        <v>0</v>
      </c>
      <c r="AA9" s="1">
        <f>'DC-Participant.e.s'!E140</f>
        <v>0</v>
      </c>
      <c r="AB9" s="1">
        <f>'DC-Participant.e.s'!E141</f>
        <v>0</v>
      </c>
      <c r="AC9" s="1">
        <f>'DC-Participant.e.s'!E142</f>
        <v>0</v>
      </c>
      <c r="AD9" s="1">
        <f>'DC-Participant.e.s'!E143</f>
        <v>0</v>
      </c>
      <c r="AE9" s="1">
        <f>'DC-Participant.e.s'!E144</f>
        <v>0</v>
      </c>
      <c r="AF9" s="1">
        <f>'DC-Participant.e.s'!E145</f>
        <v>0</v>
      </c>
      <c r="AG9" s="1">
        <f>'DC-Participant.e.s'!E146</f>
        <v>0</v>
      </c>
      <c r="AH9" s="1">
        <f>'DC-Participant.e.s'!E147</f>
        <v>0</v>
      </c>
      <c r="AI9" s="1">
        <f>'DC-Participant.e.s'!E148</f>
        <v>0</v>
      </c>
      <c r="AJ9" s="1">
        <f>'DC-Participant.e.s'!E149</f>
        <v>0</v>
      </c>
      <c r="AK9" s="1">
        <f>'DC-Participant.e.s'!E150</f>
        <v>0</v>
      </c>
    </row>
    <row r="10" spans="1:39" x14ac:dyDescent="0.2">
      <c r="A10" s="391" t="str">
        <f>Déclarations!D7</f>
        <v>À remplir par l'administration</v>
      </c>
      <c r="B10" s="1" t="str">
        <f>Déclarations!D4</f>
        <v>DC</v>
      </c>
      <c r="C10" s="321" t="s">
        <v>330</v>
      </c>
      <c r="D10" s="321" t="s">
        <v>457</v>
      </c>
      <c r="E10" s="322">
        <f>Déclarations!D2</f>
        <v>0</v>
      </c>
      <c r="F10" s="321" t="str">
        <f>PCN!A3</f>
        <v>PROJET #1 / TITRE DU PROJET :</v>
      </c>
      <c r="G10" s="323" t="e">
        <f>'Budget-Bilan'!#REF!</f>
        <v>#REF!</v>
      </c>
      <c r="H10" s="323" t="e">
        <f>'Budget-Bilan'!#REF!</f>
        <v>#REF!</v>
      </c>
      <c r="I10" s="323" t="e" cm="1">
        <f t="array" ref="I10">'Budget-Bilan'!#REF!</f>
        <v>#REF!</v>
      </c>
      <c r="J10" s="324"/>
      <c r="K10" s="323" t="e" cm="1">
        <f t="array" ref="K10">'Budget-Bilan'!#REF!</f>
        <v>#REF!</v>
      </c>
      <c r="L10" s="324"/>
      <c r="M10" s="324"/>
      <c r="N10" s="323" t="e">
        <f>'Budget-Bilan'!#REF!</f>
        <v>#REF!</v>
      </c>
      <c r="O10" s="323" t="e" cm="1">
        <f t="array" ref="O10">'Budget-Bilan'!#REF!</f>
        <v>#REF!</v>
      </c>
      <c r="P10" s="325"/>
      <c r="Q10" s="325"/>
      <c r="R10" s="325"/>
      <c r="S10" s="1">
        <f>'PCN-Artistes'!K16</f>
        <v>0</v>
      </c>
      <c r="T10" s="1">
        <f>'PCN-Artistes'!B16</f>
        <v>0</v>
      </c>
      <c r="U10" s="325"/>
      <c r="V10" s="1">
        <f>'PCN-Artistes'!I16</f>
        <v>0</v>
      </c>
      <c r="W10" s="1">
        <f>'PCN-Artistes'!J16</f>
        <v>0</v>
      </c>
      <c r="X10" s="1">
        <f>'PCN-Artistes'!M16</f>
        <v>0</v>
      </c>
      <c r="Y10" s="1">
        <f>'PCN-Artistes'!C16</f>
        <v>0</v>
      </c>
      <c r="Z10" s="1">
        <f>'PCN-Artistes'!E37</f>
        <v>0</v>
      </c>
      <c r="AA10" s="1">
        <f>'PCN-Artistes'!E38</f>
        <v>0</v>
      </c>
      <c r="AB10" s="1">
        <f>'PCN-Artistes'!E39</f>
        <v>0</v>
      </c>
      <c r="AC10" s="1">
        <f>'PCN-Artistes'!E40</f>
        <v>0</v>
      </c>
      <c r="AD10" s="1">
        <f>'PCN-Artistes'!E41</f>
        <v>0</v>
      </c>
      <c r="AE10" s="1">
        <f>'PCN-Artistes'!E42</f>
        <v>0</v>
      </c>
      <c r="AF10" s="1">
        <f>'PCN-Artistes'!E43</f>
        <v>0</v>
      </c>
      <c r="AG10" s="1">
        <f>'PCN-Artistes'!E44</f>
        <v>0</v>
      </c>
      <c r="AH10" s="1">
        <f>'PCN-Artistes'!E45</f>
        <v>0</v>
      </c>
      <c r="AI10" s="1">
        <f>'PCN-Artistes'!E46</f>
        <v>0</v>
      </c>
      <c r="AJ10" s="1">
        <f>'PCN-Artistes'!E47</f>
        <v>0</v>
      </c>
      <c r="AK10" s="1">
        <f>'PCN-Artistes'!E48</f>
        <v>0</v>
      </c>
    </row>
    <row r="11" spans="1:39" x14ac:dyDescent="0.2">
      <c r="A11" s="391" t="str">
        <f>Déclarations!D7</f>
        <v>À remplir par l'administration</v>
      </c>
      <c r="B11" s="1" t="str">
        <f>Déclarations!D4</f>
        <v>DC</v>
      </c>
      <c r="C11" s="321" t="s">
        <v>331</v>
      </c>
      <c r="D11" s="321" t="s">
        <v>457</v>
      </c>
      <c r="E11" s="322">
        <f>Déclarations!D2</f>
        <v>0</v>
      </c>
      <c r="F11" s="321" t="str">
        <f>PCN!A38</f>
        <v>PROJET #2 / TITRE DU PROJET :</v>
      </c>
      <c r="G11" s="323" t="e">
        <f>'Budget-Bilan'!#REF!</f>
        <v>#REF!</v>
      </c>
      <c r="H11" s="323" t="e">
        <f>'Budget-Bilan'!#REF!</f>
        <v>#REF!</v>
      </c>
      <c r="I11" s="323" t="e" cm="1">
        <f t="array" ref="I11">'Budget-Bilan'!#REF!</f>
        <v>#REF!</v>
      </c>
      <c r="J11" s="324"/>
      <c r="K11" s="323" t="e" cm="1">
        <f t="array" ref="K11">'Budget-Bilan'!#REF!</f>
        <v>#REF!</v>
      </c>
      <c r="L11" s="324"/>
      <c r="M11" s="324"/>
      <c r="N11" s="323" t="e">
        <f>'Budget-Bilan'!#REF!</f>
        <v>#REF!</v>
      </c>
      <c r="O11" s="323" t="e" cm="1">
        <f t="array" ref="O11">'Budget-Bilan'!#REF!</f>
        <v>#REF!</v>
      </c>
      <c r="P11" s="325"/>
      <c r="Q11" s="325"/>
      <c r="R11" s="325"/>
      <c r="S11" s="1">
        <f>'PCN-Artistes'!K32</f>
        <v>0</v>
      </c>
      <c r="T11" s="1">
        <f>'PCN-Artistes'!B32</f>
        <v>0</v>
      </c>
      <c r="U11" s="325"/>
      <c r="V11" s="1">
        <f>'PCN-Artistes'!I32</f>
        <v>0</v>
      </c>
      <c r="W11" s="1">
        <f>'PCN-Artistes'!J32</f>
        <v>0</v>
      </c>
      <c r="X11" s="1">
        <f>'PCN-Artistes'!M32</f>
        <v>0</v>
      </c>
      <c r="Y11" s="1">
        <f>'PCN-Artistes'!C32</f>
        <v>0</v>
      </c>
      <c r="Z11" s="1">
        <f>'PCN-Artistes'!E51</f>
        <v>0</v>
      </c>
      <c r="AA11" s="1">
        <f>'PCN-Artistes'!E52</f>
        <v>0</v>
      </c>
      <c r="AB11" s="1">
        <f>'PCN-Artistes'!E53</f>
        <v>0</v>
      </c>
      <c r="AC11" s="1">
        <f>'PCN-Artistes'!E54</f>
        <v>0</v>
      </c>
      <c r="AD11" s="1">
        <f>'PCN-Artistes'!E55</f>
        <v>0</v>
      </c>
      <c r="AE11" s="1">
        <f>'PCN-Artistes'!E56</f>
        <v>0</v>
      </c>
      <c r="AF11" s="1">
        <f>'PCN-Artistes'!E57</f>
        <v>0</v>
      </c>
      <c r="AG11" s="1">
        <f>'PCN-Artistes'!E58</f>
        <v>0</v>
      </c>
      <c r="AH11" s="1">
        <f>'PCN-Artistes'!E59</f>
        <v>0</v>
      </c>
      <c r="AI11" s="1">
        <f>'PCN-Artistes'!E60</f>
        <v>0</v>
      </c>
      <c r="AJ11" s="1">
        <f>'PCN-Artistes'!E61</f>
        <v>0</v>
      </c>
      <c r="AK11" s="1">
        <f>'PCN-Artistes'!E62</f>
        <v>0</v>
      </c>
    </row>
    <row r="12" spans="1:39" x14ac:dyDescent="0.2">
      <c r="A12" s="391" t="str">
        <f>Déclarations!D7</f>
        <v>À remplir par l'administration</v>
      </c>
      <c r="B12" s="1" t="str">
        <f>Déclarations!D4</f>
        <v>DC</v>
      </c>
      <c r="C12" s="321" t="s">
        <v>310</v>
      </c>
      <c r="D12" s="321" t="s">
        <v>457</v>
      </c>
      <c r="E12" s="322">
        <f>Déclarations!D2</f>
        <v>0</v>
      </c>
      <c r="F12" s="321"/>
      <c r="G12" s="323" t="e">
        <f>'Budget-Bilan'!#REF!</f>
        <v>#REF!</v>
      </c>
      <c r="H12" s="323" t="e">
        <f>'Budget-Bilan'!#REF!</f>
        <v>#REF!</v>
      </c>
      <c r="I12" s="323" t="e" cm="1">
        <f t="array" ref="I12">'Budget-Bilan'!#REF!</f>
        <v>#REF!</v>
      </c>
      <c r="J12" s="324"/>
      <c r="K12" s="323" t="e" cm="1">
        <f t="array" ref="K12">'Budget-Bilan'!#REF!</f>
        <v>#REF!</v>
      </c>
      <c r="L12" s="324"/>
      <c r="M12" s="324"/>
      <c r="N12" s="323" t="e">
        <f>'Budget-Bilan'!#REF!</f>
        <v>#REF!</v>
      </c>
      <c r="O12" s="323" t="e" cm="1">
        <f t="array" ref="O12">'Budget-Bilan'!#REF!</f>
        <v>#REF!</v>
      </c>
      <c r="P12" s="325"/>
      <c r="Q12" s="325"/>
      <c r="R12" s="325"/>
      <c r="S12" s="325"/>
      <c r="T12" s="325"/>
      <c r="U12" s="325"/>
      <c r="V12" s="325"/>
      <c r="W12" s="325"/>
      <c r="X12" s="325"/>
      <c r="Y12" s="325"/>
      <c r="Z12" s="325"/>
      <c r="AA12" s="325"/>
      <c r="AB12" s="325"/>
      <c r="AC12" s="325"/>
      <c r="AD12" s="325"/>
      <c r="AE12" s="325"/>
      <c r="AF12" s="325"/>
      <c r="AG12" s="325"/>
      <c r="AH12" s="325"/>
      <c r="AI12" s="325"/>
      <c r="AJ12" s="325"/>
      <c r="AK12" s="325"/>
    </row>
    <row r="13" spans="1:39" x14ac:dyDescent="0.2">
      <c r="A13" s="391" t="str">
        <f>Déclarations!D7</f>
        <v>À remplir par l'administration</v>
      </c>
      <c r="B13" s="1" t="str">
        <f>Déclarations!D4</f>
        <v>DC</v>
      </c>
      <c r="C13" s="321" t="s">
        <v>311</v>
      </c>
      <c r="D13" s="321" t="s">
        <v>457</v>
      </c>
      <c r="E13" s="322">
        <f>Déclarations!D2</f>
        <v>0</v>
      </c>
      <c r="F13" s="321"/>
      <c r="G13" s="323" t="e">
        <f>'Budget-Bilan'!#REF!</f>
        <v>#REF!</v>
      </c>
      <c r="H13" s="323" t="e">
        <f>'Budget-Bilan'!#REF!</f>
        <v>#REF!</v>
      </c>
      <c r="I13" s="323" t="e" cm="1">
        <f t="array" ref="I13">'Budget-Bilan'!#REF!</f>
        <v>#REF!</v>
      </c>
      <c r="J13" s="324"/>
      <c r="K13" s="323" t="e" cm="1">
        <f t="array" ref="K13">'Budget-Bilan'!#REF!</f>
        <v>#REF!</v>
      </c>
      <c r="L13" s="324"/>
      <c r="M13" s="324"/>
      <c r="N13" s="323" t="e">
        <f>'Budget-Bilan'!#REF!</f>
        <v>#REF!</v>
      </c>
      <c r="O13" s="323" t="e" cm="1">
        <f t="array" ref="O13">'Budget-Bilan'!#REF!</f>
        <v>#REF!</v>
      </c>
      <c r="P13" s="325"/>
      <c r="Q13" s="325"/>
      <c r="R13" s="325"/>
      <c r="S13" s="325"/>
      <c r="T13" s="325"/>
      <c r="U13" s="325"/>
      <c r="V13" s="325"/>
      <c r="W13" s="325"/>
      <c r="X13" s="325"/>
      <c r="Y13" s="325"/>
      <c r="Z13" s="325"/>
      <c r="AA13" s="325"/>
      <c r="AB13" s="325"/>
      <c r="AC13" s="325"/>
      <c r="AD13" s="325"/>
      <c r="AE13" s="325"/>
      <c r="AF13" s="325"/>
      <c r="AG13" s="325"/>
      <c r="AH13" s="325"/>
      <c r="AI13" s="325"/>
      <c r="AJ13" s="325"/>
      <c r="AK13" s="325"/>
    </row>
    <row r="14" spans="1:39" ht="14.45" customHeight="1" x14ac:dyDescent="0.2">
      <c r="A14" s="777" t="s">
        <v>385</v>
      </c>
      <c r="B14" s="777"/>
      <c r="C14" s="777"/>
      <c r="D14" s="777"/>
      <c r="E14" s="777"/>
      <c r="F14" s="777"/>
      <c r="G14" s="434" t="e">
        <f>SUM(G2:G13)</f>
        <v>#REF!</v>
      </c>
      <c r="H14" s="434" t="e">
        <f>SUM(H2:H13)</f>
        <v>#REF!</v>
      </c>
      <c r="I14" s="434" t="e">
        <f>SUM(I2:I13)</f>
        <v>#REF!</v>
      </c>
      <c r="J14" s="435"/>
      <c r="K14" s="434" t="e">
        <f>SUM(K2:K13)</f>
        <v>#REF!</v>
      </c>
      <c r="L14" s="435"/>
      <c r="M14" s="436"/>
      <c r="N14" s="434" t="e">
        <f>SUM(N2:N13)</f>
        <v>#REF!</v>
      </c>
      <c r="O14" s="434" t="e">
        <f>SUM(O2:O13)</f>
        <v>#REF!</v>
      </c>
      <c r="P14" s="437"/>
      <c r="Q14" s="438">
        <f t="shared" ref="Q14:AI14" si="0">SUM(Q2:Q13)</f>
        <v>0</v>
      </c>
      <c r="R14" s="438">
        <f t="shared" si="0"/>
        <v>0</v>
      </c>
      <c r="S14" s="438">
        <f t="shared" si="0"/>
        <v>0</v>
      </c>
      <c r="T14" s="438">
        <f t="shared" si="0"/>
        <v>0</v>
      </c>
      <c r="U14" s="438">
        <f t="shared" si="0"/>
        <v>0</v>
      </c>
      <c r="V14" s="438">
        <f t="shared" si="0"/>
        <v>0</v>
      </c>
      <c r="W14" s="438">
        <f t="shared" si="0"/>
        <v>0</v>
      </c>
      <c r="X14" s="438">
        <f t="shared" si="0"/>
        <v>0</v>
      </c>
      <c r="Y14" s="438">
        <f t="shared" si="0"/>
        <v>0</v>
      </c>
      <c r="Z14" s="438">
        <f t="shared" si="0"/>
        <v>0</v>
      </c>
      <c r="AA14" s="438">
        <f t="shared" si="0"/>
        <v>0</v>
      </c>
      <c r="AB14" s="438">
        <f t="shared" si="0"/>
        <v>0</v>
      </c>
      <c r="AC14" s="438">
        <f t="shared" si="0"/>
        <v>0</v>
      </c>
      <c r="AD14" s="438">
        <f t="shared" si="0"/>
        <v>0</v>
      </c>
      <c r="AE14" s="438">
        <f t="shared" si="0"/>
        <v>0</v>
      </c>
      <c r="AF14" s="438">
        <f t="shared" si="0"/>
        <v>0</v>
      </c>
      <c r="AG14" s="438">
        <f t="shared" si="0"/>
        <v>0</v>
      </c>
      <c r="AH14" s="438">
        <f t="shared" si="0"/>
        <v>0</v>
      </c>
      <c r="AI14" s="438">
        <f t="shared" si="0"/>
        <v>0</v>
      </c>
      <c r="AJ14" s="438">
        <f t="shared" ref="AJ14" si="1">SUM(AJ2:AJ13)</f>
        <v>0</v>
      </c>
      <c r="AK14" s="438">
        <f>SUM(AK2:AK13)</f>
        <v>0</v>
      </c>
    </row>
    <row r="15" spans="1:39" x14ac:dyDescent="0.2">
      <c r="A15" s="778"/>
      <c r="B15" s="778"/>
      <c r="C15" s="778"/>
      <c r="D15" s="778"/>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row>
    <row r="16" spans="1:39" x14ac:dyDescent="0.2">
      <c r="A16" s="778"/>
      <c r="B16" s="778"/>
      <c r="C16" s="778"/>
      <c r="D16" s="778"/>
      <c r="E16" s="778"/>
      <c r="F16" s="778"/>
      <c r="G16" s="778"/>
      <c r="H16" s="778"/>
      <c r="I16" s="778"/>
      <c r="J16" s="778"/>
      <c r="K16" s="778"/>
      <c r="L16" s="778"/>
      <c r="M16" s="778"/>
      <c r="N16" s="778"/>
      <c r="O16" s="778"/>
      <c r="P16" s="778"/>
      <c r="Q16" s="778"/>
      <c r="R16" s="778"/>
      <c r="S16" s="778"/>
      <c r="T16" s="778"/>
      <c r="U16" s="778"/>
      <c r="V16" s="778"/>
      <c r="W16" s="778"/>
      <c r="X16" s="778"/>
      <c r="Y16" s="778"/>
      <c r="Z16" s="778"/>
      <c r="AA16" s="778"/>
      <c r="AB16" s="778"/>
      <c r="AC16" s="778"/>
      <c r="AD16" s="778"/>
      <c r="AE16" s="778"/>
      <c r="AF16" s="778"/>
      <c r="AG16" s="778"/>
      <c r="AH16" s="778"/>
      <c r="AI16" s="778"/>
      <c r="AJ16" s="778"/>
      <c r="AK16" s="778"/>
    </row>
    <row r="17" spans="1:39" x14ac:dyDescent="0.2">
      <c r="A17" s="427" t="s">
        <v>380</v>
      </c>
      <c r="B17" s="427"/>
      <c r="C17" s="427"/>
      <c r="D17" s="426"/>
      <c r="E17" s="426"/>
      <c r="F17" s="426"/>
      <c r="G17" s="426"/>
      <c r="H17" s="426"/>
      <c r="I17" s="426"/>
      <c r="J17" s="426"/>
      <c r="K17" s="426"/>
      <c r="L17" s="426"/>
      <c r="M17" s="426"/>
      <c r="N17" s="426"/>
      <c r="O17" s="426"/>
      <c r="P17" s="426"/>
    </row>
    <row r="18" spans="1:39" s="20" customFormat="1" x14ac:dyDescent="0.25">
      <c r="A18" s="316" t="s">
        <v>338</v>
      </c>
      <c r="B18" s="316" t="s">
        <v>339</v>
      </c>
      <c r="C18" s="316" t="s">
        <v>329</v>
      </c>
      <c r="D18" s="316" t="s">
        <v>327</v>
      </c>
      <c r="E18" s="316" t="s">
        <v>325</v>
      </c>
      <c r="F18" s="316" t="s">
        <v>326</v>
      </c>
      <c r="G18" s="316" t="s">
        <v>333</v>
      </c>
      <c r="H18" s="316" t="s">
        <v>320</v>
      </c>
      <c r="I18" s="316" t="s">
        <v>321</v>
      </c>
      <c r="J18" s="317" t="s">
        <v>332</v>
      </c>
      <c r="K18" s="316" t="s">
        <v>214</v>
      </c>
      <c r="L18" s="317" t="s">
        <v>332</v>
      </c>
      <c r="M18" s="317" t="s">
        <v>332</v>
      </c>
      <c r="N18" s="316" t="s">
        <v>334</v>
      </c>
      <c r="O18" s="316" t="s">
        <v>215</v>
      </c>
      <c r="P18" s="317" t="s">
        <v>332</v>
      </c>
      <c r="Q18" s="318"/>
      <c r="R18" s="318"/>
      <c r="S18" s="318"/>
      <c r="T18" s="318"/>
      <c r="U18" s="318"/>
      <c r="V18" s="318"/>
      <c r="W18" s="318"/>
      <c r="X18" s="318"/>
      <c r="Y18" s="318"/>
      <c r="Z18" s="319"/>
      <c r="AA18" s="319"/>
      <c r="AB18" s="319"/>
      <c r="AC18" s="319"/>
      <c r="AD18" s="319"/>
      <c r="AE18" s="319"/>
      <c r="AF18" s="319"/>
      <c r="AG18" s="319"/>
      <c r="AH18" s="319"/>
      <c r="AI18" s="319"/>
      <c r="AJ18" s="319"/>
      <c r="AK18" s="319"/>
      <c r="AL18" s="319"/>
      <c r="AM18" s="320"/>
    </row>
    <row r="19" spans="1:39" x14ac:dyDescent="0.2">
      <c r="A19" s="428" t="str">
        <f>Déclarations!D7</f>
        <v>À remplir par l'administration</v>
      </c>
      <c r="C19" s="1" t="s">
        <v>379</v>
      </c>
      <c r="D19" s="321" t="s">
        <v>457</v>
      </c>
      <c r="E19" s="326">
        <f>Déclarations!D2</f>
        <v>0</v>
      </c>
      <c r="G19" s="323" t="e">
        <f>SUM('Budget-Bilan'!#REF!+'Budget-Bilan'!#REF!+'Budget-Bilan'!#REF!+'Budget-Bilan'!#REF!+'Budget-Bilan'!#REF!+'Budget-Bilan'!#REF!+'Budget-Bilan'!#REF!+'Budget-Bilan'!#REF!+'Budget-Bilan'!#REF!+'Budget-Bilan'!#REF!)</f>
        <v>#REF!</v>
      </c>
      <c r="H19" s="323" t="e">
        <f>SUM('Budget-Bilan'!#REF!+'Budget-Bilan'!#REF!+'Budget-Bilan'!#REF!+'Budget-Bilan'!#REF!+'Budget-Bilan'!#REF!+'Budget-Bilan'!#REF!+'Budget-Bilan'!#REF!+'Budget-Bilan'!#REF!+'Budget-Bilan'!#REF!+'Budget-Bilan'!#REF!)</f>
        <v>#REF!</v>
      </c>
      <c r="I19" s="323" t="e" cm="1">
        <f t="array" ref="I19">SUM('Budget-Bilan'!#REF!+'Budget-Bilan'!#REF!+'Budget-Bilan'!#REF!+'Budget-Bilan'!#REF!+'Budget-Bilan'!#REF!+'Budget-Bilan'!#REF!+'Budget-Bilan'!#REF!+'Budget-Bilan'!#REF!+'Budget-Bilan'!#REF!+'Budget-Bilan'!#REF!)</f>
        <v>#REF!</v>
      </c>
      <c r="K19" s="323" t="e" cm="1">
        <f t="array" ref="K19">SUM('Budget-Bilan'!#REF!+'Budget-Bilan'!#REF!+'Budget-Bilan'!#REF!+'Budget-Bilan'!#REF!+'Budget-Bilan'!#REF!+'Budget-Bilan'!#REF!+'Budget-Bilan'!#REF!+'Budget-Bilan'!#REF!+'Budget-Bilan'!#REF!+'Budget-Bilan'!#REF!)</f>
        <v>#REF!</v>
      </c>
      <c r="N19" s="323" t="e" cm="1">
        <f t="array" ref="N19">SUM('Budget-Bilan'!#REF!+'Budget-Bilan'!#REF!+'Budget-Bilan'!#REF!+'Budget-Bilan'!#REF!+'Budget-Bilan'!#REF!+'Budget-Bilan'!#REF!+'Budget-Bilan'!#REF!+'Budget-Bilan'!#REF!+'Budget-Bilan'!#REF!+'Budget-Bilan'!#REF!)</f>
        <v>#REF!</v>
      </c>
      <c r="O19" s="323" t="e" cm="1">
        <f t="array" ref="O19">SUM('Budget-Bilan'!#REF!+'Budget-Bilan'!#REF!+'Budget-Bilan'!#REF!+'Budget-Bilan'!#REF!+'Budget-Bilan'!#REF!+'Budget-Bilan'!#REF!+'Budget-Bilan'!#REF!+'Budget-Bilan'!#REF!+'Budget-Bilan'!#REF!+'Budget-Bilan'!#REF!)</f>
        <v>#REF!</v>
      </c>
    </row>
    <row r="20" spans="1:39" x14ac:dyDescent="0.2">
      <c r="A20" s="428" t="str">
        <f>Déclarations!D7</f>
        <v>À remplir par l'administration</v>
      </c>
      <c r="C20" s="1" t="s">
        <v>382</v>
      </c>
      <c r="D20" s="321" t="s">
        <v>457</v>
      </c>
      <c r="E20" s="326">
        <f>Déclarations!D2</f>
        <v>0</v>
      </c>
      <c r="G20" s="323" t="e">
        <f>'Budget-Bilan'!#REF!</f>
        <v>#REF!</v>
      </c>
      <c r="H20" s="323" t="e">
        <f>'Budget-Bilan'!#REF!</f>
        <v>#REF!</v>
      </c>
      <c r="I20" s="323" t="e">
        <f>SUM('Budget-Bilan'!#REF!)</f>
        <v>#REF!</v>
      </c>
      <c r="K20" s="323" t="e">
        <f>SUM('Budget-Bilan'!#REF!)</f>
        <v>#REF!</v>
      </c>
      <c r="N20" s="323" t="e">
        <f>SUM('Budget-Bilan'!#REF!)</f>
        <v>#REF!</v>
      </c>
      <c r="O20" s="323" t="e">
        <f>SUM('Budget-Bilan'!#REF!)</f>
        <v>#REF!</v>
      </c>
    </row>
    <row r="21" spans="1:39" x14ac:dyDescent="0.2">
      <c r="A21" s="428" t="str">
        <f>Déclarations!D7</f>
        <v>À remplir par l'administration</v>
      </c>
      <c r="C21" s="1" t="s">
        <v>310</v>
      </c>
      <c r="D21" s="321" t="s">
        <v>457</v>
      </c>
      <c r="E21" s="326">
        <f>Déclarations!D2</f>
        <v>0</v>
      </c>
      <c r="G21" s="323" t="e">
        <f>'Budget-Bilan'!#REF!</f>
        <v>#REF!</v>
      </c>
      <c r="H21" s="323" t="e">
        <f>'Budget-Bilan'!#REF!</f>
        <v>#REF!</v>
      </c>
      <c r="I21" s="323" t="e">
        <f>SUM('Budget-Bilan'!#REF!)</f>
        <v>#REF!</v>
      </c>
      <c r="K21" s="323" t="e">
        <f>SUM('Budget-Bilan'!#REF!)</f>
        <v>#REF!</v>
      </c>
      <c r="N21" s="323" t="e">
        <f>SUM('Budget-Bilan'!#REF!)</f>
        <v>#REF!</v>
      </c>
      <c r="O21" s="323" t="e">
        <f>SUM('Budget-Bilan'!#REF!)</f>
        <v>#REF!</v>
      </c>
    </row>
    <row r="22" spans="1:39" x14ac:dyDescent="0.2">
      <c r="A22" s="428" t="str">
        <f>Déclarations!D7</f>
        <v>À remplir par l'administration</v>
      </c>
      <c r="C22" s="1" t="s">
        <v>381</v>
      </c>
      <c r="D22" s="321" t="s">
        <v>457</v>
      </c>
      <c r="E22" s="326">
        <f>Déclarations!D2</f>
        <v>0</v>
      </c>
      <c r="G22" s="323" t="e">
        <f>'Budget-Bilan'!#REF!</f>
        <v>#REF!</v>
      </c>
      <c r="H22" s="323" t="e">
        <f>'Budget-Bilan'!#REF!</f>
        <v>#REF!</v>
      </c>
      <c r="I22" s="323" t="e">
        <f>SUM('Budget-Bilan'!#REF!)</f>
        <v>#REF!</v>
      </c>
      <c r="K22" s="323" t="e">
        <f>SUM('Budget-Bilan'!#REF!)</f>
        <v>#REF!</v>
      </c>
      <c r="N22" s="323" t="e">
        <f>SUM('Budget-Bilan'!#REF!)</f>
        <v>#REF!</v>
      </c>
      <c r="O22" s="323" t="e">
        <f>SUM('Budget-Bilan'!#REF!)</f>
        <v>#REF!</v>
      </c>
    </row>
    <row r="23" spans="1:39" ht="14.45" customHeight="1" x14ac:dyDescent="0.2">
      <c r="A23" s="777" t="s">
        <v>384</v>
      </c>
      <c r="B23" s="777"/>
      <c r="C23" s="777"/>
      <c r="D23" s="777"/>
      <c r="E23" s="777"/>
      <c r="F23" s="777"/>
      <c r="G23" s="434" t="e">
        <f>SUM(G19+G20+G21+G22)</f>
        <v>#REF!</v>
      </c>
      <c r="H23" s="434" t="e">
        <f>SUM(H19+H20+H21+H22)</f>
        <v>#REF!</v>
      </c>
      <c r="I23" s="434" t="e">
        <f>SUM(I19+I20+I21+I22)</f>
        <v>#REF!</v>
      </c>
      <c r="J23" s="439"/>
      <c r="K23" s="434" t="e">
        <f>SUM(K19+K20+K21+K22)</f>
        <v>#REF!</v>
      </c>
      <c r="L23" s="439"/>
      <c r="M23" s="439"/>
      <c r="N23" s="434" t="e">
        <f>SUM(N19+N20+N21+N22)</f>
        <v>#REF!</v>
      </c>
      <c r="O23" s="434" t="e">
        <f>SUM(O19+O20+O21+O22)</f>
        <v>#REF!</v>
      </c>
      <c r="P23" s="429"/>
    </row>
    <row r="24" spans="1:39" ht="14.45" customHeight="1" x14ac:dyDescent="0.2">
      <c r="A24" s="779"/>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row>
    <row r="25" spans="1:39" x14ac:dyDescent="0.2">
      <c r="A25" s="779"/>
      <c r="B25" s="779"/>
      <c r="C25" s="779"/>
      <c r="D25" s="779"/>
      <c r="E25" s="779"/>
      <c r="F25" s="779"/>
      <c r="G25" s="779"/>
      <c r="H25" s="779"/>
      <c r="I25" s="779"/>
      <c r="J25" s="779"/>
      <c r="K25" s="779"/>
      <c r="L25" s="779"/>
      <c r="M25" s="779"/>
      <c r="N25" s="779"/>
      <c r="O25" s="779"/>
      <c r="P25" s="779"/>
      <c r="Q25" s="779"/>
      <c r="R25" s="779"/>
      <c r="S25" s="779"/>
      <c r="T25" s="779"/>
      <c r="U25" s="779"/>
      <c r="V25" s="779"/>
      <c r="W25" s="779"/>
      <c r="X25" s="779"/>
      <c r="Y25" s="779"/>
      <c r="Z25" s="779"/>
      <c r="AA25" s="779"/>
      <c r="AB25" s="779"/>
      <c r="AC25" s="779"/>
      <c r="AD25" s="779"/>
      <c r="AE25" s="779"/>
      <c r="AF25" s="779"/>
      <c r="AG25" s="779"/>
      <c r="AH25" s="779"/>
      <c r="AI25" s="779"/>
      <c r="AJ25" s="779"/>
      <c r="AK25" s="779"/>
    </row>
    <row r="26" spans="1:39" x14ac:dyDescent="0.2">
      <c r="A26" s="427" t="s">
        <v>383</v>
      </c>
      <c r="B26" s="427"/>
      <c r="C26" s="427"/>
      <c r="D26" s="426"/>
      <c r="E26" s="426"/>
      <c r="F26" s="426"/>
      <c r="G26" s="426"/>
      <c r="H26" s="426"/>
      <c r="I26" s="426"/>
      <c r="J26" s="426"/>
      <c r="K26" s="426"/>
      <c r="L26" s="426"/>
      <c r="M26" s="426"/>
      <c r="N26" s="426"/>
      <c r="O26" s="426"/>
      <c r="P26" s="426"/>
    </row>
  </sheetData>
  <mergeCells count="4">
    <mergeCell ref="A23:F23"/>
    <mergeCell ref="A14:F14"/>
    <mergeCell ref="A15:AK16"/>
    <mergeCell ref="A24:AK25"/>
  </mergeCells>
  <phoneticPr fontId="30" type="noConversion"/>
  <pageMargins left="0.70866141732283472" right="0.70866141732283472" top="0.74803149606299213" bottom="0.74803149606299213" header="0.31496062992125984" footer="0.31496062992125984"/>
  <pageSetup scale="46" orientation="portrait" r:id="rId1"/>
  <headerFooter>
    <oddHeader>&amp;CRÉSERVÉ ADM</oddHeader>
  </headerFooter>
  <colBreaks count="1" manualBreakCount="1">
    <brk id="16" max="1048575" man="1"/>
  </colBreaks>
  <ignoredErrors>
    <ignoredError sqref="F5:F6 E10:E11 G10:H11 I5 I2 K2 N2:O2 S2 S10:S11 Q2:R2 U5:U8 V10:V11 W10:W11 X10:X11 B10:B11 T10:T11 M14 O14:P14 L14 V14:X14 Q14:U14 Y10:Y11 Y14 Z5:AK5 Z6:AK6 Z7:AK8 Z10:AK11 AA14:AE14 AG14:AK14 K11 K8 J14 F10:F11 I11 N11:O11 N10 Y5:Y8 T5:T8 B3:B8 X5:X8 W5:W8 V5:V8 S5:S8 G2:H8 E3:E8 I13 K12 N12:O12 E12:E13 G12:H13 B12:B13 Y12:Y13 K13 I3 K7 K6 I12 N8:O8 N7:O7 N6:O6 I8 I7 I6 N4:O4 N3:O3 I4 N13:O13 N5:O5 K5 K4 K3" unlockedFormula="1"/>
    <ignoredError xmlns:x16r3="http://schemas.microsoft.com/office/spreadsheetml/2018/08/main" sqref="A10:A11 A2:A8 A12" unlockedFormula="1" x16r3:misleadingFormat="1"/>
    <ignoredError sqref="I20:I22" formulaRange="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5CF5F-3565-44AD-A059-6DE50D8EF3CB}">
  <sheetPr>
    <tabColor theme="7" tint="0.79998168889431442"/>
  </sheetPr>
  <dimension ref="A1:R971"/>
  <sheetViews>
    <sheetView workbookViewId="0">
      <selection activeCell="A5" sqref="A5:K5"/>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50.25" customHeight="1" x14ac:dyDescent="0.25">
      <c r="A1" s="864" t="s">
        <v>480</v>
      </c>
      <c r="B1" s="898"/>
      <c r="C1" s="898"/>
      <c r="D1" s="898"/>
      <c r="E1" s="898"/>
      <c r="F1" s="898"/>
      <c r="G1" s="898"/>
      <c r="H1" s="898"/>
      <c r="I1" s="898"/>
      <c r="J1" s="96"/>
      <c r="K1" s="96"/>
      <c r="L1" s="96"/>
      <c r="M1" s="96"/>
      <c r="N1" s="96"/>
      <c r="O1" s="96"/>
      <c r="P1" s="96"/>
      <c r="Q1" s="96"/>
      <c r="R1" s="96"/>
    </row>
    <row r="2" spans="1:18" ht="15" customHeight="1" x14ac:dyDescent="0.2">
      <c r="A2" s="899"/>
      <c r="B2" s="900"/>
      <c r="C2" s="900"/>
      <c r="D2" s="900"/>
      <c r="E2" s="900"/>
      <c r="F2" s="900"/>
      <c r="G2" s="900"/>
      <c r="H2" s="900"/>
      <c r="I2" s="900"/>
      <c r="J2" s="133"/>
      <c r="K2" s="133"/>
      <c r="L2" s="133"/>
      <c r="M2" s="133"/>
      <c r="N2" s="133"/>
      <c r="O2" s="133"/>
      <c r="P2" s="133"/>
      <c r="Q2" s="133"/>
      <c r="R2" s="133"/>
    </row>
    <row r="3" spans="1:18" ht="32.450000000000003" customHeight="1" x14ac:dyDescent="0.2">
      <c r="A3" s="916" t="s">
        <v>481</v>
      </c>
      <c r="B3" s="917"/>
      <c r="C3" s="917"/>
      <c r="D3" s="917"/>
      <c r="E3" s="918"/>
      <c r="F3" s="910" t="s">
        <v>32</v>
      </c>
      <c r="G3" s="891"/>
      <c r="H3" s="891"/>
      <c r="I3" s="135" t="s">
        <v>33</v>
      </c>
      <c r="J3" s="155"/>
      <c r="K3" s="155"/>
      <c r="L3" s="155"/>
      <c r="M3" s="155"/>
      <c r="N3" s="155"/>
      <c r="O3" s="155"/>
      <c r="P3" s="155"/>
      <c r="Q3" s="155"/>
      <c r="R3" s="155"/>
    </row>
    <row r="4" spans="1:18" ht="38.450000000000003" customHeight="1" x14ac:dyDescent="0.2">
      <c r="A4" s="156" t="s">
        <v>133</v>
      </c>
      <c r="B4" s="137" t="s">
        <v>20</v>
      </c>
      <c r="C4" s="892" t="s">
        <v>482</v>
      </c>
      <c r="D4" s="893"/>
      <c r="E4" s="894"/>
      <c r="F4" s="545" t="s">
        <v>477</v>
      </c>
      <c r="G4" s="545" t="s">
        <v>249</v>
      </c>
      <c r="H4" s="569" t="s">
        <v>130</v>
      </c>
      <c r="I4" s="140"/>
      <c r="J4" s="155"/>
      <c r="K4" s="155"/>
      <c r="L4" s="155"/>
      <c r="M4" s="155"/>
      <c r="N4" s="155"/>
      <c r="O4" s="155"/>
      <c r="P4" s="155"/>
      <c r="Q4" s="155"/>
      <c r="R4" s="155"/>
    </row>
    <row r="5" spans="1:18" ht="13.5" customHeight="1" x14ac:dyDescent="0.2">
      <c r="A5" s="398"/>
      <c r="B5" s="399"/>
      <c r="C5" s="884"/>
      <c r="D5" s="884"/>
      <c r="E5" s="885"/>
      <c r="F5" s="395"/>
      <c r="G5" s="396"/>
      <c r="H5" s="394" t="s">
        <v>413</v>
      </c>
      <c r="I5" s="144"/>
      <c r="J5" s="901"/>
      <c r="K5" s="835"/>
      <c r="L5" s="835"/>
      <c r="M5" s="835"/>
      <c r="N5" s="835"/>
      <c r="O5" s="835"/>
      <c r="P5" s="835"/>
      <c r="Q5" s="133"/>
      <c r="R5" s="133"/>
    </row>
    <row r="6" spans="1:18" ht="13.5" customHeight="1" x14ac:dyDescent="0.2">
      <c r="A6" s="398"/>
      <c r="B6" s="400"/>
      <c r="C6" s="914"/>
      <c r="D6" s="914"/>
      <c r="E6" s="915"/>
      <c r="F6" s="395"/>
      <c r="G6" s="396"/>
      <c r="H6" s="397"/>
      <c r="I6" s="144"/>
      <c r="J6" s="133"/>
      <c r="K6" s="133"/>
      <c r="L6" s="133"/>
      <c r="M6" s="133"/>
      <c r="N6" s="133"/>
      <c r="O6" s="133"/>
      <c r="P6" s="133"/>
      <c r="Q6" s="133"/>
      <c r="R6" s="133"/>
    </row>
    <row r="7" spans="1:18" ht="13.5" customHeight="1" x14ac:dyDescent="0.2">
      <c r="A7" s="398"/>
      <c r="B7" s="400"/>
      <c r="C7" s="884"/>
      <c r="D7" s="884"/>
      <c r="E7" s="885"/>
      <c r="F7" s="395"/>
      <c r="G7" s="396"/>
      <c r="H7" s="397"/>
      <c r="I7" s="144"/>
      <c r="J7" s="133"/>
      <c r="K7" s="133"/>
      <c r="L7" s="133"/>
      <c r="M7" s="133"/>
      <c r="N7" s="133"/>
      <c r="O7" s="133"/>
      <c r="P7" s="133"/>
      <c r="Q7" s="133"/>
      <c r="R7" s="133"/>
    </row>
    <row r="8" spans="1:18" ht="13.5" customHeight="1" x14ac:dyDescent="0.2">
      <c r="A8" s="398"/>
      <c r="B8" s="400"/>
      <c r="C8" s="895"/>
      <c r="D8" s="896"/>
      <c r="E8" s="897"/>
      <c r="F8" s="395"/>
      <c r="G8" s="396"/>
      <c r="H8" s="397"/>
      <c r="I8" s="149"/>
      <c r="J8" s="133"/>
      <c r="K8" s="133"/>
      <c r="L8" s="133"/>
      <c r="M8" s="133"/>
      <c r="N8" s="133"/>
      <c r="O8" s="133"/>
      <c r="P8" s="133"/>
      <c r="Q8" s="133"/>
      <c r="R8" s="133"/>
    </row>
    <row r="9" spans="1:18" ht="13.5" customHeight="1" x14ac:dyDescent="0.2">
      <c r="A9" s="398"/>
      <c r="B9" s="400"/>
      <c r="C9" s="884"/>
      <c r="D9" s="884"/>
      <c r="E9" s="885"/>
      <c r="F9" s="395"/>
      <c r="G9" s="396"/>
      <c r="H9" s="397"/>
      <c r="I9" s="149"/>
      <c r="J9" s="133"/>
      <c r="K9" s="133"/>
      <c r="L9" s="133"/>
      <c r="M9" s="133"/>
      <c r="N9" s="133"/>
      <c r="O9" s="133"/>
      <c r="P9" s="133"/>
      <c r="Q9" s="133"/>
      <c r="R9" s="133"/>
    </row>
    <row r="10" spans="1:18" ht="13.5" customHeight="1" x14ac:dyDescent="0.2">
      <c r="A10" s="398"/>
      <c r="B10" s="400"/>
      <c r="C10" s="884"/>
      <c r="D10" s="884"/>
      <c r="E10" s="885"/>
      <c r="F10" s="395"/>
      <c r="G10" s="396"/>
      <c r="H10" s="397"/>
      <c r="I10" s="149"/>
      <c r="J10" s="133"/>
      <c r="K10" s="133"/>
      <c r="L10" s="133"/>
      <c r="M10" s="133"/>
      <c r="N10" s="133"/>
      <c r="O10" s="133"/>
      <c r="P10" s="133"/>
      <c r="Q10" s="133"/>
      <c r="R10" s="133"/>
    </row>
    <row r="11" spans="1:18" ht="13.5" customHeight="1" x14ac:dyDescent="0.2">
      <c r="A11" s="398"/>
      <c r="B11" s="400"/>
      <c r="C11" s="884"/>
      <c r="D11" s="884"/>
      <c r="E11" s="885"/>
      <c r="F11" s="395"/>
      <c r="G11" s="396"/>
      <c r="H11" s="397"/>
      <c r="I11" s="149"/>
      <c r="J11" s="133"/>
      <c r="K11" s="133"/>
      <c r="L11" s="133"/>
      <c r="M11" s="133"/>
      <c r="N11" s="133"/>
      <c r="O11" s="133"/>
      <c r="P11" s="133"/>
      <c r="Q11" s="133"/>
      <c r="R11" s="133"/>
    </row>
    <row r="12" spans="1:18" ht="13.5" customHeight="1" x14ac:dyDescent="0.2">
      <c r="A12" s="398"/>
      <c r="B12" s="400"/>
      <c r="C12" s="884"/>
      <c r="D12" s="884"/>
      <c r="E12" s="885"/>
      <c r="F12" s="395"/>
      <c r="G12" s="396"/>
      <c r="H12" s="397"/>
      <c r="I12" s="149"/>
      <c r="J12" s="133"/>
      <c r="K12" s="133"/>
      <c r="L12" s="133"/>
      <c r="M12" s="133"/>
      <c r="N12" s="133"/>
      <c r="O12" s="133"/>
      <c r="P12" s="133"/>
      <c r="Q12" s="133"/>
      <c r="R12" s="133"/>
    </row>
    <row r="13" spans="1:18" ht="13.5" customHeight="1" x14ac:dyDescent="0.2">
      <c r="A13" s="398"/>
      <c r="B13" s="400"/>
      <c r="C13" s="884"/>
      <c r="D13" s="884"/>
      <c r="E13" s="885"/>
      <c r="F13" s="395"/>
      <c r="G13" s="396"/>
      <c r="H13" s="397"/>
      <c r="I13" s="144"/>
      <c r="J13" s="133"/>
      <c r="K13" s="133"/>
      <c r="L13" s="133"/>
      <c r="M13" s="133"/>
      <c r="N13" s="133"/>
      <c r="O13" s="133"/>
      <c r="P13" s="133"/>
      <c r="Q13" s="133"/>
      <c r="R13" s="133"/>
    </row>
    <row r="14" spans="1:18" ht="13.5" customHeight="1" x14ac:dyDescent="0.2">
      <c r="A14" s="398"/>
      <c r="B14" s="400"/>
      <c r="C14" s="884"/>
      <c r="D14" s="884"/>
      <c r="E14" s="885"/>
      <c r="F14" s="395"/>
      <c r="G14" s="396"/>
      <c r="H14" s="397"/>
      <c r="I14" s="144"/>
      <c r="J14" s="133"/>
      <c r="K14" s="133"/>
      <c r="L14" s="133"/>
      <c r="M14" s="133"/>
      <c r="N14" s="133"/>
      <c r="O14" s="133"/>
      <c r="P14" s="133"/>
      <c r="Q14" s="133"/>
      <c r="R14" s="133"/>
    </row>
    <row r="15" spans="1:18" ht="13.5" customHeight="1" x14ac:dyDescent="0.2">
      <c r="A15" s="398"/>
      <c r="B15" s="400"/>
      <c r="C15" s="907"/>
      <c r="D15" s="908"/>
      <c r="E15" s="909"/>
      <c r="F15" s="395"/>
      <c r="G15" s="396"/>
      <c r="H15" s="397"/>
      <c r="I15" s="144"/>
      <c r="J15" s="133"/>
      <c r="K15" s="133"/>
      <c r="L15" s="133"/>
      <c r="M15" s="133"/>
      <c r="N15" s="133"/>
      <c r="O15" s="133"/>
      <c r="P15" s="133"/>
      <c r="Q15" s="133"/>
      <c r="R15" s="133"/>
    </row>
    <row r="16" spans="1:18" ht="13.5" customHeight="1" x14ac:dyDescent="0.2">
      <c r="A16" s="398"/>
      <c r="B16" s="400"/>
      <c r="C16" s="884"/>
      <c r="D16" s="884"/>
      <c r="E16" s="885"/>
      <c r="F16" s="395"/>
      <c r="G16" s="396"/>
      <c r="H16" s="397"/>
      <c r="I16" s="144"/>
      <c r="J16" s="133"/>
      <c r="K16" s="133"/>
      <c r="L16" s="133"/>
      <c r="M16" s="133"/>
      <c r="N16" s="133"/>
      <c r="O16" s="133"/>
      <c r="P16" s="133"/>
      <c r="Q16" s="133"/>
      <c r="R16" s="133"/>
    </row>
    <row r="17" spans="1:18" ht="13.5" customHeight="1" x14ac:dyDescent="0.2">
      <c r="A17" s="398"/>
      <c r="B17" s="400"/>
      <c r="C17" s="884"/>
      <c r="D17" s="884"/>
      <c r="E17" s="885"/>
      <c r="F17" s="395"/>
      <c r="G17" s="396"/>
      <c r="H17" s="397"/>
      <c r="I17" s="144"/>
      <c r="J17" s="133"/>
      <c r="K17" s="133"/>
      <c r="L17" s="133"/>
      <c r="M17" s="133"/>
      <c r="N17" s="133"/>
      <c r="O17" s="133"/>
      <c r="P17" s="133"/>
      <c r="Q17" s="133"/>
      <c r="R17" s="133"/>
    </row>
    <row r="18" spans="1:18" ht="13.5" customHeight="1" x14ac:dyDescent="0.2">
      <c r="A18" s="398"/>
      <c r="B18" s="400"/>
      <c r="C18" s="884"/>
      <c r="D18" s="884"/>
      <c r="E18" s="885"/>
      <c r="F18" s="395"/>
      <c r="G18" s="396"/>
      <c r="H18" s="397"/>
      <c r="I18" s="149"/>
      <c r="J18" s="133"/>
      <c r="K18" s="133"/>
      <c r="L18" s="133"/>
      <c r="M18" s="133"/>
      <c r="N18" s="133"/>
      <c r="O18" s="133"/>
      <c r="P18" s="133"/>
      <c r="Q18" s="133"/>
      <c r="R18" s="133"/>
    </row>
    <row r="19" spans="1:18" ht="13.5" customHeight="1" x14ac:dyDescent="0.2">
      <c r="A19" s="398"/>
      <c r="B19" s="400"/>
      <c r="C19" s="884"/>
      <c r="D19" s="884"/>
      <c r="E19" s="885"/>
      <c r="F19" s="395"/>
      <c r="G19" s="396"/>
      <c r="H19" s="397"/>
      <c r="I19" s="149"/>
      <c r="J19" s="133"/>
      <c r="K19" s="133"/>
      <c r="L19" s="133"/>
      <c r="M19" s="133"/>
      <c r="N19" s="133"/>
      <c r="O19" s="133"/>
      <c r="P19" s="133"/>
      <c r="Q19" s="133"/>
      <c r="R19" s="133"/>
    </row>
    <row r="20" spans="1:18" ht="13.5" customHeight="1" x14ac:dyDescent="0.2">
      <c r="A20" s="398"/>
      <c r="B20" s="400"/>
      <c r="C20" s="884"/>
      <c r="D20" s="884"/>
      <c r="E20" s="885"/>
      <c r="F20" s="395"/>
      <c r="G20" s="396"/>
      <c r="H20" s="397"/>
      <c r="I20" s="149"/>
      <c r="J20" s="133"/>
      <c r="K20" s="133"/>
      <c r="L20" s="133"/>
      <c r="M20" s="133"/>
      <c r="N20" s="133"/>
      <c r="O20" s="133"/>
      <c r="P20" s="133"/>
      <c r="Q20" s="133"/>
      <c r="R20" s="133"/>
    </row>
    <row r="21" spans="1:18" ht="13.5" customHeight="1" x14ac:dyDescent="0.2">
      <c r="A21" s="398"/>
      <c r="B21" s="400"/>
      <c r="C21" s="884"/>
      <c r="D21" s="884"/>
      <c r="E21" s="885"/>
      <c r="F21" s="395"/>
      <c r="G21" s="396"/>
      <c r="H21" s="397"/>
      <c r="I21" s="149"/>
      <c r="J21" s="133"/>
      <c r="K21" s="133"/>
      <c r="L21" s="133"/>
      <c r="M21" s="133"/>
      <c r="N21" s="133"/>
      <c r="O21" s="133"/>
      <c r="P21" s="133"/>
      <c r="Q21" s="133"/>
      <c r="R21" s="133"/>
    </row>
    <row r="22" spans="1:18" ht="13.5" customHeight="1" x14ac:dyDescent="0.2">
      <c r="A22" s="398"/>
      <c r="B22" s="400"/>
      <c r="C22" s="884"/>
      <c r="D22" s="884"/>
      <c r="E22" s="885"/>
      <c r="F22" s="395"/>
      <c r="G22" s="396"/>
      <c r="H22" s="397"/>
      <c r="I22" s="149"/>
      <c r="J22" s="133"/>
      <c r="K22" s="133"/>
      <c r="L22" s="133"/>
      <c r="M22" s="133"/>
      <c r="N22" s="133"/>
      <c r="O22" s="133"/>
      <c r="P22" s="133"/>
      <c r="Q22" s="133"/>
      <c r="R22" s="133"/>
    </row>
    <row r="23" spans="1:18" ht="13.5" customHeight="1" x14ac:dyDescent="0.2">
      <c r="A23" s="398"/>
      <c r="B23" s="400"/>
      <c r="C23" s="884"/>
      <c r="D23" s="884"/>
      <c r="E23" s="885"/>
      <c r="F23" s="395"/>
      <c r="G23" s="396"/>
      <c r="H23" s="397"/>
      <c r="I23" s="149"/>
      <c r="J23" s="133"/>
      <c r="K23" s="133"/>
      <c r="L23" s="133"/>
      <c r="M23" s="133"/>
      <c r="N23" s="133"/>
      <c r="O23" s="133"/>
      <c r="P23" s="133"/>
      <c r="Q23" s="133"/>
      <c r="R23" s="133"/>
    </row>
    <row r="24" spans="1:18" ht="13.5" customHeight="1" x14ac:dyDescent="0.2">
      <c r="A24" s="398"/>
      <c r="B24" s="400"/>
      <c r="C24" s="884"/>
      <c r="D24" s="884"/>
      <c r="E24" s="885"/>
      <c r="F24" s="395"/>
      <c r="G24" s="396"/>
      <c r="H24" s="397"/>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518">
        <f>SUM(I5:I24)</f>
        <v>0</v>
      </c>
      <c r="J25" s="155"/>
      <c r="K25" s="155"/>
      <c r="L25" s="133"/>
      <c r="M25" s="133"/>
      <c r="N25" s="133"/>
      <c r="O25" s="133"/>
      <c r="P25" s="133"/>
      <c r="Q25" s="133"/>
      <c r="R25" s="133"/>
    </row>
    <row r="26" spans="1:18" s="97" customFormat="1" ht="20.100000000000001" customHeight="1" thickBot="1" x14ac:dyDescent="0.3">
      <c r="A26" s="536"/>
      <c r="B26" s="556"/>
      <c r="C26" s="902" t="s">
        <v>244</v>
      </c>
      <c r="D26" s="902"/>
      <c r="E26" s="903"/>
      <c r="F26" s="537"/>
      <c r="G26" s="537"/>
      <c r="H26" s="537"/>
      <c r="I26" s="538"/>
      <c r="J26" s="96"/>
      <c r="K26" s="96"/>
      <c r="L26" s="96"/>
      <c r="M26" s="96"/>
      <c r="N26" s="96"/>
      <c r="O26" s="96"/>
      <c r="P26" s="96"/>
      <c r="Q26" s="96"/>
      <c r="R26" s="96"/>
    </row>
    <row r="27" spans="1:18" s="97" customFormat="1" ht="20.100000000000001" customHeight="1" thickBot="1" x14ac:dyDescent="0.3">
      <c r="A27" s="548"/>
      <c r="B27" s="558"/>
      <c r="C27" s="554" t="s">
        <v>245</v>
      </c>
      <c r="D27" s="552"/>
      <c r="E27" s="552"/>
      <c r="F27" s="537"/>
      <c r="G27" s="537"/>
      <c r="H27" s="537"/>
      <c r="I27" s="538"/>
      <c r="J27" s="96"/>
      <c r="K27" s="96"/>
      <c r="L27" s="96"/>
      <c r="M27" s="96"/>
      <c r="N27" s="96"/>
      <c r="O27" s="96"/>
      <c r="P27" s="96"/>
      <c r="Q27" s="96"/>
      <c r="R27" s="96"/>
    </row>
    <row r="28" spans="1:18" s="97" customFormat="1" ht="20.100000000000001" customHeight="1" thickBot="1" x14ac:dyDescent="0.3">
      <c r="A28" s="548"/>
      <c r="B28" s="557"/>
      <c r="C28" s="554" t="s">
        <v>246</v>
      </c>
      <c r="D28" s="552"/>
      <c r="E28" s="552"/>
      <c r="F28" s="537"/>
      <c r="G28" s="537"/>
      <c r="H28" s="537"/>
      <c r="I28" s="538"/>
      <c r="J28" s="96"/>
      <c r="K28" s="96"/>
      <c r="L28" s="96"/>
      <c r="M28" s="96"/>
      <c r="N28" s="96"/>
      <c r="O28" s="96"/>
      <c r="P28" s="96"/>
      <c r="Q28" s="96"/>
      <c r="R28" s="96"/>
    </row>
    <row r="29" spans="1:18" ht="28.5" customHeight="1" x14ac:dyDescent="0.2">
      <c r="A29" s="549"/>
      <c r="B29" s="570">
        <f>B28+B27+B26+B25</f>
        <v>0</v>
      </c>
      <c r="C29" s="911" t="s">
        <v>541</v>
      </c>
      <c r="D29" s="912"/>
      <c r="E29" s="913"/>
      <c r="F29" s="534"/>
      <c r="G29" s="534"/>
      <c r="H29" s="534"/>
      <c r="I29" s="535"/>
      <c r="J29" s="155"/>
      <c r="K29" s="155"/>
      <c r="L29" s="155"/>
      <c r="M29" s="155"/>
      <c r="N29" s="155"/>
      <c r="O29" s="155"/>
      <c r="P29" s="155"/>
      <c r="Q29" s="155"/>
      <c r="R29" s="155"/>
    </row>
    <row r="30" spans="1:18" ht="13.5" customHeight="1" x14ac:dyDescent="0.2">
      <c r="A30" s="133"/>
      <c r="B30" s="157"/>
      <c r="C30" s="157"/>
      <c r="D30" s="157"/>
      <c r="E30" s="157"/>
      <c r="F30" s="133"/>
      <c r="G30" s="133"/>
      <c r="H30" s="133"/>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D32" s="157"/>
      <c r="E32" s="157"/>
      <c r="F32" s="133"/>
      <c r="G32" s="133"/>
      <c r="H32" s="133"/>
      <c r="I32" s="167"/>
      <c r="J32" s="133"/>
      <c r="K32" s="133"/>
      <c r="L32" s="133"/>
      <c r="M32" s="133"/>
      <c r="N32" s="133"/>
      <c r="O32" s="133"/>
      <c r="P32" s="133"/>
      <c r="Q32" s="133"/>
      <c r="R32" s="133"/>
    </row>
    <row r="33" spans="1:18" ht="13.5" customHeight="1" x14ac:dyDescent="0.2">
      <c r="A33" s="133"/>
      <c r="B33" s="157"/>
      <c r="C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sheetData>
  <mergeCells count="28">
    <mergeCell ref="C24:E24"/>
    <mergeCell ref="C13:E13"/>
    <mergeCell ref="C14:E14"/>
    <mergeCell ref="C15:E15"/>
    <mergeCell ref="C16:E16"/>
    <mergeCell ref="C17:E17"/>
    <mergeCell ref="C18:E18"/>
    <mergeCell ref="C19:E19"/>
    <mergeCell ref="C20:E20"/>
    <mergeCell ref="C21:E21"/>
    <mergeCell ref="C22:E22"/>
    <mergeCell ref="C23:E23"/>
    <mergeCell ref="C26:E26"/>
    <mergeCell ref="C29:E29"/>
    <mergeCell ref="J5:P5"/>
    <mergeCell ref="C6:E6"/>
    <mergeCell ref="A1:I1"/>
    <mergeCell ref="A2:I2"/>
    <mergeCell ref="C12:E12"/>
    <mergeCell ref="A3:E3"/>
    <mergeCell ref="F3:H3"/>
    <mergeCell ref="C4:E4"/>
    <mergeCell ref="C5:E5"/>
    <mergeCell ref="C7:E7"/>
    <mergeCell ref="C8:E8"/>
    <mergeCell ref="C9:E9"/>
    <mergeCell ref="C10:E10"/>
    <mergeCell ref="C11:E11"/>
  </mergeCells>
  <pageMargins left="0.7" right="0.7" top="0.75" bottom="0.75" header="0.3" footer="0.3"/>
  <ignoredErrors>
    <ignoredError sqref="F25:I25" unlockedFormula="1"/>
  </ignoredErrors>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8964-7779-41E0-BED5-C4C7B9A33FDD}">
  <sheetPr>
    <tabColor theme="7" tint="0.79998168889431442"/>
  </sheetPr>
  <dimension ref="A1:R972"/>
  <sheetViews>
    <sheetView workbookViewId="0">
      <selection activeCell="A5" sqref="A5:K5"/>
    </sheetView>
  </sheetViews>
  <sheetFormatPr baseColWidth="10" defaultColWidth="12.5703125" defaultRowHeight="12.75" x14ac:dyDescent="0.2"/>
  <cols>
    <col min="1" max="1" width="11" style="134" customWidth="1"/>
    <col min="2" max="2" width="4.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64" t="s">
        <v>497</v>
      </c>
      <c r="B1" s="898"/>
      <c r="C1" s="898"/>
      <c r="D1" s="898"/>
      <c r="E1" s="898"/>
      <c r="F1" s="898"/>
      <c r="G1" s="898"/>
      <c r="H1" s="898"/>
      <c r="I1" s="898"/>
      <c r="J1" s="96"/>
      <c r="K1" s="96"/>
      <c r="L1" s="96"/>
      <c r="M1" s="96"/>
      <c r="N1" s="96"/>
      <c r="O1" s="96"/>
      <c r="P1" s="96"/>
      <c r="Q1" s="96"/>
      <c r="R1" s="96"/>
    </row>
    <row r="2" spans="1:18" ht="15" customHeight="1" x14ac:dyDescent="0.2">
      <c r="A2" s="899"/>
      <c r="B2" s="900"/>
      <c r="C2" s="900"/>
      <c r="D2" s="900"/>
      <c r="E2" s="900"/>
      <c r="F2" s="900"/>
      <c r="G2" s="900"/>
      <c r="H2" s="900"/>
      <c r="I2" s="900"/>
      <c r="J2" s="133"/>
      <c r="K2" s="133"/>
      <c r="L2" s="133"/>
      <c r="M2" s="133"/>
      <c r="N2" s="133"/>
      <c r="O2" s="133"/>
      <c r="P2" s="133"/>
      <c r="Q2" s="133"/>
      <c r="R2" s="133"/>
    </row>
    <row r="3" spans="1:18" ht="32.450000000000003" customHeight="1" x14ac:dyDescent="0.2">
      <c r="A3" s="916" t="s">
        <v>481</v>
      </c>
      <c r="B3" s="917"/>
      <c r="C3" s="917"/>
      <c r="D3" s="917"/>
      <c r="E3" s="918"/>
      <c r="F3" s="910" t="s">
        <v>32</v>
      </c>
      <c r="G3" s="891"/>
      <c r="H3" s="891"/>
      <c r="I3" s="135" t="s">
        <v>33</v>
      </c>
      <c r="J3" s="155"/>
      <c r="K3" s="155"/>
      <c r="L3" s="155"/>
      <c r="M3" s="155"/>
      <c r="N3" s="155"/>
      <c r="O3" s="155"/>
      <c r="P3" s="155"/>
      <c r="Q3" s="155"/>
      <c r="R3" s="155"/>
    </row>
    <row r="4" spans="1:18" ht="38.450000000000003" customHeight="1" x14ac:dyDescent="0.2">
      <c r="A4" s="156" t="s">
        <v>133</v>
      </c>
      <c r="B4" s="512" t="s">
        <v>20</v>
      </c>
      <c r="C4" s="892" t="s">
        <v>482</v>
      </c>
      <c r="D4" s="893"/>
      <c r="E4" s="894"/>
      <c r="F4" s="545" t="s">
        <v>477</v>
      </c>
      <c r="G4" s="545" t="s">
        <v>249</v>
      </c>
      <c r="H4" s="569" t="s">
        <v>130</v>
      </c>
      <c r="I4" s="140"/>
      <c r="J4" s="155"/>
      <c r="K4" s="155"/>
      <c r="L4" s="155"/>
      <c r="M4" s="155"/>
      <c r="N4" s="155"/>
      <c r="O4" s="155"/>
      <c r="P4" s="155"/>
      <c r="Q4" s="155"/>
      <c r="R4" s="155"/>
    </row>
    <row r="5" spans="1:18" ht="13.5" customHeight="1" x14ac:dyDescent="0.2">
      <c r="A5" s="398"/>
      <c r="B5" s="399"/>
      <c r="C5" s="884"/>
      <c r="D5" s="884"/>
      <c r="E5" s="885"/>
      <c r="F5" s="395"/>
      <c r="G5" s="396"/>
      <c r="H5" s="394" t="s">
        <v>413</v>
      </c>
      <c r="I5" s="144"/>
      <c r="J5" s="901"/>
      <c r="K5" s="835"/>
      <c r="L5" s="835"/>
      <c r="M5" s="835"/>
      <c r="N5" s="835"/>
      <c r="O5" s="835"/>
      <c r="P5" s="835"/>
      <c r="Q5" s="133"/>
      <c r="R5" s="133"/>
    </row>
    <row r="6" spans="1:18" ht="13.5" customHeight="1" x14ac:dyDescent="0.2">
      <c r="A6" s="398"/>
      <c r="B6" s="400"/>
      <c r="C6" s="884"/>
      <c r="D6" s="884"/>
      <c r="E6" s="885"/>
      <c r="F6" s="395"/>
      <c r="G6" s="396"/>
      <c r="H6" s="397"/>
      <c r="I6" s="144"/>
      <c r="J6" s="133"/>
      <c r="K6" s="133"/>
      <c r="L6" s="133"/>
      <c r="M6" s="133"/>
      <c r="N6" s="133"/>
      <c r="O6" s="133"/>
      <c r="P6" s="133"/>
      <c r="Q6" s="133"/>
      <c r="R6" s="133"/>
    </row>
    <row r="7" spans="1:18" ht="13.5" customHeight="1" x14ac:dyDescent="0.2">
      <c r="A7" s="398"/>
      <c r="B7" s="400"/>
      <c r="C7" s="884"/>
      <c r="D7" s="884"/>
      <c r="E7" s="885"/>
      <c r="F7" s="395"/>
      <c r="G7" s="396"/>
      <c r="H7" s="397"/>
      <c r="I7" s="144"/>
      <c r="J7" s="133"/>
      <c r="K7" s="133"/>
      <c r="L7" s="133"/>
      <c r="M7" s="133"/>
      <c r="N7" s="133"/>
      <c r="O7" s="133"/>
      <c r="P7" s="133"/>
      <c r="Q7" s="133"/>
      <c r="R7" s="133"/>
    </row>
    <row r="8" spans="1:18" ht="13.5" customHeight="1" x14ac:dyDescent="0.2">
      <c r="A8" s="398"/>
      <c r="B8" s="400"/>
      <c r="C8" s="895"/>
      <c r="D8" s="896"/>
      <c r="E8" s="897"/>
      <c r="F8" s="395"/>
      <c r="G8" s="396"/>
      <c r="H8" s="397"/>
      <c r="I8" s="149"/>
      <c r="J8" s="133"/>
      <c r="K8" s="133"/>
      <c r="L8" s="133"/>
      <c r="M8" s="133"/>
      <c r="N8" s="133"/>
      <c r="O8" s="133"/>
      <c r="P8" s="133"/>
      <c r="Q8" s="133"/>
      <c r="R8" s="133"/>
    </row>
    <row r="9" spans="1:18" ht="13.5" customHeight="1" x14ac:dyDescent="0.2">
      <c r="A9" s="398"/>
      <c r="B9" s="400"/>
      <c r="C9" s="884"/>
      <c r="D9" s="884"/>
      <c r="E9" s="885"/>
      <c r="F9" s="395"/>
      <c r="G9" s="396"/>
      <c r="H9" s="397"/>
      <c r="I9" s="149"/>
      <c r="J9" s="133"/>
      <c r="K9" s="133"/>
      <c r="L9" s="133"/>
      <c r="M9" s="133"/>
      <c r="N9" s="133"/>
      <c r="O9" s="133"/>
      <c r="P9" s="133"/>
      <c r="Q9" s="133"/>
      <c r="R9" s="133"/>
    </row>
    <row r="10" spans="1:18" ht="13.5" customHeight="1" x14ac:dyDescent="0.2">
      <c r="A10" s="398"/>
      <c r="B10" s="400"/>
      <c r="C10" s="884"/>
      <c r="D10" s="884"/>
      <c r="E10" s="885"/>
      <c r="F10" s="395"/>
      <c r="G10" s="396"/>
      <c r="H10" s="397"/>
      <c r="I10" s="149"/>
      <c r="J10" s="133"/>
      <c r="K10" s="133"/>
      <c r="L10" s="133"/>
      <c r="M10" s="133"/>
      <c r="N10" s="133"/>
      <c r="O10" s="133"/>
      <c r="P10" s="133"/>
      <c r="Q10" s="133"/>
      <c r="R10" s="133"/>
    </row>
    <row r="11" spans="1:18" ht="13.5" customHeight="1" x14ac:dyDescent="0.2">
      <c r="A11" s="398"/>
      <c r="B11" s="400"/>
      <c r="C11" s="884"/>
      <c r="D11" s="884"/>
      <c r="E11" s="885"/>
      <c r="F11" s="395"/>
      <c r="G11" s="396"/>
      <c r="H11" s="397"/>
      <c r="I11" s="149"/>
      <c r="J11" s="133"/>
      <c r="K11" s="133"/>
      <c r="L11" s="133"/>
      <c r="M11" s="133"/>
      <c r="N11" s="133"/>
      <c r="O11" s="133"/>
      <c r="P11" s="133"/>
      <c r="Q11" s="133"/>
      <c r="R11" s="133"/>
    </row>
    <row r="12" spans="1:18" ht="13.5" customHeight="1" x14ac:dyDescent="0.2">
      <c r="A12" s="398"/>
      <c r="B12" s="400"/>
      <c r="C12" s="884"/>
      <c r="D12" s="884"/>
      <c r="E12" s="885"/>
      <c r="F12" s="395"/>
      <c r="G12" s="396"/>
      <c r="H12" s="397"/>
      <c r="I12" s="149"/>
      <c r="J12" s="133"/>
      <c r="K12" s="133"/>
      <c r="L12" s="133"/>
      <c r="M12" s="133"/>
      <c r="N12" s="133"/>
      <c r="O12" s="133"/>
      <c r="P12" s="133"/>
      <c r="Q12" s="133"/>
      <c r="R12" s="133"/>
    </row>
    <row r="13" spans="1:18" ht="13.5" customHeight="1" x14ac:dyDescent="0.2">
      <c r="A13" s="398"/>
      <c r="B13" s="400"/>
      <c r="C13" s="884"/>
      <c r="D13" s="884"/>
      <c r="E13" s="885"/>
      <c r="F13" s="395"/>
      <c r="G13" s="396"/>
      <c r="H13" s="397"/>
      <c r="I13" s="144"/>
      <c r="J13" s="133"/>
      <c r="K13" s="133"/>
      <c r="L13" s="133"/>
      <c r="M13" s="133"/>
      <c r="N13" s="133"/>
      <c r="O13" s="133"/>
      <c r="P13" s="133"/>
      <c r="Q13" s="133"/>
      <c r="R13" s="133"/>
    </row>
    <row r="14" spans="1:18" ht="13.5" customHeight="1" x14ac:dyDescent="0.2">
      <c r="A14" s="398"/>
      <c r="B14" s="400"/>
      <c r="C14" s="884"/>
      <c r="D14" s="884"/>
      <c r="E14" s="885"/>
      <c r="F14" s="395"/>
      <c r="G14" s="396"/>
      <c r="H14" s="397"/>
      <c r="I14" s="144"/>
      <c r="J14" s="133"/>
      <c r="K14" s="133"/>
      <c r="L14" s="133"/>
      <c r="M14" s="133"/>
      <c r="N14" s="133"/>
      <c r="O14" s="133"/>
      <c r="P14" s="133"/>
      <c r="Q14" s="133"/>
      <c r="R14" s="133"/>
    </row>
    <row r="15" spans="1:18" ht="13.5" customHeight="1" x14ac:dyDescent="0.2">
      <c r="A15" s="398"/>
      <c r="B15" s="400"/>
      <c r="C15" s="907"/>
      <c r="D15" s="908"/>
      <c r="E15" s="909"/>
      <c r="F15" s="395"/>
      <c r="G15" s="396"/>
      <c r="H15" s="397"/>
      <c r="I15" s="144"/>
      <c r="J15" s="133"/>
      <c r="K15" s="133"/>
      <c r="L15" s="133"/>
      <c r="M15" s="133"/>
      <c r="N15" s="133"/>
      <c r="O15" s="133"/>
      <c r="P15" s="133"/>
      <c r="Q15" s="133"/>
      <c r="R15" s="133"/>
    </row>
    <row r="16" spans="1:18" ht="13.5" customHeight="1" x14ac:dyDescent="0.2">
      <c r="A16" s="398"/>
      <c r="B16" s="400"/>
      <c r="C16" s="884"/>
      <c r="D16" s="884"/>
      <c r="E16" s="885"/>
      <c r="F16" s="395"/>
      <c r="G16" s="396"/>
      <c r="H16" s="397"/>
      <c r="I16" s="144"/>
      <c r="J16" s="133"/>
      <c r="K16" s="133"/>
      <c r="L16" s="133"/>
      <c r="M16" s="133"/>
      <c r="N16" s="133"/>
      <c r="O16" s="133"/>
      <c r="P16" s="133"/>
      <c r="Q16" s="133"/>
      <c r="R16" s="133"/>
    </row>
    <row r="17" spans="1:18" ht="13.5" customHeight="1" x14ac:dyDescent="0.2">
      <c r="A17" s="398"/>
      <c r="B17" s="400"/>
      <c r="C17" s="884"/>
      <c r="D17" s="884"/>
      <c r="E17" s="885"/>
      <c r="F17" s="395"/>
      <c r="G17" s="396"/>
      <c r="H17" s="397"/>
      <c r="I17" s="144"/>
      <c r="J17" s="133"/>
      <c r="K17" s="133"/>
      <c r="L17" s="133"/>
      <c r="M17" s="133"/>
      <c r="N17" s="133"/>
      <c r="O17" s="133"/>
      <c r="P17" s="133"/>
      <c r="Q17" s="133"/>
      <c r="R17" s="133"/>
    </row>
    <row r="18" spans="1:18" ht="13.5" customHeight="1" x14ac:dyDescent="0.2">
      <c r="A18" s="398"/>
      <c r="B18" s="400"/>
      <c r="C18" s="884"/>
      <c r="D18" s="884"/>
      <c r="E18" s="885"/>
      <c r="F18" s="395"/>
      <c r="G18" s="396"/>
      <c r="H18" s="397"/>
      <c r="I18" s="149"/>
      <c r="J18" s="133"/>
      <c r="K18" s="133"/>
      <c r="L18" s="133"/>
      <c r="M18" s="133"/>
      <c r="N18" s="133"/>
      <c r="O18" s="133"/>
      <c r="P18" s="133"/>
      <c r="Q18" s="133"/>
      <c r="R18" s="133"/>
    </row>
    <row r="19" spans="1:18" ht="13.5" customHeight="1" x14ac:dyDescent="0.2">
      <c r="A19" s="398"/>
      <c r="B19" s="400"/>
      <c r="C19" s="884"/>
      <c r="D19" s="884"/>
      <c r="E19" s="885"/>
      <c r="F19" s="395"/>
      <c r="G19" s="396"/>
      <c r="H19" s="397"/>
      <c r="I19" s="149"/>
      <c r="J19" s="133"/>
      <c r="K19" s="133"/>
      <c r="L19" s="133"/>
      <c r="M19" s="133"/>
      <c r="N19" s="133"/>
      <c r="O19" s="133"/>
      <c r="P19" s="133"/>
      <c r="Q19" s="133"/>
      <c r="R19" s="133"/>
    </row>
    <row r="20" spans="1:18" ht="13.5" customHeight="1" x14ac:dyDescent="0.2">
      <c r="A20" s="398"/>
      <c r="B20" s="400"/>
      <c r="C20" s="884"/>
      <c r="D20" s="884"/>
      <c r="E20" s="885"/>
      <c r="F20" s="395"/>
      <c r="G20" s="396"/>
      <c r="H20" s="397"/>
      <c r="I20" s="149"/>
      <c r="J20" s="133"/>
      <c r="K20" s="133"/>
      <c r="L20" s="133"/>
      <c r="M20" s="133"/>
      <c r="N20" s="133"/>
      <c r="O20" s="133"/>
      <c r="P20" s="133"/>
      <c r="Q20" s="133"/>
      <c r="R20" s="133"/>
    </row>
    <row r="21" spans="1:18" ht="13.5" customHeight="1" x14ac:dyDescent="0.2">
      <c r="A21" s="398"/>
      <c r="B21" s="400"/>
      <c r="C21" s="884"/>
      <c r="D21" s="884"/>
      <c r="E21" s="885"/>
      <c r="F21" s="395"/>
      <c r="G21" s="396"/>
      <c r="H21" s="397"/>
      <c r="I21" s="149"/>
      <c r="J21" s="133"/>
      <c r="K21" s="133"/>
      <c r="L21" s="133"/>
      <c r="M21" s="133"/>
      <c r="N21" s="133"/>
      <c r="O21" s="133"/>
      <c r="P21" s="133"/>
      <c r="Q21" s="133"/>
      <c r="R21" s="133"/>
    </row>
    <row r="22" spans="1:18" ht="13.5" customHeight="1" x14ac:dyDescent="0.2">
      <c r="A22" s="398"/>
      <c r="B22" s="400"/>
      <c r="C22" s="884"/>
      <c r="D22" s="884"/>
      <c r="E22" s="885"/>
      <c r="F22" s="395"/>
      <c r="G22" s="396"/>
      <c r="H22" s="397"/>
      <c r="I22" s="149"/>
      <c r="J22" s="133"/>
      <c r="K22" s="133"/>
      <c r="L22" s="133"/>
      <c r="M22" s="133"/>
      <c r="N22" s="133"/>
      <c r="O22" s="133"/>
      <c r="P22" s="133"/>
      <c r="Q22" s="133"/>
      <c r="R22" s="133"/>
    </row>
    <row r="23" spans="1:18" ht="13.5" customHeight="1" x14ac:dyDescent="0.2">
      <c r="A23" s="398"/>
      <c r="B23" s="400"/>
      <c r="C23" s="884"/>
      <c r="D23" s="884"/>
      <c r="E23" s="885"/>
      <c r="F23" s="395"/>
      <c r="G23" s="396"/>
      <c r="H23" s="397"/>
      <c r="I23" s="149"/>
      <c r="J23" s="133"/>
      <c r="K23" s="133"/>
      <c r="L23" s="133"/>
      <c r="M23" s="133"/>
      <c r="N23" s="133"/>
      <c r="O23" s="133"/>
      <c r="P23" s="133"/>
      <c r="Q23" s="133"/>
      <c r="R23" s="133"/>
    </row>
    <row r="24" spans="1:18" ht="13.5" customHeight="1" x14ac:dyDescent="0.2">
      <c r="A24" s="398"/>
      <c r="B24" s="400"/>
      <c r="C24" s="884"/>
      <c r="D24" s="884"/>
      <c r="E24" s="885"/>
      <c r="F24" s="395"/>
      <c r="G24" s="396"/>
      <c r="H24" s="397"/>
      <c r="I24" s="149"/>
      <c r="J24" s="133"/>
      <c r="K24" s="133"/>
      <c r="L24" s="133"/>
      <c r="M24" s="133"/>
      <c r="N24" s="133"/>
      <c r="O24" s="133"/>
      <c r="P24" s="133"/>
      <c r="Q24" s="133"/>
      <c r="R24" s="133"/>
    </row>
    <row r="25" spans="1:18" ht="13.5" customHeight="1" thickBot="1" x14ac:dyDescent="0.25">
      <c r="A25" s="158"/>
      <c r="B25" s="159">
        <f>SUM(B5:B24)</f>
        <v>0</v>
      </c>
      <c r="C25" s="160"/>
      <c r="D25" s="160"/>
      <c r="E25" s="160"/>
      <c r="F25" s="161">
        <f>SUM(F5:F24)</f>
        <v>0</v>
      </c>
      <c r="G25" s="161">
        <f>SUM(G5:G24)</f>
        <v>0</v>
      </c>
      <c r="H25" s="162">
        <f>SUM(H5:H24)</f>
        <v>0</v>
      </c>
      <c r="I25" s="518">
        <f>SUM(I5:I24)</f>
        <v>0</v>
      </c>
      <c r="J25" s="155"/>
      <c r="K25" s="155"/>
      <c r="L25" s="133"/>
      <c r="M25" s="133"/>
      <c r="N25" s="133"/>
      <c r="O25" s="133"/>
      <c r="P25" s="133"/>
      <c r="Q25" s="133"/>
      <c r="R25" s="133"/>
    </row>
    <row r="26" spans="1:18" s="97" customFormat="1" ht="20.100000000000001" customHeight="1" thickBot="1" x14ac:dyDescent="0.3">
      <c r="A26" s="536"/>
      <c r="B26" s="556"/>
      <c r="C26" s="902" t="s">
        <v>244</v>
      </c>
      <c r="D26" s="902"/>
      <c r="E26" s="903"/>
      <c r="F26" s="537"/>
      <c r="G26" s="537"/>
      <c r="H26" s="537"/>
      <c r="I26" s="538"/>
      <c r="J26" s="96"/>
      <c r="K26" s="96"/>
      <c r="L26" s="96"/>
      <c r="M26" s="96"/>
      <c r="N26" s="96"/>
      <c r="O26" s="96"/>
      <c r="P26" s="96"/>
      <c r="Q26" s="96"/>
      <c r="R26" s="96"/>
    </row>
    <row r="27" spans="1:18" s="97" customFormat="1" ht="20.100000000000001" customHeight="1" thickBot="1" x14ac:dyDescent="0.3">
      <c r="A27" s="548"/>
      <c r="B27" s="558"/>
      <c r="C27" s="554" t="s">
        <v>245</v>
      </c>
      <c r="D27" s="552"/>
      <c r="E27" s="552"/>
      <c r="F27" s="537"/>
      <c r="G27" s="537"/>
      <c r="H27" s="537"/>
      <c r="I27" s="538"/>
      <c r="J27" s="96"/>
      <c r="K27" s="96"/>
      <c r="L27" s="96"/>
      <c r="M27" s="96"/>
      <c r="N27" s="96"/>
      <c r="O27" s="96"/>
      <c r="P27" s="96"/>
      <c r="Q27" s="96"/>
      <c r="R27" s="96"/>
    </row>
    <row r="28" spans="1:18" s="97" customFormat="1" ht="20.100000000000001" customHeight="1" thickBot="1" x14ac:dyDescent="0.3">
      <c r="A28" s="548"/>
      <c r="B28" s="557"/>
      <c r="C28" s="554" t="s">
        <v>246</v>
      </c>
      <c r="D28" s="552"/>
      <c r="E28" s="552"/>
      <c r="F28" s="537"/>
      <c r="G28" s="537"/>
      <c r="H28" s="537"/>
      <c r="I28" s="538"/>
      <c r="J28" s="96"/>
      <c r="K28" s="96"/>
      <c r="L28" s="96"/>
      <c r="M28" s="96"/>
      <c r="N28" s="96"/>
      <c r="O28" s="96"/>
      <c r="P28" s="96"/>
      <c r="Q28" s="96"/>
      <c r="R28" s="96"/>
    </row>
    <row r="29" spans="1:18" ht="28.5" customHeight="1" x14ac:dyDescent="0.2">
      <c r="A29" s="549"/>
      <c r="B29" s="570">
        <f>B28+B27+B26+B25</f>
        <v>0</v>
      </c>
      <c r="C29" s="911" t="s">
        <v>541</v>
      </c>
      <c r="D29" s="912"/>
      <c r="E29" s="913"/>
      <c r="F29" s="534"/>
      <c r="G29" s="534"/>
      <c r="H29" s="534"/>
      <c r="I29" s="535"/>
      <c r="J29" s="155"/>
      <c r="K29" s="155"/>
      <c r="L29" s="155"/>
      <c r="M29" s="155"/>
      <c r="N29" s="155"/>
      <c r="O29" s="155"/>
      <c r="P29" s="155"/>
      <c r="Q29" s="155"/>
      <c r="R29" s="155"/>
    </row>
    <row r="30" spans="1:18" ht="13.5" customHeight="1" x14ac:dyDescent="0.2">
      <c r="A30" s="164"/>
      <c r="B30" s="165"/>
      <c r="C30" s="165"/>
      <c r="D30" s="165"/>
      <c r="E30" s="165"/>
      <c r="F30" s="166"/>
      <c r="G30" s="166"/>
      <c r="H30" s="166"/>
      <c r="I30" s="167"/>
      <c r="J30" s="133"/>
      <c r="K30" s="133"/>
      <c r="L30" s="133"/>
      <c r="M30" s="133"/>
      <c r="N30" s="133"/>
      <c r="O30" s="133"/>
      <c r="P30" s="133"/>
      <c r="Q30" s="133"/>
      <c r="R30" s="133"/>
    </row>
    <row r="31" spans="1:18" ht="13.5" customHeight="1" x14ac:dyDescent="0.2">
      <c r="A31" s="133"/>
      <c r="B31" s="157"/>
      <c r="C31" s="157"/>
      <c r="D31" s="157"/>
      <c r="E31" s="157"/>
      <c r="F31" s="133"/>
      <c r="G31" s="133"/>
      <c r="H31" s="133"/>
      <c r="I31" s="167"/>
      <c r="J31" s="133"/>
      <c r="K31" s="133"/>
      <c r="L31" s="133"/>
      <c r="M31" s="133"/>
      <c r="N31" s="133"/>
      <c r="O31" s="133"/>
      <c r="P31" s="133"/>
      <c r="Q31" s="133"/>
      <c r="R31" s="133"/>
    </row>
    <row r="32" spans="1:18" ht="13.5" customHeight="1" x14ac:dyDescent="0.2">
      <c r="A32" s="133"/>
      <c r="B32" s="157"/>
      <c r="C32" s="157"/>
      <c r="D32" s="157"/>
      <c r="E32" s="157"/>
      <c r="F32" s="133"/>
      <c r="G32" s="133"/>
      <c r="H32" s="133"/>
      <c r="I32" s="167"/>
      <c r="J32" s="133"/>
      <c r="K32" s="133"/>
      <c r="L32" s="133"/>
      <c r="M32" s="133"/>
      <c r="N32" s="133"/>
      <c r="O32" s="133"/>
      <c r="P32" s="133"/>
      <c r="Q32" s="133"/>
      <c r="R32" s="133"/>
    </row>
    <row r="33" spans="1:18" ht="13.5" customHeight="1" x14ac:dyDescent="0.2">
      <c r="A33" s="133"/>
      <c r="B33" s="157"/>
      <c r="D33" s="157"/>
      <c r="E33" s="157"/>
      <c r="F33" s="133"/>
      <c r="G33" s="133"/>
      <c r="H33" s="133"/>
      <c r="I33" s="167"/>
      <c r="J33" s="133"/>
      <c r="K33" s="133"/>
      <c r="L33" s="133"/>
      <c r="M33" s="133"/>
      <c r="N33" s="133"/>
      <c r="O33" s="133"/>
      <c r="P33" s="133"/>
      <c r="Q33" s="133"/>
      <c r="R33" s="133"/>
    </row>
    <row r="34" spans="1:18" ht="13.5" customHeight="1" x14ac:dyDescent="0.2">
      <c r="A34" s="133"/>
      <c r="B34" s="157"/>
      <c r="C34" s="157"/>
      <c r="D34" s="157"/>
      <c r="E34" s="157"/>
      <c r="F34" s="133"/>
      <c r="G34" s="133"/>
      <c r="H34" s="133"/>
      <c r="I34" s="167"/>
      <c r="J34" s="133"/>
      <c r="K34" s="133"/>
      <c r="L34" s="133"/>
      <c r="M34" s="133"/>
      <c r="N34" s="133"/>
      <c r="O34" s="133"/>
      <c r="P34" s="133"/>
      <c r="Q34" s="133"/>
      <c r="R34" s="133"/>
    </row>
    <row r="35" spans="1:18" ht="13.5" customHeight="1" x14ac:dyDescent="0.2">
      <c r="A35" s="133"/>
      <c r="B35" s="157"/>
      <c r="C35" s="157"/>
      <c r="D35" s="157"/>
      <c r="E35" s="157"/>
      <c r="F35" s="133"/>
      <c r="G35" s="133"/>
      <c r="H35" s="133"/>
      <c r="I35" s="167"/>
      <c r="J35" s="133"/>
      <c r="K35" s="133"/>
      <c r="L35" s="133"/>
      <c r="M35" s="133"/>
      <c r="N35" s="133"/>
      <c r="O35" s="133"/>
      <c r="P35" s="133"/>
      <c r="Q35" s="133"/>
      <c r="R35" s="133"/>
    </row>
    <row r="36" spans="1:18" ht="13.5" customHeight="1" x14ac:dyDescent="0.2">
      <c r="A36" s="133"/>
      <c r="B36" s="157"/>
      <c r="C36" s="157"/>
      <c r="D36" s="157"/>
      <c r="E36" s="157"/>
      <c r="F36" s="133"/>
      <c r="G36" s="133"/>
      <c r="H36" s="133"/>
      <c r="I36" s="167"/>
      <c r="J36" s="133"/>
      <c r="K36" s="133"/>
      <c r="L36" s="133"/>
      <c r="M36" s="133"/>
      <c r="N36" s="133"/>
      <c r="O36" s="133"/>
      <c r="P36" s="133"/>
      <c r="Q36" s="133"/>
      <c r="R36" s="133"/>
    </row>
    <row r="37" spans="1:18" ht="13.5" customHeight="1" x14ac:dyDescent="0.2">
      <c r="A37" s="133"/>
      <c r="B37" s="157"/>
      <c r="C37" s="157"/>
      <c r="D37" s="157"/>
      <c r="E37" s="157"/>
      <c r="F37" s="133"/>
      <c r="G37" s="133"/>
      <c r="H37" s="133"/>
      <c r="I37" s="167"/>
      <c r="J37" s="133"/>
      <c r="K37" s="133"/>
      <c r="L37" s="133"/>
      <c r="M37" s="133"/>
      <c r="N37" s="133"/>
      <c r="O37" s="133"/>
      <c r="P37" s="133"/>
      <c r="Q37" s="133"/>
      <c r="R37" s="133"/>
    </row>
    <row r="38" spans="1:18" ht="13.5" customHeight="1" x14ac:dyDescent="0.2">
      <c r="A38" s="133"/>
      <c r="B38" s="157"/>
      <c r="C38" s="157"/>
      <c r="D38" s="157"/>
      <c r="E38" s="157"/>
      <c r="F38" s="133"/>
      <c r="G38" s="133"/>
      <c r="H38" s="133"/>
      <c r="I38" s="167"/>
      <c r="J38" s="133"/>
      <c r="K38" s="133"/>
      <c r="L38" s="133"/>
      <c r="M38" s="133"/>
      <c r="N38" s="133"/>
      <c r="O38" s="133"/>
      <c r="P38" s="133"/>
      <c r="Q38" s="133"/>
      <c r="R38" s="133"/>
    </row>
    <row r="39" spans="1:18" ht="13.5" customHeight="1" x14ac:dyDescent="0.2">
      <c r="A39" s="133"/>
      <c r="B39" s="157"/>
      <c r="C39" s="157"/>
      <c r="D39" s="157"/>
      <c r="E39" s="157"/>
      <c r="F39" s="133"/>
      <c r="G39" s="133"/>
      <c r="H39" s="133"/>
      <c r="I39" s="167"/>
      <c r="J39" s="133"/>
      <c r="K39" s="133"/>
      <c r="L39" s="133"/>
      <c r="M39" s="133"/>
      <c r="N39" s="133"/>
      <c r="O39" s="133"/>
      <c r="P39" s="133"/>
      <c r="Q39" s="133"/>
      <c r="R39" s="133"/>
    </row>
    <row r="40" spans="1:18" ht="13.5" customHeight="1" x14ac:dyDescent="0.2">
      <c r="A40" s="133"/>
      <c r="B40" s="157"/>
      <c r="C40" s="157"/>
      <c r="D40" s="157"/>
      <c r="E40" s="157"/>
      <c r="F40" s="133"/>
      <c r="G40" s="133"/>
      <c r="H40" s="133"/>
      <c r="I40" s="167"/>
      <c r="J40" s="133"/>
      <c r="K40" s="133"/>
      <c r="L40" s="133"/>
      <c r="M40" s="133"/>
      <c r="N40" s="133"/>
      <c r="O40" s="133"/>
      <c r="P40" s="133"/>
      <c r="Q40" s="133"/>
      <c r="R40" s="133"/>
    </row>
    <row r="41" spans="1:18" ht="13.5" customHeight="1" x14ac:dyDescent="0.2">
      <c r="A41" s="133"/>
      <c r="B41" s="157"/>
      <c r="C41" s="157"/>
      <c r="D41" s="157"/>
      <c r="E41" s="157"/>
      <c r="F41" s="133"/>
      <c r="G41" s="133"/>
      <c r="H41" s="133"/>
      <c r="I41" s="167"/>
      <c r="J41" s="133"/>
      <c r="K41" s="133"/>
      <c r="L41" s="133"/>
      <c r="M41" s="133"/>
      <c r="N41" s="133"/>
      <c r="O41" s="133"/>
      <c r="P41" s="133"/>
      <c r="Q41" s="133"/>
      <c r="R41" s="133"/>
    </row>
    <row r="42" spans="1:18" ht="13.5" customHeight="1" x14ac:dyDescent="0.2">
      <c r="A42" s="133"/>
      <c r="B42" s="157"/>
      <c r="C42" s="157"/>
      <c r="D42" s="157"/>
      <c r="E42" s="157"/>
      <c r="F42" s="133"/>
      <c r="G42" s="133"/>
      <c r="H42" s="133"/>
      <c r="I42" s="167"/>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sheetData>
  <mergeCells count="28">
    <mergeCell ref="C22:E22"/>
    <mergeCell ref="C17:E17"/>
    <mergeCell ref="C18:E18"/>
    <mergeCell ref="C19:E19"/>
    <mergeCell ref="C20:E20"/>
    <mergeCell ref="C21:E21"/>
    <mergeCell ref="J5:P5"/>
    <mergeCell ref="C6:E6"/>
    <mergeCell ref="C7:E7"/>
    <mergeCell ref="C8:E8"/>
    <mergeCell ref="C9:E9"/>
    <mergeCell ref="C5:E5"/>
    <mergeCell ref="C26:E26"/>
    <mergeCell ref="C29:E29"/>
    <mergeCell ref="A1:I1"/>
    <mergeCell ref="A2:I2"/>
    <mergeCell ref="A3:E3"/>
    <mergeCell ref="F3:H3"/>
    <mergeCell ref="C4:E4"/>
    <mergeCell ref="C16:E16"/>
    <mergeCell ref="C10:E10"/>
    <mergeCell ref="C11:E11"/>
    <mergeCell ref="C12:E12"/>
    <mergeCell ref="C13:E13"/>
    <mergeCell ref="C14:E14"/>
    <mergeCell ref="C15:E15"/>
    <mergeCell ref="C23:E23"/>
    <mergeCell ref="C24:E24"/>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B04D8-2B74-43B3-B8D3-F1804565337B}">
  <sheetPr>
    <tabColor theme="7" tint="0.79998168889431442"/>
  </sheetPr>
  <dimension ref="A1:R984"/>
  <sheetViews>
    <sheetView workbookViewId="0">
      <selection activeCell="A5" sqref="A5:K5"/>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864" t="s">
        <v>579</v>
      </c>
      <c r="B1" s="898"/>
      <c r="C1" s="898"/>
      <c r="D1" s="898"/>
      <c r="E1" s="898"/>
      <c r="F1" s="898"/>
      <c r="G1" s="898"/>
      <c r="H1" s="898"/>
      <c r="I1" s="898"/>
      <c r="J1" s="96"/>
      <c r="K1" s="96"/>
      <c r="L1" s="96"/>
      <c r="M1" s="96"/>
      <c r="N1" s="96"/>
      <c r="O1" s="96"/>
      <c r="P1" s="96"/>
      <c r="Q1" s="96"/>
      <c r="R1" s="96"/>
    </row>
    <row r="2" spans="1:18" ht="15" customHeight="1" x14ac:dyDescent="0.2">
      <c r="A2" s="899"/>
      <c r="B2" s="900"/>
      <c r="C2" s="900"/>
      <c r="D2" s="900"/>
      <c r="E2" s="900"/>
      <c r="F2" s="900"/>
      <c r="G2" s="900"/>
      <c r="H2" s="900"/>
      <c r="I2" s="900"/>
      <c r="J2" s="133"/>
      <c r="K2" s="133"/>
      <c r="L2" s="133"/>
      <c r="M2" s="133"/>
      <c r="N2" s="133"/>
      <c r="O2" s="133"/>
      <c r="P2" s="133"/>
      <c r="Q2" s="133"/>
      <c r="R2" s="133"/>
    </row>
    <row r="3" spans="1:18" ht="63.6" customHeight="1" x14ac:dyDescent="0.2">
      <c r="A3" s="919" t="s">
        <v>542</v>
      </c>
      <c r="B3" s="920"/>
      <c r="C3" s="920"/>
      <c r="D3" s="920"/>
      <c r="E3" s="921"/>
      <c r="F3" s="890" t="s">
        <v>32</v>
      </c>
      <c r="G3" s="891"/>
      <c r="H3" s="891"/>
      <c r="I3" s="135" t="s">
        <v>33</v>
      </c>
      <c r="J3" s="133"/>
      <c r="K3" s="133"/>
      <c r="L3" s="133"/>
      <c r="M3" s="133"/>
      <c r="N3" s="133"/>
      <c r="O3" s="133"/>
      <c r="P3" s="133"/>
      <c r="Q3" s="133"/>
      <c r="R3" s="133"/>
    </row>
    <row r="4" spans="1:18" s="97" customFormat="1" ht="75.95" customHeight="1" x14ac:dyDescent="0.2">
      <c r="A4" s="136" t="s">
        <v>133</v>
      </c>
      <c r="B4" s="137" t="s">
        <v>20</v>
      </c>
      <c r="C4" s="138" t="s">
        <v>521</v>
      </c>
      <c r="D4" s="138" t="s">
        <v>522</v>
      </c>
      <c r="E4" s="139" t="s">
        <v>523</v>
      </c>
      <c r="F4" s="576" t="s">
        <v>476</v>
      </c>
      <c r="G4" s="543" t="s">
        <v>524</v>
      </c>
      <c r="H4" s="577" t="s">
        <v>525</v>
      </c>
      <c r="I4" s="140"/>
      <c r="J4" s="141"/>
      <c r="K4" s="141"/>
      <c r="L4" s="141"/>
      <c r="M4" s="142"/>
      <c r="N4" s="142"/>
      <c r="O4" s="142"/>
      <c r="P4" s="142"/>
      <c r="Q4" s="142"/>
      <c r="R4" s="142"/>
    </row>
    <row r="5" spans="1:18" ht="13.5" customHeight="1" x14ac:dyDescent="0.2">
      <c r="A5" s="143" t="s">
        <v>23</v>
      </c>
      <c r="B5" s="399"/>
      <c r="C5" s="408"/>
      <c r="D5" s="408"/>
      <c r="E5" s="409"/>
      <c r="F5" s="400" t="s">
        <v>526</v>
      </c>
      <c r="G5" s="393"/>
      <c r="H5" s="396"/>
      <c r="I5" s="401"/>
      <c r="J5" s="901"/>
      <c r="K5" s="835"/>
      <c r="L5" s="835"/>
      <c r="M5" s="835"/>
      <c r="N5" s="835"/>
      <c r="O5" s="835"/>
      <c r="P5" s="835"/>
      <c r="Q5" s="145"/>
      <c r="R5" s="145"/>
    </row>
    <row r="6" spans="1:18" ht="13.5" customHeight="1" x14ac:dyDescent="0.2">
      <c r="A6" s="146" t="s">
        <v>24</v>
      </c>
      <c r="B6" s="400"/>
      <c r="C6" s="410"/>
      <c r="D6" s="410"/>
      <c r="E6" s="411"/>
      <c r="F6" s="400" t="s">
        <v>526</v>
      </c>
      <c r="G6" s="396"/>
      <c r="H6" s="396"/>
      <c r="I6" s="401"/>
      <c r="J6" s="147"/>
      <c r="K6" s="145"/>
      <c r="L6" s="145"/>
      <c r="M6" s="145"/>
      <c r="N6" s="145"/>
      <c r="O6" s="145"/>
      <c r="P6" s="145"/>
      <c r="Q6" s="145"/>
      <c r="R6" s="145"/>
    </row>
    <row r="7" spans="1:18" ht="13.5" customHeight="1" x14ac:dyDescent="0.2">
      <c r="A7" s="146" t="s">
        <v>25</v>
      </c>
      <c r="B7" s="400"/>
      <c r="C7" s="410"/>
      <c r="D7" s="410"/>
      <c r="E7" s="411"/>
      <c r="F7" s="400" t="s">
        <v>526</v>
      </c>
      <c r="G7" s="396"/>
      <c r="H7" s="396"/>
      <c r="I7" s="401"/>
      <c r="J7" s="148"/>
      <c r="K7" s="145"/>
      <c r="L7" s="145"/>
      <c r="M7" s="145"/>
      <c r="N7" s="145"/>
      <c r="O7" s="145"/>
      <c r="P7" s="145"/>
      <c r="Q7" s="145"/>
      <c r="R7" s="145"/>
    </row>
    <row r="8" spans="1:18" ht="13.5" customHeight="1" x14ac:dyDescent="0.2">
      <c r="A8" s="146" t="s">
        <v>26</v>
      </c>
      <c r="B8" s="400"/>
      <c r="C8" s="410"/>
      <c r="D8" s="410"/>
      <c r="E8" s="411"/>
      <c r="F8" s="400" t="s">
        <v>526</v>
      </c>
      <c r="G8" s="396"/>
      <c r="H8" s="396"/>
      <c r="I8" s="401"/>
      <c r="J8" s="150"/>
      <c r="K8" s="151"/>
      <c r="L8" s="151"/>
      <c r="M8" s="151"/>
      <c r="N8" s="151"/>
      <c r="O8" s="151"/>
      <c r="P8" s="151"/>
      <c r="Q8" s="151"/>
      <c r="R8" s="151"/>
    </row>
    <row r="9" spans="1:18" ht="13.5" customHeight="1" x14ac:dyDescent="0.2">
      <c r="A9" s="146" t="s">
        <v>27</v>
      </c>
      <c r="B9" s="400"/>
      <c r="C9" s="410"/>
      <c r="D9" s="410"/>
      <c r="E9" s="411"/>
      <c r="F9" s="400" t="s">
        <v>526</v>
      </c>
      <c r="G9" s="396"/>
      <c r="H9" s="396"/>
      <c r="I9" s="401"/>
      <c r="J9" s="150"/>
      <c r="K9" s="151"/>
      <c r="L9" s="151"/>
      <c r="M9" s="151"/>
      <c r="N9" s="151"/>
      <c r="O9" s="151"/>
      <c r="P9" s="151"/>
      <c r="Q9" s="151"/>
      <c r="R9" s="151"/>
    </row>
    <row r="10" spans="1:18" ht="13.5" customHeight="1" x14ac:dyDescent="0.2">
      <c r="A10" s="146" t="s">
        <v>28</v>
      </c>
      <c r="B10" s="400"/>
      <c r="C10" s="410"/>
      <c r="D10" s="410"/>
      <c r="E10" s="411"/>
      <c r="F10" s="400" t="s">
        <v>526</v>
      </c>
      <c r="G10" s="396"/>
      <c r="H10" s="396"/>
      <c r="I10" s="401"/>
      <c r="J10" s="150"/>
      <c r="K10" s="151"/>
      <c r="L10" s="151"/>
      <c r="M10" s="151"/>
      <c r="N10" s="151"/>
      <c r="O10" s="151"/>
      <c r="P10" s="151"/>
      <c r="Q10" s="151"/>
      <c r="R10" s="151"/>
    </row>
    <row r="11" spans="1:18" ht="13.5" customHeight="1" x14ac:dyDescent="0.2">
      <c r="A11" s="146" t="s">
        <v>29</v>
      </c>
      <c r="B11" s="400"/>
      <c r="C11" s="410"/>
      <c r="D11" s="410"/>
      <c r="E11" s="411"/>
      <c r="F11" s="400" t="s">
        <v>526</v>
      </c>
      <c r="G11" s="396"/>
      <c r="H11" s="396"/>
      <c r="I11" s="401"/>
      <c r="J11" s="150"/>
      <c r="K11" s="151"/>
      <c r="L11" s="151"/>
      <c r="M11" s="151"/>
      <c r="N11" s="151"/>
      <c r="O11" s="151"/>
      <c r="P11" s="151"/>
      <c r="Q11" s="151"/>
      <c r="R11" s="151"/>
    </row>
    <row r="12" spans="1:18" ht="13.5" customHeight="1" x14ac:dyDescent="0.2">
      <c r="A12" s="146" t="s">
        <v>30</v>
      </c>
      <c r="B12" s="402"/>
      <c r="C12" s="412"/>
      <c r="D12" s="412"/>
      <c r="E12" s="411"/>
      <c r="F12" s="400" t="s">
        <v>526</v>
      </c>
      <c r="G12" s="396"/>
      <c r="H12" s="396"/>
      <c r="I12" s="401"/>
      <c r="J12" s="150"/>
      <c r="K12" s="151"/>
      <c r="L12" s="151"/>
      <c r="M12" s="151"/>
      <c r="N12" s="151"/>
      <c r="O12" s="151"/>
      <c r="P12" s="151"/>
      <c r="Q12" s="151"/>
      <c r="R12" s="151"/>
    </row>
    <row r="13" spans="1:18" ht="13.5" customHeight="1" x14ac:dyDescent="0.2">
      <c r="A13" s="403"/>
      <c r="B13" s="404">
        <f>SUM(B5:B12)</f>
        <v>0</v>
      </c>
      <c r="C13" s="405"/>
      <c r="D13" s="405"/>
      <c r="E13" s="405"/>
      <c r="F13" s="406">
        <f>SUM(F5:F12)</f>
        <v>0</v>
      </c>
      <c r="G13" s="407">
        <f>SUM(G5:G12)</f>
        <v>0</v>
      </c>
      <c r="H13" s="407">
        <f>SUM(H5:H12)</f>
        <v>0</v>
      </c>
      <c r="I13" s="404">
        <f>SUM(I5:I12)</f>
        <v>0</v>
      </c>
      <c r="J13" s="148"/>
      <c r="K13" s="133"/>
      <c r="L13" s="133"/>
      <c r="M13" s="133"/>
      <c r="N13" s="133"/>
      <c r="O13" s="133"/>
      <c r="P13" s="133"/>
      <c r="Q13" s="133"/>
      <c r="R13" s="133"/>
    </row>
    <row r="14" spans="1:18" ht="30" customHeight="1" x14ac:dyDescent="0.2">
      <c r="A14" s="886"/>
      <c r="B14" s="886"/>
      <c r="C14" s="886"/>
      <c r="D14" s="886"/>
      <c r="E14" s="886"/>
      <c r="F14" s="152"/>
      <c r="G14" s="153"/>
      <c r="H14" s="153"/>
      <c r="I14" s="154"/>
      <c r="J14" s="155"/>
      <c r="K14" s="155"/>
      <c r="L14" s="155"/>
      <c r="M14" s="155"/>
      <c r="N14" s="155"/>
      <c r="O14" s="155"/>
      <c r="P14" s="155"/>
      <c r="Q14" s="155"/>
      <c r="R14" s="155"/>
    </row>
    <row r="15" spans="1:18" ht="30" customHeight="1" x14ac:dyDescent="0.2">
      <c r="A15" s="922" t="s">
        <v>527</v>
      </c>
      <c r="B15" s="888"/>
      <c r="C15" s="888"/>
      <c r="D15" s="888"/>
      <c r="E15" s="889"/>
      <c r="F15" s="910" t="s">
        <v>32</v>
      </c>
      <c r="G15" s="891"/>
      <c r="H15" s="891"/>
      <c r="I15" s="135" t="s">
        <v>33</v>
      </c>
      <c r="J15" s="155"/>
      <c r="K15" s="155"/>
      <c r="L15" s="155"/>
      <c r="M15" s="155"/>
      <c r="N15" s="155"/>
      <c r="O15" s="155"/>
      <c r="P15" s="155"/>
      <c r="Q15" s="155"/>
      <c r="R15" s="155"/>
    </row>
    <row r="16" spans="1:18" ht="51.6" customHeight="1" x14ac:dyDescent="0.2">
      <c r="A16" s="156" t="s">
        <v>133</v>
      </c>
      <c r="B16" s="137" t="s">
        <v>20</v>
      </c>
      <c r="C16" s="892" t="s">
        <v>478</v>
      </c>
      <c r="D16" s="893"/>
      <c r="E16" s="894"/>
      <c r="F16" s="545" t="s">
        <v>528</v>
      </c>
      <c r="G16" s="545" t="s">
        <v>249</v>
      </c>
      <c r="H16" s="569" t="s">
        <v>130</v>
      </c>
      <c r="I16" s="140"/>
      <c r="J16" s="155"/>
      <c r="K16" s="155"/>
      <c r="L16" s="155"/>
      <c r="M16" s="155"/>
      <c r="N16" s="155"/>
      <c r="O16" s="155"/>
      <c r="P16" s="155"/>
      <c r="Q16" s="155"/>
      <c r="R16" s="155"/>
    </row>
    <row r="17" spans="1:18" ht="13.5" customHeight="1" x14ac:dyDescent="0.2">
      <c r="A17" s="398"/>
      <c r="B17" s="399"/>
      <c r="C17" s="884"/>
      <c r="D17" s="884"/>
      <c r="E17" s="885"/>
      <c r="F17" s="395"/>
      <c r="G17" s="396"/>
      <c r="H17" s="394"/>
      <c r="I17" s="144"/>
      <c r="J17" s="901"/>
      <c r="K17" s="835"/>
      <c r="L17" s="835"/>
      <c r="M17" s="835"/>
      <c r="N17" s="835"/>
      <c r="O17" s="835"/>
      <c r="P17" s="835"/>
      <c r="Q17" s="133"/>
      <c r="R17" s="133"/>
    </row>
    <row r="18" spans="1:18" ht="13.5" customHeight="1" x14ac:dyDescent="0.2">
      <c r="A18" s="398"/>
      <c r="B18" s="400"/>
      <c r="C18" s="884"/>
      <c r="D18" s="884"/>
      <c r="E18" s="885"/>
      <c r="F18" s="395"/>
      <c r="G18" s="396"/>
      <c r="H18" s="397"/>
      <c r="I18" s="144"/>
      <c r="J18" s="133"/>
      <c r="K18" s="133"/>
      <c r="L18" s="133"/>
      <c r="M18" s="133"/>
      <c r="N18" s="133"/>
      <c r="O18" s="133"/>
      <c r="P18" s="133"/>
      <c r="Q18" s="133"/>
      <c r="R18" s="133"/>
    </row>
    <row r="19" spans="1:18" ht="13.5" customHeight="1" x14ac:dyDescent="0.2">
      <c r="A19" s="398"/>
      <c r="B19" s="400"/>
      <c r="C19" s="884"/>
      <c r="D19" s="884"/>
      <c r="E19" s="885"/>
      <c r="F19" s="395"/>
      <c r="G19" s="396"/>
      <c r="H19" s="397"/>
      <c r="I19" s="144"/>
      <c r="J19" s="133"/>
      <c r="K19" s="133"/>
      <c r="L19" s="133"/>
      <c r="M19" s="133"/>
      <c r="N19" s="133"/>
      <c r="O19" s="133"/>
      <c r="P19" s="133"/>
      <c r="Q19" s="133"/>
      <c r="R19" s="133"/>
    </row>
    <row r="20" spans="1:18" ht="13.5" customHeight="1" x14ac:dyDescent="0.2">
      <c r="A20" s="398"/>
      <c r="B20" s="400"/>
      <c r="C20" s="895"/>
      <c r="D20" s="896"/>
      <c r="E20" s="897"/>
      <c r="F20" s="395"/>
      <c r="G20" s="396"/>
      <c r="H20" s="397"/>
      <c r="I20" s="149"/>
      <c r="J20" s="133"/>
      <c r="K20" s="133"/>
      <c r="L20" s="133"/>
      <c r="M20" s="133"/>
      <c r="N20" s="133"/>
      <c r="O20" s="133"/>
      <c r="P20" s="133"/>
      <c r="Q20" s="133"/>
      <c r="R20" s="133"/>
    </row>
    <row r="21" spans="1:18" ht="13.5" customHeight="1" x14ac:dyDescent="0.2">
      <c r="A21" s="398"/>
      <c r="B21" s="400"/>
      <c r="C21" s="884"/>
      <c r="D21" s="884"/>
      <c r="E21" s="885"/>
      <c r="F21" s="395"/>
      <c r="G21" s="396"/>
      <c r="H21" s="397"/>
      <c r="I21" s="149"/>
      <c r="J21" s="133"/>
      <c r="K21" s="133"/>
      <c r="L21" s="133"/>
      <c r="M21" s="133"/>
      <c r="N21" s="133"/>
      <c r="O21" s="133"/>
      <c r="P21" s="133"/>
      <c r="Q21" s="133"/>
      <c r="R21" s="133"/>
    </row>
    <row r="22" spans="1:18" ht="13.5" customHeight="1" x14ac:dyDescent="0.2">
      <c r="A22" s="398"/>
      <c r="B22" s="400"/>
      <c r="C22" s="884"/>
      <c r="D22" s="884"/>
      <c r="E22" s="885"/>
      <c r="F22" s="395"/>
      <c r="G22" s="396"/>
      <c r="H22" s="397"/>
      <c r="I22" s="149"/>
      <c r="J22" s="133"/>
      <c r="K22" s="133"/>
      <c r="L22" s="133"/>
      <c r="M22" s="133"/>
      <c r="N22" s="133"/>
      <c r="O22" s="133"/>
      <c r="P22" s="133"/>
      <c r="Q22" s="133"/>
      <c r="R22" s="133"/>
    </row>
    <row r="23" spans="1:18" ht="13.5" customHeight="1" x14ac:dyDescent="0.2">
      <c r="A23" s="398"/>
      <c r="B23" s="400"/>
      <c r="C23" s="884"/>
      <c r="D23" s="884"/>
      <c r="E23" s="885"/>
      <c r="F23" s="395"/>
      <c r="G23" s="396"/>
      <c r="H23" s="397"/>
      <c r="I23" s="149"/>
      <c r="J23" s="133"/>
      <c r="K23" s="133"/>
      <c r="L23" s="133"/>
      <c r="M23" s="133"/>
      <c r="N23" s="133"/>
      <c r="O23" s="133"/>
      <c r="P23" s="133"/>
      <c r="Q23" s="133"/>
      <c r="R23" s="133"/>
    </row>
    <row r="24" spans="1:18" ht="13.5" customHeight="1" x14ac:dyDescent="0.2">
      <c r="A24" s="398"/>
      <c r="B24" s="400"/>
      <c r="C24" s="884"/>
      <c r="D24" s="884"/>
      <c r="E24" s="885"/>
      <c r="F24" s="395"/>
      <c r="G24" s="396"/>
      <c r="H24" s="397"/>
      <c r="I24" s="149"/>
      <c r="J24" s="133"/>
      <c r="K24" s="133"/>
      <c r="L24" s="133"/>
      <c r="M24" s="133"/>
      <c r="N24" s="133"/>
      <c r="O24" s="133"/>
      <c r="P24" s="133"/>
      <c r="Q24" s="133"/>
      <c r="R24" s="133"/>
    </row>
    <row r="25" spans="1:18" ht="13.5" customHeight="1" x14ac:dyDescent="0.2">
      <c r="A25" s="398"/>
      <c r="B25" s="400"/>
      <c r="C25" s="884"/>
      <c r="D25" s="884"/>
      <c r="E25" s="885"/>
      <c r="F25" s="395"/>
      <c r="G25" s="396"/>
      <c r="H25" s="397"/>
      <c r="I25" s="144"/>
      <c r="J25" s="133"/>
      <c r="K25" s="133"/>
      <c r="L25" s="133"/>
      <c r="M25" s="133"/>
      <c r="N25" s="133"/>
      <c r="O25" s="133"/>
      <c r="P25" s="133"/>
      <c r="Q25" s="133"/>
      <c r="R25" s="133"/>
    </row>
    <row r="26" spans="1:18" ht="13.5" customHeight="1" x14ac:dyDescent="0.2">
      <c r="A26" s="398"/>
      <c r="B26" s="400"/>
      <c r="C26" s="884"/>
      <c r="D26" s="884"/>
      <c r="E26" s="885"/>
      <c r="F26" s="395"/>
      <c r="G26" s="396"/>
      <c r="H26" s="397"/>
      <c r="I26" s="144"/>
      <c r="J26" s="133"/>
      <c r="K26" s="133"/>
      <c r="L26" s="133"/>
      <c r="M26" s="133"/>
      <c r="N26" s="133"/>
      <c r="O26" s="133"/>
      <c r="P26" s="133"/>
      <c r="Q26" s="133"/>
      <c r="R26" s="133"/>
    </row>
    <row r="27" spans="1:18" ht="13.5" customHeight="1" x14ac:dyDescent="0.2">
      <c r="A27" s="398"/>
      <c r="B27" s="400"/>
      <c r="C27" s="907"/>
      <c r="D27" s="908"/>
      <c r="E27" s="909"/>
      <c r="F27" s="395"/>
      <c r="G27" s="396"/>
      <c r="H27" s="397"/>
      <c r="I27" s="144"/>
      <c r="J27" s="133"/>
      <c r="K27" s="133"/>
      <c r="L27" s="133"/>
      <c r="M27" s="133"/>
      <c r="N27" s="133"/>
      <c r="O27" s="133"/>
      <c r="P27" s="133"/>
      <c r="Q27" s="133"/>
      <c r="R27" s="133"/>
    </row>
    <row r="28" spans="1:18" ht="13.5" customHeight="1" x14ac:dyDescent="0.2">
      <c r="A28" s="398"/>
      <c r="B28" s="400"/>
      <c r="C28" s="884"/>
      <c r="D28" s="884"/>
      <c r="E28" s="885"/>
      <c r="F28" s="395"/>
      <c r="G28" s="396"/>
      <c r="H28" s="397"/>
      <c r="I28" s="144"/>
      <c r="J28" s="133"/>
      <c r="K28" s="133"/>
      <c r="L28" s="133"/>
      <c r="M28" s="133"/>
      <c r="N28" s="133"/>
      <c r="O28" s="133"/>
      <c r="P28" s="133"/>
      <c r="Q28" s="133"/>
      <c r="R28" s="133"/>
    </row>
    <row r="29" spans="1:18" ht="13.5" customHeight="1" x14ac:dyDescent="0.2">
      <c r="A29" s="398"/>
      <c r="B29" s="400"/>
      <c r="C29" s="884"/>
      <c r="D29" s="884"/>
      <c r="E29" s="885"/>
      <c r="F29" s="395"/>
      <c r="G29" s="396"/>
      <c r="H29" s="397"/>
      <c r="I29" s="144"/>
      <c r="J29" s="133"/>
      <c r="K29" s="133"/>
      <c r="L29" s="133"/>
      <c r="M29" s="133"/>
      <c r="N29" s="133"/>
      <c r="O29" s="133"/>
      <c r="P29" s="133"/>
      <c r="Q29" s="133"/>
      <c r="R29" s="133"/>
    </row>
    <row r="30" spans="1:18" ht="13.5" customHeight="1" x14ac:dyDescent="0.2">
      <c r="A30" s="398"/>
      <c r="B30" s="400"/>
      <c r="C30" s="884"/>
      <c r="D30" s="884"/>
      <c r="E30" s="885"/>
      <c r="F30" s="395"/>
      <c r="G30" s="396"/>
      <c r="H30" s="397"/>
      <c r="I30" s="149"/>
      <c r="J30" s="133"/>
      <c r="K30" s="133"/>
      <c r="L30" s="133"/>
      <c r="M30" s="133"/>
      <c r="N30" s="133"/>
      <c r="O30" s="133"/>
      <c r="P30" s="133"/>
      <c r="Q30" s="133"/>
      <c r="R30" s="133"/>
    </row>
    <row r="31" spans="1:18" ht="13.5" customHeight="1" x14ac:dyDescent="0.2">
      <c r="A31" s="398"/>
      <c r="B31" s="400"/>
      <c r="C31" s="884"/>
      <c r="D31" s="884"/>
      <c r="E31" s="885"/>
      <c r="F31" s="395"/>
      <c r="G31" s="396"/>
      <c r="H31" s="397"/>
      <c r="I31" s="149"/>
      <c r="J31" s="133"/>
      <c r="K31" s="133"/>
      <c r="L31" s="133"/>
      <c r="M31" s="133"/>
      <c r="N31" s="133"/>
      <c r="O31" s="133"/>
      <c r="P31" s="133"/>
      <c r="Q31" s="133"/>
      <c r="R31" s="133"/>
    </row>
    <row r="32" spans="1:18" ht="13.5" customHeight="1" x14ac:dyDescent="0.2">
      <c r="A32" s="398"/>
      <c r="B32" s="400"/>
      <c r="C32" s="884"/>
      <c r="D32" s="884"/>
      <c r="E32" s="885"/>
      <c r="F32" s="395"/>
      <c r="G32" s="396"/>
      <c r="H32" s="397"/>
      <c r="I32" s="149"/>
      <c r="J32" s="133"/>
      <c r="K32" s="133"/>
      <c r="L32" s="133"/>
      <c r="M32" s="133"/>
      <c r="N32" s="133"/>
      <c r="O32" s="133"/>
      <c r="P32" s="133"/>
      <c r="Q32" s="133"/>
      <c r="R32" s="133"/>
    </row>
    <row r="33" spans="1:18" ht="13.5" customHeight="1" x14ac:dyDescent="0.2">
      <c r="A33" s="398"/>
      <c r="B33" s="400"/>
      <c r="C33" s="884"/>
      <c r="D33" s="884"/>
      <c r="E33" s="885"/>
      <c r="F33" s="395"/>
      <c r="G33" s="396"/>
      <c r="H33" s="397"/>
      <c r="I33" s="149"/>
      <c r="J33" s="133"/>
      <c r="K33" s="133"/>
      <c r="L33" s="133"/>
      <c r="M33" s="133"/>
      <c r="N33" s="133"/>
      <c r="O33" s="133"/>
      <c r="P33" s="133"/>
      <c r="Q33" s="133"/>
      <c r="R33" s="133"/>
    </row>
    <row r="34" spans="1:18" ht="13.5" customHeight="1" x14ac:dyDescent="0.2">
      <c r="A34" s="398"/>
      <c r="B34" s="400"/>
      <c r="C34" s="884"/>
      <c r="D34" s="884"/>
      <c r="E34" s="885"/>
      <c r="F34" s="395"/>
      <c r="G34" s="396"/>
      <c r="H34" s="397"/>
      <c r="I34" s="149"/>
      <c r="J34" s="133"/>
      <c r="K34" s="133"/>
      <c r="L34" s="133"/>
      <c r="M34" s="133"/>
      <c r="N34" s="133"/>
      <c r="O34" s="133"/>
      <c r="P34" s="133"/>
      <c r="Q34" s="133"/>
      <c r="R34" s="133"/>
    </row>
    <row r="35" spans="1:18" ht="13.5" customHeight="1" x14ac:dyDescent="0.2">
      <c r="A35" s="398"/>
      <c r="B35" s="400"/>
      <c r="C35" s="884"/>
      <c r="D35" s="884"/>
      <c r="E35" s="885"/>
      <c r="F35" s="395"/>
      <c r="G35" s="396"/>
      <c r="H35" s="397"/>
      <c r="I35" s="149"/>
      <c r="J35" s="133"/>
      <c r="K35" s="133"/>
      <c r="L35" s="133"/>
      <c r="M35" s="133"/>
      <c r="N35" s="133"/>
      <c r="O35" s="133"/>
      <c r="P35" s="133"/>
      <c r="Q35" s="133"/>
      <c r="R35" s="133"/>
    </row>
    <row r="36" spans="1:18" ht="13.5" customHeight="1" x14ac:dyDescent="0.2">
      <c r="A36" s="398"/>
      <c r="B36" s="400"/>
      <c r="C36" s="884"/>
      <c r="D36" s="884"/>
      <c r="E36" s="885"/>
      <c r="F36" s="395"/>
      <c r="G36" s="396"/>
      <c r="H36" s="397"/>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36"/>
      <c r="B38" s="556"/>
      <c r="C38" s="902" t="s">
        <v>244</v>
      </c>
      <c r="D38" s="902"/>
      <c r="E38" s="903"/>
      <c r="F38" s="537"/>
      <c r="G38" s="537"/>
      <c r="H38" s="537"/>
      <c r="I38" s="538"/>
      <c r="J38" s="96"/>
      <c r="K38" s="96"/>
      <c r="L38" s="96"/>
      <c r="M38" s="96"/>
      <c r="N38" s="96"/>
      <c r="O38" s="96"/>
      <c r="P38" s="96"/>
      <c r="Q38" s="96"/>
      <c r="R38" s="96"/>
    </row>
    <row r="39" spans="1:18" s="97" customFormat="1" ht="20.100000000000001" customHeight="1" thickBot="1" x14ac:dyDescent="0.3">
      <c r="A39" s="548"/>
      <c r="B39" s="558"/>
      <c r="C39" s="554" t="s">
        <v>245</v>
      </c>
      <c r="D39" s="552"/>
      <c r="E39" s="552"/>
      <c r="F39" s="537"/>
      <c r="G39" s="537"/>
      <c r="H39" s="537"/>
      <c r="I39" s="538"/>
      <c r="J39" s="96"/>
      <c r="K39" s="96"/>
      <c r="L39" s="96"/>
      <c r="M39" s="96"/>
      <c r="N39" s="96"/>
      <c r="O39" s="96"/>
      <c r="P39" s="96"/>
      <c r="Q39" s="96"/>
      <c r="R39" s="96"/>
    </row>
    <row r="40" spans="1:18" s="97" customFormat="1" ht="20.100000000000001" customHeight="1" thickBot="1" x14ac:dyDescent="0.3">
      <c r="A40" s="548"/>
      <c r="B40" s="557"/>
      <c r="C40" s="554" t="s">
        <v>246</v>
      </c>
      <c r="D40" s="552"/>
      <c r="E40" s="552"/>
      <c r="F40" s="537"/>
      <c r="G40" s="537"/>
      <c r="H40" s="537"/>
      <c r="I40" s="538"/>
      <c r="J40" s="96"/>
      <c r="K40" s="96"/>
      <c r="L40" s="96"/>
      <c r="M40" s="96"/>
      <c r="N40" s="96"/>
      <c r="O40" s="96"/>
      <c r="P40" s="96"/>
      <c r="Q40" s="96"/>
      <c r="R40" s="96"/>
    </row>
    <row r="41" spans="1:18" ht="18.75" customHeight="1" x14ac:dyDescent="0.2">
      <c r="A41" s="549"/>
      <c r="B41" s="555">
        <f>B37+B13</f>
        <v>0</v>
      </c>
      <c r="C41" s="904" t="s">
        <v>540</v>
      </c>
      <c r="D41" s="905"/>
      <c r="E41" s="906"/>
      <c r="F41" s="534"/>
      <c r="G41" s="534"/>
      <c r="H41" s="534"/>
      <c r="I41" s="535"/>
      <c r="J41" s="155"/>
      <c r="K41" s="155"/>
      <c r="L41" s="155"/>
      <c r="M41" s="155"/>
      <c r="N41" s="155"/>
      <c r="O41" s="155"/>
      <c r="P41" s="155"/>
      <c r="Q41" s="155"/>
      <c r="R41" s="155"/>
    </row>
    <row r="42" spans="1:18" ht="15.75" customHeight="1" x14ac:dyDescent="0.2">
      <c r="A42" s="549"/>
      <c r="B42" s="553">
        <f>SUM(B40+B39+B38+B37+B13)</f>
        <v>0</v>
      </c>
      <c r="C42" s="904" t="s">
        <v>541</v>
      </c>
      <c r="D42" s="905"/>
      <c r="E42" s="906"/>
      <c r="F42" s="534"/>
      <c r="G42" s="534"/>
      <c r="H42" s="534"/>
      <c r="I42" s="535"/>
      <c r="J42" s="155"/>
      <c r="K42" s="155"/>
      <c r="L42" s="155"/>
      <c r="M42" s="155"/>
      <c r="N42" s="155"/>
      <c r="O42" s="155"/>
      <c r="P42" s="155"/>
      <c r="Q42" s="155"/>
      <c r="R42" s="155"/>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6B369-747F-4396-9594-BEE4849BBD98}">
  <sheetPr>
    <tabColor theme="7" tint="0.79998168889431442"/>
  </sheetPr>
  <dimension ref="A1:R984"/>
  <sheetViews>
    <sheetView workbookViewId="0">
      <selection activeCell="A5" sqref="A5:K5"/>
    </sheetView>
  </sheetViews>
  <sheetFormatPr baseColWidth="10" defaultColWidth="12.5703125" defaultRowHeight="12.75" x14ac:dyDescent="0.2"/>
  <cols>
    <col min="1" max="1" width="5.140625" style="134" customWidth="1"/>
    <col min="2" max="2" width="3.85546875" style="134" customWidth="1"/>
    <col min="3" max="3" width="26.140625" style="134" customWidth="1"/>
    <col min="4" max="4" width="28.85546875" style="134" customWidth="1"/>
    <col min="5" max="5" width="42.140625" style="134" customWidth="1"/>
    <col min="6" max="6" width="22.5703125" style="134" customWidth="1"/>
    <col min="7" max="8" width="17.5703125" style="134" customWidth="1"/>
    <col min="9" max="18" width="8.5703125" style="134" customWidth="1"/>
    <col min="19" max="16384" width="12.5703125" style="134"/>
  </cols>
  <sheetData>
    <row r="1" spans="1:18" s="97" customFormat="1" ht="45" customHeight="1" x14ac:dyDescent="0.25">
      <c r="A1" s="864" t="s">
        <v>529</v>
      </c>
      <c r="B1" s="898"/>
      <c r="C1" s="898"/>
      <c r="D1" s="898"/>
      <c r="E1" s="898"/>
      <c r="F1" s="898"/>
      <c r="G1" s="898"/>
      <c r="H1" s="898"/>
      <c r="I1" s="898"/>
      <c r="J1" s="96"/>
      <c r="K1" s="96"/>
      <c r="L1" s="96"/>
      <c r="M1" s="96"/>
      <c r="N1" s="96"/>
      <c r="O1" s="96"/>
      <c r="P1" s="96"/>
      <c r="Q1" s="96"/>
      <c r="R1" s="96"/>
    </row>
    <row r="2" spans="1:18" ht="15" customHeight="1" x14ac:dyDescent="0.2">
      <c r="A2" s="899"/>
      <c r="B2" s="900"/>
      <c r="C2" s="900"/>
      <c r="D2" s="900"/>
      <c r="E2" s="900"/>
      <c r="F2" s="900"/>
      <c r="G2" s="900"/>
      <c r="H2" s="900"/>
      <c r="I2" s="900"/>
      <c r="J2" s="133"/>
      <c r="K2" s="133"/>
      <c r="L2" s="133"/>
      <c r="M2" s="133"/>
      <c r="N2" s="133"/>
      <c r="O2" s="133"/>
      <c r="P2" s="133"/>
      <c r="Q2" s="133"/>
      <c r="R2" s="133"/>
    </row>
    <row r="3" spans="1:18" ht="63.6" customHeight="1" x14ac:dyDescent="0.2">
      <c r="A3" s="919" t="s">
        <v>543</v>
      </c>
      <c r="B3" s="920"/>
      <c r="C3" s="920"/>
      <c r="D3" s="920"/>
      <c r="E3" s="921"/>
      <c r="F3" s="890" t="s">
        <v>32</v>
      </c>
      <c r="G3" s="891"/>
      <c r="H3" s="891"/>
      <c r="I3" s="135" t="s">
        <v>33</v>
      </c>
      <c r="J3" s="133"/>
      <c r="K3" s="133"/>
      <c r="L3" s="133"/>
      <c r="M3" s="133"/>
      <c r="N3" s="133"/>
      <c r="O3" s="133"/>
      <c r="P3" s="133"/>
      <c r="Q3" s="133"/>
      <c r="R3" s="133"/>
    </row>
    <row r="4" spans="1:18" s="97" customFormat="1" ht="75.95" customHeight="1" x14ac:dyDescent="0.2">
      <c r="A4" s="136" t="s">
        <v>133</v>
      </c>
      <c r="B4" s="137" t="s">
        <v>20</v>
      </c>
      <c r="C4" s="138" t="s">
        <v>521</v>
      </c>
      <c r="D4" s="138" t="s">
        <v>522</v>
      </c>
      <c r="E4" s="139" t="s">
        <v>530</v>
      </c>
      <c r="F4" s="578" t="s">
        <v>476</v>
      </c>
      <c r="G4" s="544" t="s">
        <v>524</v>
      </c>
      <c r="H4" s="579" t="s">
        <v>525</v>
      </c>
      <c r="I4" s="140"/>
      <c r="J4" s="141"/>
      <c r="K4" s="141"/>
      <c r="L4" s="141"/>
      <c r="M4" s="142"/>
      <c r="N4" s="142"/>
      <c r="O4" s="142"/>
      <c r="P4" s="142"/>
      <c r="Q4" s="142"/>
      <c r="R4" s="142"/>
    </row>
    <row r="5" spans="1:18" ht="13.5" customHeight="1" x14ac:dyDescent="0.2">
      <c r="A5" s="143" t="s">
        <v>23</v>
      </c>
      <c r="B5" s="399"/>
      <c r="C5" s="408"/>
      <c r="D5" s="408"/>
      <c r="E5" s="409"/>
      <c r="F5" s="400" t="s">
        <v>526</v>
      </c>
      <c r="G5" s="393"/>
      <c r="H5" s="396"/>
      <c r="I5" s="401"/>
      <c r="J5" s="901"/>
      <c r="K5" s="835"/>
      <c r="L5" s="835"/>
      <c r="M5" s="835"/>
      <c r="N5" s="835"/>
      <c r="O5" s="835"/>
      <c r="P5" s="835"/>
      <c r="Q5" s="145"/>
      <c r="R5" s="145"/>
    </row>
    <row r="6" spans="1:18" ht="13.5" customHeight="1" x14ac:dyDescent="0.2">
      <c r="A6" s="146" t="s">
        <v>24</v>
      </c>
      <c r="B6" s="400"/>
      <c r="C6" s="410"/>
      <c r="D6" s="410"/>
      <c r="E6" s="411"/>
      <c r="F6" s="400" t="s">
        <v>526</v>
      </c>
      <c r="G6" s="396"/>
      <c r="H6" s="396"/>
      <c r="I6" s="401"/>
      <c r="J6" s="147"/>
      <c r="K6" s="145"/>
      <c r="L6" s="145"/>
      <c r="M6" s="145"/>
      <c r="N6" s="145"/>
      <c r="O6" s="145"/>
      <c r="P6" s="145"/>
      <c r="Q6" s="145"/>
      <c r="R6" s="145"/>
    </row>
    <row r="7" spans="1:18" ht="13.5" customHeight="1" x14ac:dyDescent="0.2">
      <c r="A7" s="146" t="s">
        <v>25</v>
      </c>
      <c r="B7" s="400"/>
      <c r="C7" s="410"/>
      <c r="D7" s="410"/>
      <c r="E7" s="411"/>
      <c r="F7" s="400" t="s">
        <v>526</v>
      </c>
      <c r="G7" s="396"/>
      <c r="H7" s="396"/>
      <c r="I7" s="401"/>
      <c r="J7" s="148"/>
      <c r="K7" s="145"/>
      <c r="L7" s="145"/>
      <c r="M7" s="145"/>
      <c r="N7" s="145"/>
      <c r="O7" s="145"/>
      <c r="P7" s="145"/>
      <c r="Q7" s="145"/>
      <c r="R7" s="145"/>
    </row>
    <row r="8" spans="1:18" ht="13.5" customHeight="1" x14ac:dyDescent="0.2">
      <c r="A8" s="146" t="s">
        <v>26</v>
      </c>
      <c r="B8" s="400"/>
      <c r="C8" s="410"/>
      <c r="D8" s="410"/>
      <c r="E8" s="411"/>
      <c r="F8" s="400" t="s">
        <v>526</v>
      </c>
      <c r="G8" s="396"/>
      <c r="H8" s="396"/>
      <c r="I8" s="401"/>
      <c r="J8" s="150"/>
      <c r="K8" s="151"/>
      <c r="L8" s="151"/>
      <c r="M8" s="151"/>
      <c r="N8" s="151"/>
      <c r="O8" s="151"/>
      <c r="P8" s="151"/>
      <c r="Q8" s="151"/>
      <c r="R8" s="151"/>
    </row>
    <row r="9" spans="1:18" ht="13.5" customHeight="1" x14ac:dyDescent="0.2">
      <c r="A9" s="146" t="s">
        <v>27</v>
      </c>
      <c r="B9" s="400"/>
      <c r="C9" s="410"/>
      <c r="D9" s="410"/>
      <c r="E9" s="411"/>
      <c r="F9" s="400" t="s">
        <v>526</v>
      </c>
      <c r="G9" s="396"/>
      <c r="H9" s="396"/>
      <c r="I9" s="401"/>
      <c r="J9" s="150"/>
      <c r="K9" s="151"/>
      <c r="L9" s="151"/>
      <c r="M9" s="151"/>
      <c r="N9" s="151"/>
      <c r="O9" s="151"/>
      <c r="P9" s="151"/>
      <c r="Q9" s="151"/>
      <c r="R9" s="151"/>
    </row>
    <row r="10" spans="1:18" ht="13.5" customHeight="1" x14ac:dyDescent="0.2">
      <c r="A10" s="146" t="s">
        <v>28</v>
      </c>
      <c r="B10" s="400"/>
      <c r="C10" s="410"/>
      <c r="D10" s="410"/>
      <c r="E10" s="411"/>
      <c r="F10" s="400" t="s">
        <v>526</v>
      </c>
      <c r="G10" s="396"/>
      <c r="H10" s="396"/>
      <c r="I10" s="401"/>
      <c r="J10" s="150"/>
      <c r="K10" s="151"/>
      <c r="L10" s="151"/>
      <c r="M10" s="151"/>
      <c r="N10" s="151"/>
      <c r="O10" s="151"/>
      <c r="P10" s="151"/>
      <c r="Q10" s="151"/>
      <c r="R10" s="151"/>
    </row>
    <row r="11" spans="1:18" ht="13.5" customHeight="1" x14ac:dyDescent="0.2">
      <c r="A11" s="146" t="s">
        <v>29</v>
      </c>
      <c r="B11" s="400"/>
      <c r="C11" s="410"/>
      <c r="D11" s="410"/>
      <c r="E11" s="411"/>
      <c r="F11" s="400" t="s">
        <v>526</v>
      </c>
      <c r="G11" s="396"/>
      <c r="H11" s="396"/>
      <c r="I11" s="401"/>
      <c r="J11" s="150"/>
      <c r="K11" s="151"/>
      <c r="L11" s="151"/>
      <c r="M11" s="151"/>
      <c r="N11" s="151"/>
      <c r="O11" s="151"/>
      <c r="P11" s="151"/>
      <c r="Q11" s="151"/>
      <c r="R11" s="151"/>
    </row>
    <row r="12" spans="1:18" ht="13.5" customHeight="1" x14ac:dyDescent="0.2">
      <c r="A12" s="146" t="s">
        <v>30</v>
      </c>
      <c r="B12" s="402"/>
      <c r="C12" s="412"/>
      <c r="D12" s="412"/>
      <c r="E12" s="411"/>
      <c r="F12" s="400" t="s">
        <v>526</v>
      </c>
      <c r="G12" s="396"/>
      <c r="H12" s="396"/>
      <c r="I12" s="401"/>
      <c r="J12" s="150"/>
      <c r="K12" s="151"/>
      <c r="L12" s="151"/>
      <c r="M12" s="151"/>
      <c r="N12" s="151"/>
      <c r="O12" s="151"/>
      <c r="P12" s="151"/>
      <c r="Q12" s="151"/>
      <c r="R12" s="151"/>
    </row>
    <row r="13" spans="1:18" ht="13.5" customHeight="1" x14ac:dyDescent="0.2">
      <c r="A13" s="403"/>
      <c r="B13" s="404">
        <f>SUM(B5:B12)</f>
        <v>0</v>
      </c>
      <c r="C13" s="405"/>
      <c r="D13" s="405"/>
      <c r="E13" s="405"/>
      <c r="F13" s="406">
        <f>SUM(F5:F12)</f>
        <v>0</v>
      </c>
      <c r="G13" s="407">
        <f>SUM(G5:G12)</f>
        <v>0</v>
      </c>
      <c r="H13" s="407">
        <f>SUM(H5:H12)</f>
        <v>0</v>
      </c>
      <c r="I13" s="404">
        <f>SUM(I5:I12)</f>
        <v>0</v>
      </c>
      <c r="J13" s="148"/>
      <c r="K13" s="133"/>
      <c r="L13" s="133"/>
      <c r="M13" s="133"/>
      <c r="N13" s="133"/>
      <c r="O13" s="133"/>
      <c r="P13" s="133"/>
      <c r="Q13" s="133"/>
      <c r="R13" s="133"/>
    </row>
    <row r="14" spans="1:18" ht="30" customHeight="1" x14ac:dyDescent="0.2">
      <c r="A14" s="886"/>
      <c r="B14" s="886"/>
      <c r="C14" s="886"/>
      <c r="D14" s="886"/>
      <c r="E14" s="886"/>
      <c r="F14" s="152"/>
      <c r="G14" s="153"/>
      <c r="H14" s="153"/>
      <c r="I14" s="154"/>
      <c r="J14" s="155"/>
      <c r="K14" s="155"/>
      <c r="L14" s="155"/>
      <c r="M14" s="155"/>
      <c r="N14" s="155"/>
      <c r="O14" s="155"/>
      <c r="P14" s="155"/>
      <c r="Q14" s="155"/>
      <c r="R14" s="155"/>
    </row>
    <row r="15" spans="1:18" ht="30" customHeight="1" x14ac:dyDescent="0.2">
      <c r="A15" s="922" t="s">
        <v>527</v>
      </c>
      <c r="B15" s="888"/>
      <c r="C15" s="888"/>
      <c r="D15" s="888"/>
      <c r="E15" s="889"/>
      <c r="F15" s="890" t="s">
        <v>32</v>
      </c>
      <c r="G15" s="923"/>
      <c r="H15" s="923"/>
      <c r="I15" s="135" t="s">
        <v>33</v>
      </c>
      <c r="J15" s="155"/>
      <c r="K15" s="155"/>
      <c r="L15" s="155"/>
      <c r="M15" s="155"/>
      <c r="N15" s="155"/>
      <c r="O15" s="155"/>
      <c r="P15" s="155"/>
      <c r="Q15" s="155"/>
      <c r="R15" s="155"/>
    </row>
    <row r="16" spans="1:18" ht="51.6" customHeight="1" x14ac:dyDescent="0.2">
      <c r="A16" s="156" t="s">
        <v>133</v>
      </c>
      <c r="B16" s="137" t="s">
        <v>20</v>
      </c>
      <c r="C16" s="892" t="s">
        <v>478</v>
      </c>
      <c r="D16" s="893"/>
      <c r="E16" s="894"/>
      <c r="F16" s="546" t="s">
        <v>528</v>
      </c>
      <c r="G16" s="546" t="s">
        <v>249</v>
      </c>
      <c r="H16" s="547" t="s">
        <v>130</v>
      </c>
      <c r="I16" s="140"/>
      <c r="J16" s="155"/>
      <c r="K16" s="155"/>
      <c r="L16" s="155"/>
      <c r="M16" s="155"/>
      <c r="N16" s="155"/>
      <c r="O16" s="155"/>
      <c r="P16" s="155"/>
      <c r="Q16" s="155"/>
      <c r="R16" s="155"/>
    </row>
    <row r="17" spans="1:18" ht="13.5" customHeight="1" x14ac:dyDescent="0.2">
      <c r="A17" s="398"/>
      <c r="B17" s="399"/>
      <c r="C17" s="884"/>
      <c r="D17" s="884"/>
      <c r="E17" s="885"/>
      <c r="F17" s="395"/>
      <c r="G17" s="396"/>
      <c r="H17" s="394"/>
      <c r="I17" s="144"/>
      <c r="J17" s="901"/>
      <c r="K17" s="835"/>
      <c r="L17" s="835"/>
      <c r="M17" s="835"/>
      <c r="N17" s="835"/>
      <c r="O17" s="835"/>
      <c r="P17" s="835"/>
      <c r="Q17" s="133"/>
      <c r="R17" s="133"/>
    </row>
    <row r="18" spans="1:18" ht="13.5" customHeight="1" x14ac:dyDescent="0.2">
      <c r="A18" s="398"/>
      <c r="B18" s="400"/>
      <c r="C18" s="884"/>
      <c r="D18" s="884"/>
      <c r="E18" s="885"/>
      <c r="F18" s="395"/>
      <c r="G18" s="396"/>
      <c r="H18" s="397"/>
      <c r="I18" s="144"/>
      <c r="J18" s="133"/>
      <c r="K18" s="133"/>
      <c r="L18" s="133"/>
      <c r="M18" s="133"/>
      <c r="N18" s="133"/>
      <c r="O18" s="133"/>
      <c r="P18" s="133"/>
      <c r="Q18" s="133"/>
      <c r="R18" s="133"/>
    </row>
    <row r="19" spans="1:18" ht="13.5" customHeight="1" x14ac:dyDescent="0.2">
      <c r="A19" s="398"/>
      <c r="B19" s="400"/>
      <c r="C19" s="884"/>
      <c r="D19" s="884"/>
      <c r="E19" s="885"/>
      <c r="F19" s="395"/>
      <c r="G19" s="396"/>
      <c r="H19" s="397"/>
      <c r="I19" s="144"/>
      <c r="J19" s="133"/>
      <c r="K19" s="133"/>
      <c r="L19" s="133"/>
      <c r="M19" s="133"/>
      <c r="N19" s="133"/>
      <c r="O19" s="133"/>
      <c r="P19" s="133"/>
      <c r="Q19" s="133"/>
      <c r="R19" s="133"/>
    </row>
    <row r="20" spans="1:18" ht="13.5" customHeight="1" x14ac:dyDescent="0.2">
      <c r="A20" s="398"/>
      <c r="B20" s="400"/>
      <c r="C20" s="895"/>
      <c r="D20" s="896"/>
      <c r="E20" s="897"/>
      <c r="F20" s="395"/>
      <c r="G20" s="396"/>
      <c r="H20" s="397"/>
      <c r="I20" s="149"/>
      <c r="J20" s="133"/>
      <c r="K20" s="133"/>
      <c r="L20" s="133"/>
      <c r="M20" s="133"/>
      <c r="N20" s="133"/>
      <c r="O20" s="133"/>
      <c r="P20" s="133"/>
      <c r="Q20" s="133"/>
      <c r="R20" s="133"/>
    </row>
    <row r="21" spans="1:18" ht="13.5" customHeight="1" x14ac:dyDescent="0.2">
      <c r="A21" s="398"/>
      <c r="B21" s="400"/>
      <c r="C21" s="884"/>
      <c r="D21" s="884"/>
      <c r="E21" s="885"/>
      <c r="F21" s="395"/>
      <c r="G21" s="396"/>
      <c r="H21" s="397"/>
      <c r="I21" s="149"/>
      <c r="J21" s="133"/>
      <c r="K21" s="133"/>
      <c r="L21" s="133"/>
      <c r="M21" s="133"/>
      <c r="N21" s="133"/>
      <c r="O21" s="133"/>
      <c r="P21" s="133"/>
      <c r="Q21" s="133"/>
      <c r="R21" s="133"/>
    </row>
    <row r="22" spans="1:18" ht="13.5" customHeight="1" x14ac:dyDescent="0.2">
      <c r="A22" s="398"/>
      <c r="B22" s="400"/>
      <c r="C22" s="884"/>
      <c r="D22" s="884"/>
      <c r="E22" s="885"/>
      <c r="F22" s="395"/>
      <c r="G22" s="396"/>
      <c r="H22" s="397"/>
      <c r="I22" s="149"/>
      <c r="J22" s="133"/>
      <c r="K22" s="133"/>
      <c r="L22" s="133"/>
      <c r="M22" s="133"/>
      <c r="N22" s="133"/>
      <c r="O22" s="133"/>
      <c r="P22" s="133"/>
      <c r="Q22" s="133"/>
      <c r="R22" s="133"/>
    </row>
    <row r="23" spans="1:18" ht="13.5" customHeight="1" x14ac:dyDescent="0.2">
      <c r="A23" s="398"/>
      <c r="B23" s="400"/>
      <c r="C23" s="884"/>
      <c r="D23" s="884"/>
      <c r="E23" s="885"/>
      <c r="F23" s="395"/>
      <c r="G23" s="396"/>
      <c r="H23" s="397"/>
      <c r="I23" s="149"/>
      <c r="J23" s="133"/>
      <c r="K23" s="133"/>
      <c r="L23" s="133"/>
      <c r="M23" s="133"/>
      <c r="N23" s="133"/>
      <c r="O23" s="133"/>
      <c r="P23" s="133"/>
      <c r="Q23" s="133"/>
      <c r="R23" s="133"/>
    </row>
    <row r="24" spans="1:18" ht="13.5" customHeight="1" x14ac:dyDescent="0.2">
      <c r="A24" s="398"/>
      <c r="B24" s="400"/>
      <c r="C24" s="884"/>
      <c r="D24" s="884"/>
      <c r="E24" s="885"/>
      <c r="F24" s="395"/>
      <c r="G24" s="396"/>
      <c r="H24" s="397"/>
      <c r="I24" s="149"/>
      <c r="J24" s="133"/>
      <c r="K24" s="133"/>
      <c r="L24" s="133"/>
      <c r="M24" s="133"/>
      <c r="N24" s="133"/>
      <c r="O24" s="133"/>
      <c r="P24" s="133"/>
      <c r="Q24" s="133"/>
      <c r="R24" s="133"/>
    </row>
    <row r="25" spans="1:18" ht="13.5" customHeight="1" x14ac:dyDescent="0.2">
      <c r="A25" s="398"/>
      <c r="B25" s="400"/>
      <c r="C25" s="884"/>
      <c r="D25" s="884"/>
      <c r="E25" s="885"/>
      <c r="F25" s="395"/>
      <c r="G25" s="396"/>
      <c r="H25" s="397"/>
      <c r="I25" s="144"/>
      <c r="J25" s="133"/>
      <c r="K25" s="133"/>
      <c r="L25" s="133"/>
      <c r="M25" s="133"/>
      <c r="N25" s="133"/>
      <c r="O25" s="133"/>
      <c r="P25" s="133"/>
      <c r="Q25" s="133"/>
      <c r="R25" s="133"/>
    </row>
    <row r="26" spans="1:18" ht="13.5" customHeight="1" x14ac:dyDescent="0.2">
      <c r="A26" s="398"/>
      <c r="B26" s="400"/>
      <c r="C26" s="884"/>
      <c r="D26" s="884"/>
      <c r="E26" s="885"/>
      <c r="F26" s="395"/>
      <c r="G26" s="396"/>
      <c r="H26" s="397"/>
      <c r="I26" s="144"/>
      <c r="J26" s="133"/>
      <c r="K26" s="133"/>
      <c r="L26" s="133"/>
      <c r="M26" s="133"/>
      <c r="N26" s="133"/>
      <c r="O26" s="133"/>
      <c r="P26" s="133"/>
      <c r="Q26" s="133"/>
      <c r="R26" s="133"/>
    </row>
    <row r="27" spans="1:18" ht="13.5" customHeight="1" x14ac:dyDescent="0.2">
      <c r="A27" s="398"/>
      <c r="B27" s="400"/>
      <c r="C27" s="907"/>
      <c r="D27" s="908"/>
      <c r="E27" s="909"/>
      <c r="F27" s="395"/>
      <c r="G27" s="396"/>
      <c r="H27" s="397"/>
      <c r="I27" s="144"/>
      <c r="J27" s="133"/>
      <c r="K27" s="133"/>
      <c r="L27" s="133"/>
      <c r="M27" s="133"/>
      <c r="N27" s="133"/>
      <c r="O27" s="133"/>
      <c r="P27" s="133"/>
      <c r="Q27" s="133"/>
      <c r="R27" s="133"/>
    </row>
    <row r="28" spans="1:18" ht="13.5" customHeight="1" x14ac:dyDescent="0.2">
      <c r="A28" s="398"/>
      <c r="B28" s="400"/>
      <c r="C28" s="884"/>
      <c r="D28" s="884"/>
      <c r="E28" s="885"/>
      <c r="F28" s="395"/>
      <c r="G28" s="396"/>
      <c r="H28" s="397"/>
      <c r="I28" s="144"/>
      <c r="J28" s="133"/>
      <c r="K28" s="133"/>
      <c r="L28" s="133"/>
      <c r="M28" s="133"/>
      <c r="N28" s="133"/>
      <c r="O28" s="133"/>
      <c r="P28" s="133"/>
      <c r="Q28" s="133"/>
      <c r="R28" s="133"/>
    </row>
    <row r="29" spans="1:18" ht="13.5" customHeight="1" x14ac:dyDescent="0.2">
      <c r="A29" s="398"/>
      <c r="B29" s="400"/>
      <c r="C29" s="884"/>
      <c r="D29" s="884"/>
      <c r="E29" s="885"/>
      <c r="F29" s="395"/>
      <c r="G29" s="396"/>
      <c r="H29" s="397"/>
      <c r="I29" s="144"/>
      <c r="J29" s="133"/>
      <c r="K29" s="133"/>
      <c r="L29" s="133"/>
      <c r="M29" s="133"/>
      <c r="N29" s="133"/>
      <c r="O29" s="133"/>
      <c r="P29" s="133"/>
      <c r="Q29" s="133"/>
      <c r="R29" s="133"/>
    </row>
    <row r="30" spans="1:18" ht="13.5" customHeight="1" x14ac:dyDescent="0.2">
      <c r="A30" s="398"/>
      <c r="B30" s="400"/>
      <c r="C30" s="884"/>
      <c r="D30" s="884"/>
      <c r="E30" s="885"/>
      <c r="F30" s="395"/>
      <c r="G30" s="396"/>
      <c r="H30" s="397"/>
      <c r="I30" s="149"/>
      <c r="J30" s="133"/>
      <c r="K30" s="133"/>
      <c r="L30" s="133"/>
      <c r="M30" s="133"/>
      <c r="N30" s="133"/>
      <c r="O30" s="133"/>
      <c r="P30" s="133"/>
      <c r="Q30" s="133"/>
      <c r="R30" s="133"/>
    </row>
    <row r="31" spans="1:18" ht="13.5" customHeight="1" x14ac:dyDescent="0.2">
      <c r="A31" s="398"/>
      <c r="B31" s="400"/>
      <c r="C31" s="884"/>
      <c r="D31" s="884"/>
      <c r="E31" s="885"/>
      <c r="F31" s="395"/>
      <c r="G31" s="396"/>
      <c r="H31" s="397"/>
      <c r="I31" s="149"/>
      <c r="J31" s="133"/>
      <c r="K31" s="133"/>
      <c r="L31" s="133"/>
      <c r="M31" s="133"/>
      <c r="N31" s="133"/>
      <c r="O31" s="133"/>
      <c r="P31" s="133"/>
      <c r="Q31" s="133"/>
      <c r="R31" s="133"/>
    </row>
    <row r="32" spans="1:18" ht="13.5" customHeight="1" x14ac:dyDescent="0.2">
      <c r="A32" s="398"/>
      <c r="B32" s="400"/>
      <c r="C32" s="884"/>
      <c r="D32" s="884"/>
      <c r="E32" s="885"/>
      <c r="F32" s="395"/>
      <c r="G32" s="396"/>
      <c r="H32" s="397"/>
      <c r="I32" s="149"/>
      <c r="J32" s="133"/>
      <c r="K32" s="133"/>
      <c r="L32" s="133"/>
      <c r="M32" s="133"/>
      <c r="N32" s="133"/>
      <c r="O32" s="133"/>
      <c r="P32" s="133"/>
      <c r="Q32" s="133"/>
      <c r="R32" s="133"/>
    </row>
    <row r="33" spans="1:18" ht="13.5" customHeight="1" x14ac:dyDescent="0.2">
      <c r="A33" s="398"/>
      <c r="B33" s="400"/>
      <c r="C33" s="884"/>
      <c r="D33" s="884"/>
      <c r="E33" s="885"/>
      <c r="F33" s="395"/>
      <c r="G33" s="396"/>
      <c r="H33" s="397"/>
      <c r="I33" s="149"/>
      <c r="J33" s="133"/>
      <c r="K33" s="133"/>
      <c r="L33" s="133"/>
      <c r="M33" s="133"/>
      <c r="N33" s="133"/>
      <c r="O33" s="133"/>
      <c r="P33" s="133"/>
      <c r="Q33" s="133"/>
      <c r="R33" s="133"/>
    </row>
    <row r="34" spans="1:18" ht="13.5" customHeight="1" x14ac:dyDescent="0.2">
      <c r="A34" s="398"/>
      <c r="B34" s="400"/>
      <c r="C34" s="884"/>
      <c r="D34" s="884"/>
      <c r="E34" s="885"/>
      <c r="F34" s="395"/>
      <c r="G34" s="396"/>
      <c r="H34" s="397"/>
      <c r="I34" s="149"/>
      <c r="J34" s="133"/>
      <c r="K34" s="133"/>
      <c r="L34" s="133"/>
      <c r="M34" s="133"/>
      <c r="N34" s="133"/>
      <c r="O34" s="133"/>
      <c r="P34" s="133"/>
      <c r="Q34" s="133"/>
      <c r="R34" s="133"/>
    </row>
    <row r="35" spans="1:18" ht="13.5" customHeight="1" x14ac:dyDescent="0.2">
      <c r="A35" s="398"/>
      <c r="B35" s="400"/>
      <c r="C35" s="884"/>
      <c r="D35" s="884"/>
      <c r="E35" s="885"/>
      <c r="F35" s="395"/>
      <c r="G35" s="396"/>
      <c r="H35" s="397"/>
      <c r="I35" s="149"/>
      <c r="J35" s="133"/>
      <c r="K35" s="133"/>
      <c r="L35" s="133"/>
      <c r="M35" s="133"/>
      <c r="N35" s="133"/>
      <c r="O35" s="133"/>
      <c r="P35" s="133"/>
      <c r="Q35" s="133"/>
      <c r="R35" s="133"/>
    </row>
    <row r="36" spans="1:18" ht="13.5" customHeight="1" x14ac:dyDescent="0.2">
      <c r="A36" s="398"/>
      <c r="B36" s="400"/>
      <c r="C36" s="884"/>
      <c r="D36" s="884"/>
      <c r="E36" s="885"/>
      <c r="F36" s="395"/>
      <c r="G36" s="396"/>
      <c r="H36" s="397"/>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36"/>
      <c r="B38" s="556"/>
      <c r="C38" s="902" t="s">
        <v>244</v>
      </c>
      <c r="D38" s="902"/>
      <c r="E38" s="903"/>
      <c r="F38" s="537"/>
      <c r="G38" s="537"/>
      <c r="H38" s="537"/>
      <c r="I38" s="538"/>
      <c r="J38" s="96"/>
      <c r="K38" s="96"/>
      <c r="L38" s="96"/>
      <c r="M38" s="96"/>
      <c r="N38" s="96"/>
      <c r="O38" s="96"/>
      <c r="P38" s="96"/>
      <c r="Q38" s="96"/>
      <c r="R38" s="96"/>
    </row>
    <row r="39" spans="1:18" s="97" customFormat="1" ht="20.100000000000001" customHeight="1" thickBot="1" x14ac:dyDescent="0.3">
      <c r="A39" s="548"/>
      <c r="B39" s="558"/>
      <c r="C39" s="554" t="s">
        <v>245</v>
      </c>
      <c r="D39" s="552"/>
      <c r="E39" s="552"/>
      <c r="F39" s="537"/>
      <c r="G39" s="537"/>
      <c r="H39" s="537"/>
      <c r="I39" s="538"/>
      <c r="J39" s="96"/>
      <c r="K39" s="96"/>
      <c r="L39" s="96"/>
      <c r="M39" s="96"/>
      <c r="N39" s="96"/>
      <c r="O39" s="96"/>
      <c r="P39" s="96"/>
      <c r="Q39" s="96"/>
      <c r="R39" s="96"/>
    </row>
    <row r="40" spans="1:18" s="97" customFormat="1" ht="20.100000000000001" customHeight="1" thickBot="1" x14ac:dyDescent="0.3">
      <c r="A40" s="548"/>
      <c r="B40" s="557"/>
      <c r="C40" s="554" t="s">
        <v>246</v>
      </c>
      <c r="D40" s="552"/>
      <c r="E40" s="552"/>
      <c r="F40" s="537"/>
      <c r="G40" s="537"/>
      <c r="H40" s="537"/>
      <c r="I40" s="538"/>
      <c r="J40" s="96"/>
      <c r="K40" s="96"/>
      <c r="L40" s="96"/>
      <c r="M40" s="96"/>
      <c r="N40" s="96"/>
      <c r="O40" s="96"/>
      <c r="P40" s="96"/>
      <c r="Q40" s="96"/>
      <c r="R40" s="96"/>
    </row>
    <row r="41" spans="1:18" ht="23.1" customHeight="1" x14ac:dyDescent="0.2">
      <c r="A41" s="549"/>
      <c r="B41" s="555">
        <f>B37+B13</f>
        <v>0</v>
      </c>
      <c r="C41" s="904" t="s">
        <v>540</v>
      </c>
      <c r="D41" s="905"/>
      <c r="E41" s="906"/>
      <c r="F41" s="534"/>
      <c r="G41" s="534"/>
      <c r="H41" s="534"/>
      <c r="I41" s="535"/>
      <c r="J41" s="155"/>
      <c r="K41" s="155"/>
      <c r="L41" s="155"/>
      <c r="M41" s="155"/>
      <c r="N41" s="155"/>
      <c r="O41" s="155"/>
      <c r="P41" s="155"/>
      <c r="Q41" s="155"/>
      <c r="R41" s="155"/>
    </row>
    <row r="42" spans="1:18" ht="18.95" customHeight="1" x14ac:dyDescent="0.2">
      <c r="A42" s="549"/>
      <c r="B42" s="553">
        <f>SUM(B40+B39+B38+B37+B13)</f>
        <v>0</v>
      </c>
      <c r="C42" s="904" t="s">
        <v>541</v>
      </c>
      <c r="D42" s="905"/>
      <c r="E42" s="906"/>
      <c r="F42" s="534"/>
      <c r="G42" s="534"/>
      <c r="H42" s="534"/>
      <c r="I42" s="535"/>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J5:P5"/>
    <mergeCell ref="A14:E14"/>
    <mergeCell ref="C18:E18"/>
    <mergeCell ref="A1:I1"/>
    <mergeCell ref="A2:I2"/>
    <mergeCell ref="A3:E3"/>
    <mergeCell ref="F3:H3"/>
    <mergeCell ref="A15:E15"/>
    <mergeCell ref="F15:H15"/>
    <mergeCell ref="C16:E16"/>
    <mergeCell ref="C17:E17"/>
    <mergeCell ref="J17:P17"/>
    <mergeCell ref="C30:E30"/>
    <mergeCell ref="C19:E19"/>
    <mergeCell ref="C20:E20"/>
    <mergeCell ref="C21:E21"/>
    <mergeCell ref="C22:E22"/>
    <mergeCell ref="C23:E23"/>
    <mergeCell ref="C24:E24"/>
    <mergeCell ref="C25:E25"/>
    <mergeCell ref="C26:E26"/>
    <mergeCell ref="C27:E27"/>
    <mergeCell ref="C28:E28"/>
    <mergeCell ref="C29:E29"/>
    <mergeCell ref="C38:E38"/>
    <mergeCell ref="C41:E41"/>
    <mergeCell ref="C42:E42"/>
    <mergeCell ref="C31:E31"/>
    <mergeCell ref="C32:E32"/>
    <mergeCell ref="C33:E33"/>
    <mergeCell ref="C34:E34"/>
    <mergeCell ref="C35:E35"/>
    <mergeCell ref="C36:E36"/>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F0673-2AC7-451C-BBE0-A52E35A6758B}">
  <sheetPr>
    <tabColor theme="7" tint="0.79998168889431442"/>
  </sheetPr>
  <dimension ref="A1:P130"/>
  <sheetViews>
    <sheetView zoomScaleNormal="100" workbookViewId="0">
      <selection activeCell="Q8" sqref="Q8"/>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937" t="s">
        <v>143</v>
      </c>
      <c r="B1" s="937"/>
      <c r="C1" s="937"/>
      <c r="D1" s="937"/>
      <c r="E1" s="937"/>
      <c r="F1" s="937"/>
      <c r="G1" s="937"/>
      <c r="H1" s="937"/>
      <c r="I1" s="937"/>
      <c r="J1" s="937"/>
      <c r="K1" s="937"/>
      <c r="L1" s="6"/>
      <c r="M1" s="6"/>
      <c r="N1" s="6"/>
      <c r="O1" s="6"/>
      <c r="P1" s="6"/>
    </row>
    <row r="2" spans="1:16" s="5" customFormat="1" ht="30" customHeight="1" x14ac:dyDescent="0.2">
      <c r="A2" s="79" t="s">
        <v>205</v>
      </c>
      <c r="B2" s="939"/>
      <c r="C2" s="940"/>
      <c r="D2" s="941"/>
      <c r="E2" s="942"/>
      <c r="F2" s="942"/>
      <c r="G2" s="942"/>
      <c r="H2" s="942"/>
      <c r="I2" s="942"/>
      <c r="J2" s="942"/>
      <c r="K2" s="942"/>
      <c r="L2" s="6"/>
      <c r="M2" s="6"/>
      <c r="N2" s="6"/>
      <c r="O2" s="6"/>
      <c r="P2" s="6"/>
    </row>
    <row r="3" spans="1:16" ht="15" customHeight="1" x14ac:dyDescent="0.2">
      <c r="A3" s="943"/>
      <c r="B3" s="943"/>
      <c r="C3" s="943"/>
      <c r="D3" s="943"/>
      <c r="E3" s="943"/>
      <c r="F3" s="943"/>
      <c r="G3" s="943"/>
      <c r="H3" s="943"/>
      <c r="I3" s="943"/>
      <c r="J3" s="943"/>
      <c r="K3" s="943"/>
    </row>
    <row r="4" spans="1:16" ht="34.5" customHeight="1" x14ac:dyDescent="0.2">
      <c r="A4" s="938" t="s">
        <v>151</v>
      </c>
      <c r="B4" s="938"/>
      <c r="C4" s="938"/>
      <c r="D4" s="938"/>
      <c r="E4" s="938"/>
      <c r="F4" s="938"/>
      <c r="G4" s="938"/>
      <c r="H4" s="938"/>
      <c r="I4" s="938"/>
      <c r="J4" s="938"/>
      <c r="K4" s="938"/>
      <c r="L4" s="88"/>
    </row>
    <row r="5" spans="1:16" ht="15" customHeight="1" x14ac:dyDescent="0.2">
      <c r="A5" s="87" t="s">
        <v>509</v>
      </c>
      <c r="B5" s="85"/>
      <c r="C5" s="85"/>
      <c r="D5" s="85"/>
      <c r="E5" s="85"/>
      <c r="F5" s="85"/>
      <c r="G5" s="85"/>
      <c r="H5" s="85"/>
      <c r="I5" s="85"/>
      <c r="J5" s="85"/>
      <c r="K5" s="85"/>
      <c r="L5" s="51"/>
    </row>
    <row r="6" spans="1:16" ht="51.6" customHeight="1" x14ac:dyDescent="0.2">
      <c r="A6" s="925"/>
      <c r="B6" s="925"/>
      <c r="C6" s="925"/>
      <c r="D6" s="925"/>
      <c r="E6" s="925"/>
      <c r="F6" s="925"/>
      <c r="G6" s="925"/>
      <c r="H6" s="925"/>
      <c r="I6" s="925"/>
      <c r="J6" s="925"/>
      <c r="K6" s="925"/>
      <c r="L6" s="51"/>
    </row>
    <row r="7" spans="1:16" ht="30" customHeight="1" x14ac:dyDescent="0.2">
      <c r="A7" s="930" t="s">
        <v>510</v>
      </c>
      <c r="B7" s="930"/>
      <c r="C7" s="930"/>
      <c r="D7" s="930"/>
      <c r="E7" s="930"/>
      <c r="F7" s="930"/>
      <c r="G7" s="930"/>
      <c r="H7" s="930"/>
      <c r="I7" s="930"/>
      <c r="J7" s="930"/>
      <c r="K7" s="930"/>
      <c r="L7" s="51"/>
    </row>
    <row r="8" spans="1:16" ht="51.6" customHeight="1" x14ac:dyDescent="0.2">
      <c r="A8" s="925"/>
      <c r="B8" s="925"/>
      <c r="C8" s="925"/>
      <c r="D8" s="925"/>
      <c r="E8" s="925"/>
      <c r="F8" s="925"/>
      <c r="G8" s="925"/>
      <c r="H8" s="925"/>
      <c r="I8" s="925"/>
      <c r="J8" s="925"/>
      <c r="K8" s="925"/>
      <c r="L8" s="51"/>
    </row>
    <row r="9" spans="1:16" ht="15" customHeight="1" x14ac:dyDescent="0.2">
      <c r="A9" s="926" t="s">
        <v>511</v>
      </c>
      <c r="B9" s="927"/>
      <c r="C9" s="927"/>
      <c r="D9" s="927"/>
      <c r="E9" s="927"/>
      <c r="F9" s="927"/>
      <c r="G9" s="927"/>
      <c r="H9" s="927"/>
      <c r="I9" s="927"/>
      <c r="J9" s="927"/>
      <c r="K9" s="927"/>
      <c r="L9" s="51"/>
    </row>
    <row r="10" spans="1:16" ht="51.6" customHeight="1" x14ac:dyDescent="0.2">
      <c r="A10" s="925"/>
      <c r="B10" s="928"/>
      <c r="C10" s="928"/>
      <c r="D10" s="928"/>
      <c r="E10" s="928"/>
      <c r="F10" s="928"/>
      <c r="G10" s="928"/>
      <c r="H10" s="928"/>
      <c r="I10" s="928"/>
      <c r="J10" s="928"/>
      <c r="K10" s="928"/>
      <c r="L10" s="51"/>
    </row>
    <row r="11" spans="1:16" ht="15" customHeight="1" x14ac:dyDescent="0.2">
      <c r="A11" s="811" t="s">
        <v>512</v>
      </c>
      <c r="B11" s="811"/>
      <c r="C11" s="811"/>
      <c r="D11" s="811"/>
      <c r="E11" s="811"/>
      <c r="F11" s="811"/>
      <c r="G11" s="811"/>
      <c r="H11" s="811"/>
      <c r="I11" s="811"/>
      <c r="J11" s="811"/>
      <c r="K11" s="811"/>
      <c r="L11" s="51"/>
    </row>
    <row r="12" spans="1:16" ht="51.95" customHeight="1" x14ac:dyDescent="0.2">
      <c r="A12" s="925"/>
      <c r="B12" s="928"/>
      <c r="C12" s="928"/>
      <c r="D12" s="928"/>
      <c r="E12" s="928"/>
      <c r="F12" s="928"/>
      <c r="G12" s="928"/>
      <c r="H12" s="928"/>
      <c r="I12" s="928"/>
      <c r="J12" s="928"/>
      <c r="K12" s="928"/>
      <c r="L12" s="89"/>
      <c r="M12" s="89"/>
      <c r="N12" s="89"/>
    </row>
    <row r="13" spans="1:16" ht="15" customHeight="1" x14ac:dyDescent="0.2">
      <c r="A13" s="811" t="s">
        <v>546</v>
      </c>
      <c r="B13" s="811"/>
      <c r="C13" s="811"/>
      <c r="D13" s="811"/>
      <c r="E13" s="811"/>
      <c r="F13" s="811"/>
      <c r="G13" s="811"/>
      <c r="H13" s="811"/>
      <c r="I13" s="811"/>
      <c r="J13" s="811"/>
      <c r="K13" s="811"/>
      <c r="L13" s="51"/>
    </row>
    <row r="14" spans="1:16" ht="51.95" customHeight="1" x14ac:dyDescent="0.2">
      <c r="A14" s="925"/>
      <c r="B14" s="925"/>
      <c r="C14" s="925"/>
      <c r="D14" s="925"/>
      <c r="E14" s="925"/>
      <c r="F14" s="925"/>
      <c r="G14" s="925"/>
      <c r="H14" s="925"/>
      <c r="I14" s="925"/>
      <c r="J14" s="925"/>
      <c r="K14" s="925"/>
      <c r="L14" s="51"/>
    </row>
    <row r="15" spans="1:16" ht="15" customHeight="1" x14ac:dyDescent="0.2">
      <c r="A15" s="811" t="s">
        <v>513</v>
      </c>
      <c r="B15" s="811"/>
      <c r="C15" s="811"/>
      <c r="D15" s="811"/>
      <c r="E15" s="811"/>
      <c r="F15" s="811"/>
      <c r="G15" s="811"/>
      <c r="H15" s="811"/>
      <c r="I15" s="811"/>
      <c r="J15" s="811"/>
      <c r="K15" s="811"/>
      <c r="L15" s="51"/>
    </row>
    <row r="16" spans="1:16" ht="51.95" customHeight="1" x14ac:dyDescent="0.2">
      <c r="A16" s="925"/>
      <c r="B16" s="925"/>
      <c r="C16" s="925"/>
      <c r="D16" s="925"/>
      <c r="E16" s="925"/>
      <c r="F16" s="925"/>
      <c r="G16" s="925"/>
      <c r="H16" s="925"/>
      <c r="I16" s="925"/>
      <c r="J16" s="925"/>
      <c r="K16" s="925"/>
      <c r="L16" s="51"/>
    </row>
    <row r="17" spans="1:12" ht="30" customHeight="1" x14ac:dyDescent="0.2">
      <c r="A17" s="811" t="s">
        <v>514</v>
      </c>
      <c r="B17" s="932"/>
      <c r="C17" s="932"/>
      <c r="D17" s="932"/>
      <c r="E17" s="932"/>
      <c r="F17" s="932"/>
      <c r="G17" s="932"/>
      <c r="H17" s="932"/>
      <c r="I17" s="932"/>
      <c r="J17" s="932"/>
      <c r="K17" s="932"/>
      <c r="L17" s="51"/>
    </row>
    <row r="18" spans="1:12" ht="15" customHeight="1" x14ac:dyDescent="0.2">
      <c r="A18" s="55" t="s">
        <v>139</v>
      </c>
      <c r="B18" s="936" t="s">
        <v>140</v>
      </c>
      <c r="C18" s="936"/>
      <c r="D18" s="936"/>
      <c r="E18" s="936"/>
      <c r="F18" s="936"/>
      <c r="G18" s="936"/>
      <c r="H18" s="936"/>
      <c r="I18" s="936"/>
      <c r="J18" s="936"/>
      <c r="K18" s="936"/>
      <c r="L18" s="51"/>
    </row>
    <row r="19" spans="1:12" s="20" customFormat="1" ht="15" customHeight="1" x14ac:dyDescent="0.25">
      <c r="A19" s="56" t="s">
        <v>251</v>
      </c>
      <c r="B19" s="929"/>
      <c r="C19" s="929"/>
      <c r="D19" s="929"/>
      <c r="E19" s="929"/>
      <c r="F19" s="929"/>
      <c r="G19" s="929"/>
      <c r="H19" s="929"/>
      <c r="I19" s="929"/>
      <c r="J19" s="929"/>
      <c r="K19" s="929"/>
      <c r="L19" s="80"/>
    </row>
    <row r="20" spans="1:12" s="20" customFormat="1" ht="15" customHeight="1" x14ac:dyDescent="0.25">
      <c r="A20" s="56" t="s">
        <v>119</v>
      </c>
      <c r="B20" s="929"/>
      <c r="C20" s="929"/>
      <c r="D20" s="929"/>
      <c r="E20" s="929"/>
      <c r="F20" s="929"/>
      <c r="G20" s="929"/>
      <c r="H20" s="929"/>
      <c r="I20" s="929"/>
      <c r="J20" s="929"/>
      <c r="K20" s="929"/>
      <c r="L20" s="80"/>
    </row>
    <row r="21" spans="1:12" s="20" customFormat="1" ht="15" customHeight="1" x14ac:dyDescent="0.25">
      <c r="A21" s="56" t="s">
        <v>120</v>
      </c>
      <c r="B21" s="929"/>
      <c r="C21" s="929"/>
      <c r="D21" s="929"/>
      <c r="E21" s="929"/>
      <c r="F21" s="929"/>
      <c r="G21" s="929"/>
      <c r="H21" s="929"/>
      <c r="I21" s="929"/>
      <c r="J21" s="929"/>
      <c r="K21" s="929"/>
      <c r="L21" s="80"/>
    </row>
    <row r="22" spans="1:12" s="20" customFormat="1" ht="15" customHeight="1" x14ac:dyDescent="0.25">
      <c r="A22" s="56" t="s">
        <v>121</v>
      </c>
      <c r="B22" s="929"/>
      <c r="C22" s="929"/>
      <c r="D22" s="929"/>
      <c r="E22" s="929"/>
      <c r="F22" s="929"/>
      <c r="G22" s="929"/>
      <c r="H22" s="929"/>
      <c r="I22" s="929"/>
      <c r="J22" s="929"/>
      <c r="K22" s="929"/>
      <c r="L22" s="80"/>
    </row>
    <row r="23" spans="1:12" s="20" customFormat="1" ht="15" customHeight="1" x14ac:dyDescent="0.25">
      <c r="A23" s="56" t="s">
        <v>131</v>
      </c>
      <c r="B23" s="929"/>
      <c r="C23" s="929"/>
      <c r="D23" s="929"/>
      <c r="E23" s="929"/>
      <c r="F23" s="929"/>
      <c r="G23" s="929"/>
      <c r="H23" s="929"/>
      <c r="I23" s="929"/>
      <c r="J23" s="929"/>
      <c r="K23" s="929"/>
      <c r="L23" s="80"/>
    </row>
    <row r="24" spans="1:12" s="20" customFormat="1" ht="15" customHeight="1" x14ac:dyDescent="0.25">
      <c r="A24" s="54" t="s">
        <v>141</v>
      </c>
      <c r="B24" s="935"/>
      <c r="C24" s="935"/>
      <c r="D24" s="935"/>
      <c r="E24" s="935"/>
      <c r="F24" s="935"/>
      <c r="G24" s="935"/>
      <c r="H24" s="935"/>
      <c r="I24" s="935"/>
      <c r="J24" s="935"/>
      <c r="K24" s="935"/>
      <c r="L24" s="80"/>
    </row>
    <row r="25" spans="1:12" ht="15" customHeight="1" thickBot="1" x14ac:dyDescent="0.25">
      <c r="A25" s="65"/>
      <c r="B25" s="934"/>
      <c r="C25" s="934"/>
      <c r="D25" s="934"/>
      <c r="E25" s="934"/>
      <c r="F25" s="934"/>
      <c r="G25" s="934"/>
      <c r="H25" s="934"/>
      <c r="I25" s="934"/>
      <c r="J25" s="934"/>
      <c r="K25" s="934"/>
      <c r="L25" s="51"/>
    </row>
    <row r="26" spans="1:12" ht="4.5" customHeight="1" thickBot="1" x14ac:dyDescent="0.25">
      <c r="A26" s="924"/>
      <c r="B26" s="924"/>
      <c r="C26" s="924"/>
      <c r="D26" s="924"/>
      <c r="E26" s="924"/>
      <c r="F26" s="924"/>
      <c r="G26" s="924"/>
      <c r="H26" s="924"/>
      <c r="I26" s="924"/>
      <c r="J26" s="924"/>
      <c r="K26" s="924"/>
      <c r="L26" s="51"/>
    </row>
    <row r="27" spans="1:12" ht="30.75" hidden="1" customHeight="1" x14ac:dyDescent="0.2">
      <c r="A27" s="938" t="s">
        <v>152</v>
      </c>
      <c r="B27" s="938"/>
      <c r="C27" s="938"/>
      <c r="D27" s="938"/>
      <c r="E27" s="938"/>
      <c r="F27" s="938"/>
      <c r="G27" s="938"/>
      <c r="H27" s="938"/>
      <c r="I27" s="938"/>
      <c r="J27" s="938"/>
      <c r="K27" s="938"/>
      <c r="L27" s="51"/>
    </row>
    <row r="28" spans="1:12" s="116" customFormat="1" ht="12.95" hidden="1" customHeight="1" x14ac:dyDescent="0.2">
      <c r="A28" s="933"/>
      <c r="B28" s="933"/>
      <c r="C28" s="933"/>
      <c r="D28" s="933"/>
      <c r="E28" s="933"/>
      <c r="F28" s="933"/>
      <c r="G28" s="933"/>
      <c r="H28" s="933"/>
      <c r="I28" s="933"/>
      <c r="J28" s="933"/>
      <c r="K28" s="933"/>
    </row>
    <row r="29" spans="1:12" ht="54" hidden="1" customHeight="1" x14ac:dyDescent="0.2">
      <c r="A29" s="842" t="s">
        <v>551</v>
      </c>
      <c r="B29" s="842"/>
      <c r="C29" s="842"/>
      <c r="D29" s="842"/>
      <c r="E29" s="842"/>
      <c r="F29" s="842"/>
      <c r="G29" s="842"/>
      <c r="H29" s="842"/>
      <c r="I29" s="842"/>
      <c r="J29" s="842"/>
      <c r="K29" s="842"/>
      <c r="L29" s="88"/>
    </row>
    <row r="30" spans="1:12" ht="45" hidden="1" customHeight="1" x14ac:dyDescent="0.2">
      <c r="A30" s="931"/>
      <c r="B30" s="931"/>
      <c r="C30" s="931"/>
      <c r="D30" s="931"/>
      <c r="E30" s="931"/>
      <c r="F30" s="931"/>
      <c r="G30" s="931"/>
      <c r="H30" s="931"/>
      <c r="I30" s="931"/>
      <c r="J30" s="931"/>
      <c r="K30" s="931"/>
      <c r="L30" s="88"/>
    </row>
    <row r="31" spans="1:12" ht="15" hidden="1" customHeight="1" x14ac:dyDescent="0.2">
      <c r="A31" s="87" t="s">
        <v>509</v>
      </c>
      <c r="B31" s="85"/>
      <c r="C31" s="85"/>
      <c r="D31" s="85"/>
      <c r="E31" s="85"/>
      <c r="F31" s="85"/>
      <c r="G31" s="85"/>
      <c r="H31" s="85"/>
      <c r="I31" s="85"/>
      <c r="J31" s="85"/>
      <c r="K31" s="85"/>
      <c r="L31" s="51"/>
    </row>
    <row r="32" spans="1:12" ht="51.6" hidden="1" customHeight="1" x14ac:dyDescent="0.2">
      <c r="A32" s="925"/>
      <c r="B32" s="925"/>
      <c r="C32" s="925"/>
      <c r="D32" s="925"/>
      <c r="E32" s="925"/>
      <c r="F32" s="925"/>
      <c r="G32" s="925"/>
      <c r="H32" s="925"/>
      <c r="I32" s="925"/>
      <c r="J32" s="925"/>
      <c r="K32" s="925"/>
      <c r="L32" s="51"/>
    </row>
    <row r="33" spans="1:14" ht="30" hidden="1" customHeight="1" x14ac:dyDescent="0.2">
      <c r="A33" s="930" t="s">
        <v>510</v>
      </c>
      <c r="B33" s="930"/>
      <c r="C33" s="930"/>
      <c r="D33" s="930"/>
      <c r="E33" s="930"/>
      <c r="F33" s="930"/>
      <c r="G33" s="930"/>
      <c r="H33" s="930"/>
      <c r="I33" s="930"/>
      <c r="J33" s="930"/>
      <c r="K33" s="930"/>
      <c r="L33" s="51"/>
    </row>
    <row r="34" spans="1:14" ht="51.6" hidden="1" customHeight="1" x14ac:dyDescent="0.2">
      <c r="A34" s="925"/>
      <c r="B34" s="925"/>
      <c r="C34" s="925"/>
      <c r="D34" s="925"/>
      <c r="E34" s="925"/>
      <c r="F34" s="925"/>
      <c r="G34" s="925"/>
      <c r="H34" s="925"/>
      <c r="I34" s="925"/>
      <c r="J34" s="925"/>
      <c r="K34" s="925"/>
      <c r="L34" s="51"/>
    </row>
    <row r="35" spans="1:14" ht="15" hidden="1" customHeight="1" x14ac:dyDescent="0.2">
      <c r="A35" s="926" t="s">
        <v>547</v>
      </c>
      <c r="B35" s="927"/>
      <c r="C35" s="927"/>
      <c r="D35" s="927"/>
      <c r="E35" s="927"/>
      <c r="F35" s="927"/>
      <c r="G35" s="927"/>
      <c r="H35" s="927"/>
      <c r="I35" s="927"/>
      <c r="J35" s="927"/>
      <c r="K35" s="927"/>
      <c r="L35" s="51"/>
    </row>
    <row r="36" spans="1:14" ht="51.6" hidden="1" customHeight="1" x14ac:dyDescent="0.2">
      <c r="A36" s="925"/>
      <c r="B36" s="928"/>
      <c r="C36" s="928"/>
      <c r="D36" s="928"/>
      <c r="E36" s="928"/>
      <c r="F36" s="928"/>
      <c r="G36" s="928"/>
      <c r="H36" s="928"/>
      <c r="I36" s="928"/>
      <c r="J36" s="928"/>
      <c r="K36" s="928"/>
      <c r="L36" s="51"/>
    </row>
    <row r="37" spans="1:14" ht="15" hidden="1" customHeight="1" x14ac:dyDescent="0.2">
      <c r="A37" s="811" t="s">
        <v>512</v>
      </c>
      <c r="B37" s="811"/>
      <c r="C37" s="811"/>
      <c r="D37" s="811"/>
      <c r="E37" s="811"/>
      <c r="F37" s="811"/>
      <c r="G37" s="811"/>
      <c r="H37" s="811"/>
      <c r="I37" s="811"/>
      <c r="J37" s="811"/>
      <c r="K37" s="811"/>
      <c r="L37" s="51"/>
    </row>
    <row r="38" spans="1:14" ht="51.95" hidden="1" customHeight="1" x14ac:dyDescent="0.2">
      <c r="A38" s="925"/>
      <c r="B38" s="928"/>
      <c r="C38" s="928"/>
      <c r="D38" s="928"/>
      <c r="E38" s="928"/>
      <c r="F38" s="928"/>
      <c r="G38" s="928"/>
      <c r="H38" s="928"/>
      <c r="I38" s="928"/>
      <c r="J38" s="928"/>
      <c r="K38" s="928"/>
      <c r="L38" s="89"/>
      <c r="M38" s="89"/>
      <c r="N38" s="89"/>
    </row>
    <row r="39" spans="1:14" ht="15" hidden="1" customHeight="1" x14ac:dyDescent="0.2">
      <c r="A39" s="811" t="s">
        <v>546</v>
      </c>
      <c r="B39" s="811"/>
      <c r="C39" s="811"/>
      <c r="D39" s="811"/>
      <c r="E39" s="811"/>
      <c r="F39" s="811"/>
      <c r="G39" s="811"/>
      <c r="H39" s="811"/>
      <c r="I39" s="811"/>
      <c r="J39" s="811"/>
      <c r="K39" s="811"/>
      <c r="L39" s="51"/>
    </row>
    <row r="40" spans="1:14" ht="51.95" hidden="1" customHeight="1" x14ac:dyDescent="0.2">
      <c r="A40" s="925"/>
      <c r="B40" s="925"/>
      <c r="C40" s="925"/>
      <c r="D40" s="925"/>
      <c r="E40" s="925"/>
      <c r="F40" s="925"/>
      <c r="G40" s="925"/>
      <c r="H40" s="925"/>
      <c r="I40" s="925"/>
      <c r="J40" s="925"/>
      <c r="K40" s="925"/>
      <c r="L40" s="51"/>
    </row>
    <row r="41" spans="1:14" ht="15" hidden="1" customHeight="1" x14ac:dyDescent="0.2">
      <c r="A41" s="811" t="s">
        <v>513</v>
      </c>
      <c r="B41" s="811"/>
      <c r="C41" s="811"/>
      <c r="D41" s="811"/>
      <c r="E41" s="811"/>
      <c r="F41" s="811"/>
      <c r="G41" s="811"/>
      <c r="H41" s="811"/>
      <c r="I41" s="811"/>
      <c r="J41" s="811"/>
      <c r="K41" s="811"/>
      <c r="L41" s="51"/>
    </row>
    <row r="42" spans="1:14" ht="51.95" hidden="1" customHeight="1" x14ac:dyDescent="0.2">
      <c r="A42" s="925"/>
      <c r="B42" s="925"/>
      <c r="C42" s="925"/>
      <c r="D42" s="925"/>
      <c r="E42" s="925"/>
      <c r="F42" s="925"/>
      <c r="G42" s="925"/>
      <c r="H42" s="925"/>
      <c r="I42" s="925"/>
      <c r="J42" s="925"/>
      <c r="K42" s="925"/>
      <c r="L42" s="51"/>
    </row>
    <row r="43" spans="1:14" ht="30" hidden="1" customHeight="1" x14ac:dyDescent="0.2">
      <c r="A43" s="811" t="s">
        <v>514</v>
      </c>
      <c r="B43" s="932"/>
      <c r="C43" s="932"/>
      <c r="D43" s="932"/>
      <c r="E43" s="932"/>
      <c r="F43" s="932"/>
      <c r="G43" s="932"/>
      <c r="H43" s="932"/>
      <c r="I43" s="932"/>
      <c r="J43" s="932"/>
      <c r="K43" s="932"/>
      <c r="L43" s="51"/>
    </row>
    <row r="44" spans="1:14" ht="15" hidden="1" customHeight="1" x14ac:dyDescent="0.2">
      <c r="A44" s="55" t="s">
        <v>139</v>
      </c>
      <c r="B44" s="936" t="s">
        <v>140</v>
      </c>
      <c r="C44" s="936"/>
      <c r="D44" s="936"/>
      <c r="E44" s="936"/>
      <c r="F44" s="936"/>
      <c r="G44" s="936"/>
      <c r="H44" s="936"/>
      <c r="I44" s="936"/>
      <c r="J44" s="936"/>
      <c r="K44" s="936"/>
      <c r="L44" s="51"/>
    </row>
    <row r="45" spans="1:14" ht="15" hidden="1" customHeight="1" x14ac:dyDescent="0.2">
      <c r="A45" s="56" t="s">
        <v>117</v>
      </c>
      <c r="B45" s="929"/>
      <c r="C45" s="929"/>
      <c r="D45" s="929"/>
      <c r="E45" s="929"/>
      <c r="F45" s="929"/>
      <c r="G45" s="929"/>
      <c r="H45" s="929"/>
      <c r="I45" s="929"/>
      <c r="J45" s="929"/>
      <c r="K45" s="929"/>
      <c r="L45" s="51"/>
    </row>
    <row r="46" spans="1:14" ht="15" hidden="1" customHeight="1" x14ac:dyDescent="0.2">
      <c r="A46" s="56" t="s">
        <v>119</v>
      </c>
      <c r="B46" s="929"/>
      <c r="C46" s="929"/>
      <c r="D46" s="929"/>
      <c r="E46" s="929"/>
      <c r="F46" s="929"/>
      <c r="G46" s="929"/>
      <c r="H46" s="929"/>
      <c r="I46" s="929"/>
      <c r="J46" s="929"/>
      <c r="K46" s="929"/>
      <c r="L46" s="51"/>
    </row>
    <row r="47" spans="1:14" ht="15" hidden="1" customHeight="1" x14ac:dyDescent="0.2">
      <c r="A47" s="56" t="s">
        <v>120</v>
      </c>
      <c r="B47" s="929"/>
      <c r="C47" s="929"/>
      <c r="D47" s="929"/>
      <c r="E47" s="929"/>
      <c r="F47" s="929"/>
      <c r="G47" s="929"/>
      <c r="H47" s="929"/>
      <c r="I47" s="929"/>
      <c r="J47" s="929"/>
      <c r="K47" s="929"/>
      <c r="L47" s="51"/>
    </row>
    <row r="48" spans="1:14" ht="15" hidden="1" customHeight="1" x14ac:dyDescent="0.2">
      <c r="A48" s="56" t="s">
        <v>121</v>
      </c>
      <c r="B48" s="929"/>
      <c r="C48" s="929"/>
      <c r="D48" s="929"/>
      <c r="E48" s="929"/>
      <c r="F48" s="929"/>
      <c r="G48" s="929"/>
      <c r="H48" s="929"/>
      <c r="I48" s="929"/>
      <c r="J48" s="929"/>
      <c r="K48" s="929"/>
      <c r="L48" s="51"/>
    </row>
    <row r="49" spans="1:14" ht="15" hidden="1" customHeight="1" x14ac:dyDescent="0.2">
      <c r="A49" s="56" t="s">
        <v>131</v>
      </c>
      <c r="B49" s="929"/>
      <c r="C49" s="929"/>
      <c r="D49" s="929"/>
      <c r="E49" s="929"/>
      <c r="F49" s="929"/>
      <c r="G49" s="929"/>
      <c r="H49" s="929"/>
      <c r="I49" s="929"/>
      <c r="J49" s="929"/>
      <c r="K49" s="929"/>
      <c r="L49" s="51"/>
    </row>
    <row r="50" spans="1:14" ht="15" hidden="1" customHeight="1" x14ac:dyDescent="0.2">
      <c r="A50" s="54" t="s">
        <v>141</v>
      </c>
      <c r="B50" s="935"/>
      <c r="C50" s="935"/>
      <c r="D50" s="935"/>
      <c r="E50" s="935"/>
      <c r="F50" s="935"/>
      <c r="G50" s="935"/>
      <c r="H50" s="935"/>
      <c r="I50" s="935"/>
      <c r="J50" s="935"/>
      <c r="K50" s="935"/>
      <c r="L50" s="51"/>
    </row>
    <row r="51" spans="1:14" ht="15" hidden="1" customHeight="1" thickBot="1" x14ac:dyDescent="0.25">
      <c r="A51" s="65"/>
      <c r="B51" s="934"/>
      <c r="C51" s="934"/>
      <c r="D51" s="934"/>
      <c r="E51" s="934"/>
      <c r="F51" s="934"/>
      <c r="G51" s="934"/>
      <c r="H51" s="934"/>
      <c r="I51" s="934"/>
      <c r="J51" s="934"/>
      <c r="K51" s="934"/>
      <c r="L51" s="51"/>
    </row>
    <row r="52" spans="1:14" ht="4.5" hidden="1" customHeight="1" thickBot="1" x14ac:dyDescent="0.25">
      <c r="A52" s="924"/>
      <c r="B52" s="924"/>
      <c r="C52" s="924"/>
      <c r="D52" s="924"/>
      <c r="E52" s="924"/>
      <c r="F52" s="924"/>
      <c r="G52" s="924"/>
      <c r="H52" s="924"/>
      <c r="I52" s="924"/>
      <c r="J52" s="924"/>
      <c r="K52" s="924"/>
      <c r="L52" s="51"/>
    </row>
    <row r="53" spans="1:14" ht="30.75" hidden="1" customHeight="1" x14ac:dyDescent="0.2">
      <c r="A53" s="938" t="s">
        <v>193</v>
      </c>
      <c r="B53" s="938"/>
      <c r="C53" s="938"/>
      <c r="D53" s="938"/>
      <c r="E53" s="938"/>
      <c r="F53" s="938"/>
      <c r="G53" s="938"/>
      <c r="H53" s="938"/>
      <c r="I53" s="938"/>
      <c r="J53" s="938"/>
      <c r="K53" s="938"/>
      <c r="L53" s="51"/>
    </row>
    <row r="54" spans="1:14" s="116" customFormat="1" ht="12.95" hidden="1" customHeight="1" x14ac:dyDescent="0.2">
      <c r="A54" s="933"/>
      <c r="B54" s="933"/>
      <c r="C54" s="933"/>
      <c r="D54" s="933"/>
      <c r="E54" s="933"/>
      <c r="F54" s="933"/>
      <c r="G54" s="933"/>
      <c r="H54" s="933"/>
      <c r="I54" s="933"/>
      <c r="J54" s="933"/>
      <c r="K54" s="933"/>
    </row>
    <row r="55" spans="1:14" ht="54" hidden="1" customHeight="1" x14ac:dyDescent="0.2">
      <c r="A55" s="842" t="s">
        <v>551</v>
      </c>
      <c r="B55" s="842"/>
      <c r="C55" s="842"/>
      <c r="D55" s="842"/>
      <c r="E55" s="842"/>
      <c r="F55" s="842"/>
      <c r="G55" s="842"/>
      <c r="H55" s="842"/>
      <c r="I55" s="842"/>
      <c r="J55" s="842"/>
      <c r="K55" s="842"/>
      <c r="L55" s="88"/>
    </row>
    <row r="56" spans="1:14" ht="45" hidden="1" customHeight="1" x14ac:dyDescent="0.2">
      <c r="A56" s="931"/>
      <c r="B56" s="931"/>
      <c r="C56" s="931"/>
      <c r="D56" s="931"/>
      <c r="E56" s="931"/>
      <c r="F56" s="931"/>
      <c r="G56" s="931"/>
      <c r="H56" s="931"/>
      <c r="I56" s="931"/>
      <c r="J56" s="931"/>
      <c r="K56" s="931"/>
      <c r="L56" s="88"/>
    </row>
    <row r="57" spans="1:14" ht="15" hidden="1" customHeight="1" x14ac:dyDescent="0.2">
      <c r="A57" s="87" t="s">
        <v>509</v>
      </c>
      <c r="B57" s="85"/>
      <c r="C57" s="85"/>
      <c r="D57" s="85"/>
      <c r="E57" s="85"/>
      <c r="F57" s="85"/>
      <c r="G57" s="85"/>
      <c r="H57" s="85"/>
      <c r="I57" s="85"/>
      <c r="J57" s="85"/>
      <c r="K57" s="85"/>
      <c r="L57" s="51"/>
    </row>
    <row r="58" spans="1:14" ht="51.6" hidden="1" customHeight="1" x14ac:dyDescent="0.2">
      <c r="A58" s="925"/>
      <c r="B58" s="925"/>
      <c r="C58" s="925"/>
      <c r="D58" s="925"/>
      <c r="E58" s="925"/>
      <c r="F58" s="925"/>
      <c r="G58" s="925"/>
      <c r="H58" s="925"/>
      <c r="I58" s="925"/>
      <c r="J58" s="925"/>
      <c r="K58" s="925"/>
      <c r="L58" s="51"/>
    </row>
    <row r="59" spans="1:14" ht="30" hidden="1" customHeight="1" x14ac:dyDescent="0.2">
      <c r="A59" s="930" t="s">
        <v>510</v>
      </c>
      <c r="B59" s="930"/>
      <c r="C59" s="930"/>
      <c r="D59" s="930"/>
      <c r="E59" s="930"/>
      <c r="F59" s="930"/>
      <c r="G59" s="930"/>
      <c r="H59" s="930"/>
      <c r="I59" s="930"/>
      <c r="J59" s="930"/>
      <c r="K59" s="930"/>
      <c r="L59" s="51"/>
    </row>
    <row r="60" spans="1:14" ht="51.6" hidden="1" customHeight="1" x14ac:dyDescent="0.2">
      <c r="A60" s="925"/>
      <c r="B60" s="925"/>
      <c r="C60" s="925"/>
      <c r="D60" s="925"/>
      <c r="E60" s="925"/>
      <c r="F60" s="925"/>
      <c r="G60" s="925"/>
      <c r="H60" s="925"/>
      <c r="I60" s="925"/>
      <c r="J60" s="925"/>
      <c r="K60" s="925"/>
      <c r="L60" s="51"/>
    </row>
    <row r="61" spans="1:14" ht="15" hidden="1" customHeight="1" x14ac:dyDescent="0.2">
      <c r="A61" s="926" t="s">
        <v>547</v>
      </c>
      <c r="B61" s="927"/>
      <c r="C61" s="927"/>
      <c r="D61" s="927"/>
      <c r="E61" s="927"/>
      <c r="F61" s="927"/>
      <c r="G61" s="927"/>
      <c r="H61" s="927"/>
      <c r="I61" s="927"/>
      <c r="J61" s="927"/>
      <c r="K61" s="927"/>
      <c r="L61" s="51"/>
    </row>
    <row r="62" spans="1:14" ht="51.6" hidden="1" customHeight="1" x14ac:dyDescent="0.2">
      <c r="A62" s="925"/>
      <c r="B62" s="928"/>
      <c r="C62" s="928"/>
      <c r="D62" s="928"/>
      <c r="E62" s="928"/>
      <c r="F62" s="928"/>
      <c r="G62" s="928"/>
      <c r="H62" s="928"/>
      <c r="I62" s="928"/>
      <c r="J62" s="928"/>
      <c r="K62" s="928"/>
      <c r="L62" s="51"/>
    </row>
    <row r="63" spans="1:14" ht="15" hidden="1" customHeight="1" x14ac:dyDescent="0.2">
      <c r="A63" s="811" t="s">
        <v>512</v>
      </c>
      <c r="B63" s="811"/>
      <c r="C63" s="811"/>
      <c r="D63" s="811"/>
      <c r="E63" s="811"/>
      <c r="F63" s="811"/>
      <c r="G63" s="811"/>
      <c r="H63" s="811"/>
      <c r="I63" s="811"/>
      <c r="J63" s="811"/>
      <c r="K63" s="811"/>
      <c r="L63" s="51"/>
    </row>
    <row r="64" spans="1:14" ht="51.95" hidden="1" customHeight="1" x14ac:dyDescent="0.2">
      <c r="A64" s="925"/>
      <c r="B64" s="928"/>
      <c r="C64" s="928"/>
      <c r="D64" s="928"/>
      <c r="E64" s="928"/>
      <c r="F64" s="928"/>
      <c r="G64" s="928"/>
      <c r="H64" s="928"/>
      <c r="I64" s="928"/>
      <c r="J64" s="928"/>
      <c r="K64" s="928"/>
      <c r="L64" s="89"/>
      <c r="M64" s="89"/>
      <c r="N64" s="89"/>
    </row>
    <row r="65" spans="1:12" ht="15" hidden="1" customHeight="1" x14ac:dyDescent="0.2">
      <c r="A65" s="811" t="s">
        <v>546</v>
      </c>
      <c r="B65" s="811"/>
      <c r="C65" s="811"/>
      <c r="D65" s="811"/>
      <c r="E65" s="811"/>
      <c r="F65" s="811"/>
      <c r="G65" s="811"/>
      <c r="H65" s="811"/>
      <c r="I65" s="811"/>
      <c r="J65" s="811"/>
      <c r="K65" s="811"/>
      <c r="L65" s="51"/>
    </row>
    <row r="66" spans="1:12" ht="51.95" hidden="1" customHeight="1" x14ac:dyDescent="0.2">
      <c r="A66" s="925"/>
      <c r="B66" s="925"/>
      <c r="C66" s="925"/>
      <c r="D66" s="925"/>
      <c r="E66" s="925"/>
      <c r="F66" s="925"/>
      <c r="G66" s="925"/>
      <c r="H66" s="925"/>
      <c r="I66" s="925"/>
      <c r="J66" s="925"/>
      <c r="K66" s="925"/>
      <c r="L66" s="51"/>
    </row>
    <row r="67" spans="1:12" ht="15" hidden="1" customHeight="1" x14ac:dyDescent="0.2">
      <c r="A67" s="811" t="s">
        <v>513</v>
      </c>
      <c r="B67" s="811"/>
      <c r="C67" s="811"/>
      <c r="D67" s="811"/>
      <c r="E67" s="811"/>
      <c r="F67" s="811"/>
      <c r="G67" s="811"/>
      <c r="H67" s="811"/>
      <c r="I67" s="811"/>
      <c r="J67" s="811"/>
      <c r="K67" s="811"/>
      <c r="L67" s="51"/>
    </row>
    <row r="68" spans="1:12" ht="51.95" hidden="1" customHeight="1" x14ac:dyDescent="0.2">
      <c r="A68" s="925"/>
      <c r="B68" s="925"/>
      <c r="C68" s="925"/>
      <c r="D68" s="925"/>
      <c r="E68" s="925"/>
      <c r="F68" s="925"/>
      <c r="G68" s="925"/>
      <c r="H68" s="925"/>
      <c r="I68" s="925"/>
      <c r="J68" s="925"/>
      <c r="K68" s="925"/>
      <c r="L68" s="51"/>
    </row>
    <row r="69" spans="1:12" ht="30" hidden="1" customHeight="1" x14ac:dyDescent="0.2">
      <c r="A69" s="811" t="s">
        <v>514</v>
      </c>
      <c r="B69" s="932"/>
      <c r="C69" s="932"/>
      <c r="D69" s="932"/>
      <c r="E69" s="932"/>
      <c r="F69" s="932"/>
      <c r="G69" s="932"/>
      <c r="H69" s="932"/>
      <c r="I69" s="932"/>
      <c r="J69" s="932"/>
      <c r="K69" s="932"/>
      <c r="L69" s="51"/>
    </row>
    <row r="70" spans="1:12" ht="15" hidden="1" customHeight="1" x14ac:dyDescent="0.2">
      <c r="A70" s="55" t="s">
        <v>139</v>
      </c>
      <c r="B70" s="936" t="s">
        <v>140</v>
      </c>
      <c r="C70" s="936"/>
      <c r="D70" s="936"/>
      <c r="E70" s="936"/>
      <c r="F70" s="936"/>
      <c r="G70" s="936"/>
      <c r="H70" s="936"/>
      <c r="I70" s="936"/>
      <c r="J70" s="936"/>
      <c r="K70" s="936"/>
      <c r="L70" s="51"/>
    </row>
    <row r="71" spans="1:12" ht="15" hidden="1" customHeight="1" x14ac:dyDescent="0.2">
      <c r="A71" s="56" t="s">
        <v>117</v>
      </c>
      <c r="B71" s="929"/>
      <c r="C71" s="929"/>
      <c r="D71" s="929"/>
      <c r="E71" s="929"/>
      <c r="F71" s="929"/>
      <c r="G71" s="929"/>
      <c r="H71" s="929"/>
      <c r="I71" s="929"/>
      <c r="J71" s="929"/>
      <c r="K71" s="929"/>
      <c r="L71" s="51"/>
    </row>
    <row r="72" spans="1:12" ht="15" hidden="1" customHeight="1" x14ac:dyDescent="0.2">
      <c r="A72" s="56" t="s">
        <v>119</v>
      </c>
      <c r="B72" s="929"/>
      <c r="C72" s="929"/>
      <c r="D72" s="929"/>
      <c r="E72" s="929"/>
      <c r="F72" s="929"/>
      <c r="G72" s="929"/>
      <c r="H72" s="929"/>
      <c r="I72" s="929"/>
      <c r="J72" s="929"/>
      <c r="K72" s="929"/>
      <c r="L72" s="51"/>
    </row>
    <row r="73" spans="1:12" ht="15" hidden="1" customHeight="1" x14ac:dyDescent="0.2">
      <c r="A73" s="56" t="s">
        <v>120</v>
      </c>
      <c r="B73" s="929"/>
      <c r="C73" s="929"/>
      <c r="D73" s="929"/>
      <c r="E73" s="929"/>
      <c r="F73" s="929"/>
      <c r="G73" s="929"/>
      <c r="H73" s="929"/>
      <c r="I73" s="929"/>
      <c r="J73" s="929"/>
      <c r="K73" s="929"/>
      <c r="L73" s="51"/>
    </row>
    <row r="74" spans="1:12" ht="15" hidden="1" customHeight="1" x14ac:dyDescent="0.2">
      <c r="A74" s="56" t="s">
        <v>121</v>
      </c>
      <c r="B74" s="929"/>
      <c r="C74" s="929"/>
      <c r="D74" s="929"/>
      <c r="E74" s="929"/>
      <c r="F74" s="929"/>
      <c r="G74" s="929"/>
      <c r="H74" s="929"/>
      <c r="I74" s="929"/>
      <c r="J74" s="929"/>
      <c r="K74" s="929"/>
      <c r="L74" s="51"/>
    </row>
    <row r="75" spans="1:12" ht="15" hidden="1" customHeight="1" x14ac:dyDescent="0.2">
      <c r="A75" s="56" t="s">
        <v>131</v>
      </c>
      <c r="B75" s="929"/>
      <c r="C75" s="929"/>
      <c r="D75" s="929"/>
      <c r="E75" s="929"/>
      <c r="F75" s="929"/>
      <c r="G75" s="929"/>
      <c r="H75" s="929"/>
      <c r="I75" s="929"/>
      <c r="J75" s="929"/>
      <c r="K75" s="929"/>
      <c r="L75" s="51"/>
    </row>
    <row r="76" spans="1:12" ht="15" hidden="1" customHeight="1" x14ac:dyDescent="0.2">
      <c r="A76" s="54" t="s">
        <v>141</v>
      </c>
      <c r="B76" s="935"/>
      <c r="C76" s="935"/>
      <c r="D76" s="935"/>
      <c r="E76" s="935"/>
      <c r="F76" s="935"/>
      <c r="G76" s="935"/>
      <c r="H76" s="935"/>
      <c r="I76" s="935"/>
      <c r="J76" s="935"/>
      <c r="K76" s="935"/>
      <c r="L76" s="51"/>
    </row>
    <row r="77" spans="1:12" ht="15" hidden="1" customHeight="1" thickBot="1" x14ac:dyDescent="0.25">
      <c r="A77" s="65"/>
      <c r="B77" s="934"/>
      <c r="C77" s="934"/>
      <c r="D77" s="934"/>
      <c r="E77" s="934"/>
      <c r="F77" s="934"/>
      <c r="G77" s="934"/>
      <c r="H77" s="934"/>
      <c r="I77" s="934"/>
      <c r="J77" s="934"/>
      <c r="K77" s="934"/>
      <c r="L77" s="51"/>
    </row>
    <row r="78" spans="1:12" ht="4.5" hidden="1" customHeight="1" thickBot="1" x14ac:dyDescent="0.25">
      <c r="A78" s="924"/>
      <c r="B78" s="924"/>
      <c r="C78" s="924"/>
      <c r="D78" s="924"/>
      <c r="E78" s="924"/>
      <c r="F78" s="924"/>
      <c r="G78" s="924"/>
      <c r="H78" s="924"/>
      <c r="I78" s="924"/>
      <c r="J78" s="924"/>
      <c r="K78" s="924"/>
      <c r="L78" s="51"/>
    </row>
    <row r="79" spans="1:12" ht="30.75" hidden="1" customHeight="1" x14ac:dyDescent="0.2">
      <c r="A79" s="938" t="s">
        <v>318</v>
      </c>
      <c r="B79" s="938"/>
      <c r="C79" s="938"/>
      <c r="D79" s="938"/>
      <c r="E79" s="938"/>
      <c r="F79" s="938"/>
      <c r="G79" s="938"/>
      <c r="H79" s="938"/>
      <c r="I79" s="938"/>
      <c r="J79" s="938"/>
      <c r="K79" s="938"/>
      <c r="L79" s="51"/>
    </row>
    <row r="80" spans="1:12" s="116" customFormat="1" ht="12.95" hidden="1" customHeight="1" x14ac:dyDescent="0.2">
      <c r="A80" s="933"/>
      <c r="B80" s="933"/>
      <c r="C80" s="933"/>
      <c r="D80" s="933"/>
      <c r="E80" s="933"/>
      <c r="F80" s="933"/>
      <c r="G80" s="933"/>
      <c r="H80" s="933"/>
      <c r="I80" s="933"/>
      <c r="J80" s="933"/>
      <c r="K80" s="933"/>
    </row>
    <row r="81" spans="1:14" ht="54" hidden="1" customHeight="1" x14ac:dyDescent="0.2">
      <c r="A81" s="842" t="s">
        <v>551</v>
      </c>
      <c r="B81" s="842"/>
      <c r="C81" s="842"/>
      <c r="D81" s="842"/>
      <c r="E81" s="842"/>
      <c r="F81" s="842"/>
      <c r="G81" s="842"/>
      <c r="H81" s="842"/>
      <c r="I81" s="842"/>
      <c r="J81" s="842"/>
      <c r="K81" s="842"/>
      <c r="L81" s="88"/>
    </row>
    <row r="82" spans="1:14" ht="45" hidden="1" customHeight="1" x14ac:dyDescent="0.2">
      <c r="A82" s="931"/>
      <c r="B82" s="931"/>
      <c r="C82" s="931"/>
      <c r="D82" s="931"/>
      <c r="E82" s="931"/>
      <c r="F82" s="931"/>
      <c r="G82" s="931"/>
      <c r="H82" s="931"/>
      <c r="I82" s="931"/>
      <c r="J82" s="931"/>
      <c r="K82" s="931"/>
      <c r="L82" s="88"/>
    </row>
    <row r="83" spans="1:14" ht="15" hidden="1" customHeight="1" x14ac:dyDescent="0.2">
      <c r="A83" s="87" t="s">
        <v>509</v>
      </c>
      <c r="B83" s="85"/>
      <c r="C83" s="85"/>
      <c r="D83" s="85"/>
      <c r="E83" s="85"/>
      <c r="F83" s="85"/>
      <c r="G83" s="85"/>
      <c r="H83" s="85"/>
      <c r="I83" s="85"/>
      <c r="J83" s="85"/>
      <c r="K83" s="85"/>
      <c r="L83" s="51"/>
    </row>
    <row r="84" spans="1:14" ht="51.6" hidden="1" customHeight="1" x14ac:dyDescent="0.2">
      <c r="A84" s="925"/>
      <c r="B84" s="925"/>
      <c r="C84" s="925"/>
      <c r="D84" s="925"/>
      <c r="E84" s="925"/>
      <c r="F84" s="925"/>
      <c r="G84" s="925"/>
      <c r="H84" s="925"/>
      <c r="I84" s="925"/>
      <c r="J84" s="925"/>
      <c r="K84" s="925"/>
      <c r="L84" s="51"/>
    </row>
    <row r="85" spans="1:14" ht="30" hidden="1" customHeight="1" x14ac:dyDescent="0.2">
      <c r="A85" s="930" t="s">
        <v>510</v>
      </c>
      <c r="B85" s="930"/>
      <c r="C85" s="930"/>
      <c r="D85" s="930"/>
      <c r="E85" s="930"/>
      <c r="F85" s="930"/>
      <c r="G85" s="930"/>
      <c r="H85" s="930"/>
      <c r="I85" s="930"/>
      <c r="J85" s="930"/>
      <c r="K85" s="930"/>
      <c r="L85" s="51"/>
    </row>
    <row r="86" spans="1:14" ht="51.6" hidden="1" customHeight="1" x14ac:dyDescent="0.2">
      <c r="A86" s="925"/>
      <c r="B86" s="925"/>
      <c r="C86" s="925"/>
      <c r="D86" s="925"/>
      <c r="E86" s="925"/>
      <c r="F86" s="925"/>
      <c r="G86" s="925"/>
      <c r="H86" s="925"/>
      <c r="I86" s="925"/>
      <c r="J86" s="925"/>
      <c r="K86" s="925"/>
      <c r="L86" s="51"/>
    </row>
    <row r="87" spans="1:14" ht="15" hidden="1" customHeight="1" x14ac:dyDescent="0.2">
      <c r="A87" s="926" t="s">
        <v>547</v>
      </c>
      <c r="B87" s="927"/>
      <c r="C87" s="927"/>
      <c r="D87" s="927"/>
      <c r="E87" s="927"/>
      <c r="F87" s="927"/>
      <c r="G87" s="927"/>
      <c r="H87" s="927"/>
      <c r="I87" s="927"/>
      <c r="J87" s="927"/>
      <c r="K87" s="927"/>
      <c r="L87" s="51"/>
    </row>
    <row r="88" spans="1:14" ht="51.6" hidden="1" customHeight="1" x14ac:dyDescent="0.2">
      <c r="A88" s="925"/>
      <c r="B88" s="928"/>
      <c r="C88" s="928"/>
      <c r="D88" s="928"/>
      <c r="E88" s="928"/>
      <c r="F88" s="928"/>
      <c r="G88" s="928"/>
      <c r="H88" s="928"/>
      <c r="I88" s="928"/>
      <c r="J88" s="928"/>
      <c r="K88" s="928"/>
      <c r="L88" s="51"/>
    </row>
    <row r="89" spans="1:14" ht="15" hidden="1" customHeight="1" x14ac:dyDescent="0.2">
      <c r="A89" s="811" t="s">
        <v>512</v>
      </c>
      <c r="B89" s="811"/>
      <c r="C89" s="811"/>
      <c r="D89" s="811"/>
      <c r="E89" s="811"/>
      <c r="F89" s="811"/>
      <c r="G89" s="811"/>
      <c r="H89" s="811"/>
      <c r="I89" s="811"/>
      <c r="J89" s="811"/>
      <c r="K89" s="811"/>
      <c r="L89" s="51"/>
    </row>
    <row r="90" spans="1:14" ht="51.95" hidden="1" customHeight="1" x14ac:dyDescent="0.2">
      <c r="A90" s="925"/>
      <c r="B90" s="928"/>
      <c r="C90" s="928"/>
      <c r="D90" s="928"/>
      <c r="E90" s="928"/>
      <c r="F90" s="928"/>
      <c r="G90" s="928"/>
      <c r="H90" s="928"/>
      <c r="I90" s="928"/>
      <c r="J90" s="928"/>
      <c r="K90" s="928"/>
      <c r="L90" s="89"/>
      <c r="M90" s="89"/>
      <c r="N90" s="89"/>
    </row>
    <row r="91" spans="1:14" ht="15" hidden="1" customHeight="1" x14ac:dyDescent="0.2">
      <c r="A91" s="811" t="s">
        <v>546</v>
      </c>
      <c r="B91" s="811"/>
      <c r="C91" s="811"/>
      <c r="D91" s="811"/>
      <c r="E91" s="811"/>
      <c r="F91" s="811"/>
      <c r="G91" s="811"/>
      <c r="H91" s="811"/>
      <c r="I91" s="811"/>
      <c r="J91" s="811"/>
      <c r="K91" s="811"/>
      <c r="L91" s="51"/>
    </row>
    <row r="92" spans="1:14" ht="51.95" hidden="1" customHeight="1" x14ac:dyDescent="0.2">
      <c r="A92" s="925"/>
      <c r="B92" s="925"/>
      <c r="C92" s="925"/>
      <c r="D92" s="925"/>
      <c r="E92" s="925"/>
      <c r="F92" s="925"/>
      <c r="G92" s="925"/>
      <c r="H92" s="925"/>
      <c r="I92" s="925"/>
      <c r="J92" s="925"/>
      <c r="K92" s="925"/>
      <c r="L92" s="51"/>
    </row>
    <row r="93" spans="1:14" ht="15" hidden="1" customHeight="1" x14ac:dyDescent="0.2">
      <c r="A93" s="811" t="s">
        <v>513</v>
      </c>
      <c r="B93" s="811"/>
      <c r="C93" s="811"/>
      <c r="D93" s="811"/>
      <c r="E93" s="811"/>
      <c r="F93" s="811"/>
      <c r="G93" s="811"/>
      <c r="H93" s="811"/>
      <c r="I93" s="811"/>
      <c r="J93" s="811"/>
      <c r="K93" s="811"/>
      <c r="L93" s="51"/>
    </row>
    <row r="94" spans="1:14" ht="51.95" hidden="1" customHeight="1" x14ac:dyDescent="0.2">
      <c r="A94" s="925"/>
      <c r="B94" s="925"/>
      <c r="C94" s="925"/>
      <c r="D94" s="925"/>
      <c r="E94" s="925"/>
      <c r="F94" s="925"/>
      <c r="G94" s="925"/>
      <c r="H94" s="925"/>
      <c r="I94" s="925"/>
      <c r="J94" s="925"/>
      <c r="K94" s="925"/>
      <c r="L94" s="51"/>
    </row>
    <row r="95" spans="1:14" ht="30" hidden="1" customHeight="1" x14ac:dyDescent="0.2">
      <c r="A95" s="811" t="s">
        <v>514</v>
      </c>
      <c r="B95" s="932"/>
      <c r="C95" s="932"/>
      <c r="D95" s="932"/>
      <c r="E95" s="932"/>
      <c r="F95" s="932"/>
      <c r="G95" s="932"/>
      <c r="H95" s="932"/>
      <c r="I95" s="932"/>
      <c r="J95" s="932"/>
      <c r="K95" s="932"/>
      <c r="L95" s="51"/>
    </row>
    <row r="96" spans="1:14" ht="15" hidden="1" customHeight="1" x14ac:dyDescent="0.2">
      <c r="A96" s="55" t="s">
        <v>139</v>
      </c>
      <c r="B96" s="936" t="s">
        <v>140</v>
      </c>
      <c r="C96" s="936"/>
      <c r="D96" s="936"/>
      <c r="E96" s="936"/>
      <c r="F96" s="936"/>
      <c r="G96" s="936"/>
      <c r="H96" s="936"/>
      <c r="I96" s="936"/>
      <c r="J96" s="936"/>
      <c r="K96" s="936"/>
      <c r="L96" s="51"/>
    </row>
    <row r="97" spans="1:12" ht="15" hidden="1" customHeight="1" x14ac:dyDescent="0.2">
      <c r="A97" s="56" t="s">
        <v>117</v>
      </c>
      <c r="B97" s="929"/>
      <c r="C97" s="929"/>
      <c r="D97" s="929"/>
      <c r="E97" s="929"/>
      <c r="F97" s="929"/>
      <c r="G97" s="929"/>
      <c r="H97" s="929"/>
      <c r="I97" s="929"/>
      <c r="J97" s="929"/>
      <c r="K97" s="929"/>
      <c r="L97" s="51"/>
    </row>
    <row r="98" spans="1:12" ht="15" hidden="1" customHeight="1" x14ac:dyDescent="0.2">
      <c r="A98" s="56" t="s">
        <v>119</v>
      </c>
      <c r="B98" s="929"/>
      <c r="C98" s="929"/>
      <c r="D98" s="929"/>
      <c r="E98" s="929"/>
      <c r="F98" s="929"/>
      <c r="G98" s="929"/>
      <c r="H98" s="929"/>
      <c r="I98" s="929"/>
      <c r="J98" s="929"/>
      <c r="K98" s="929"/>
      <c r="L98" s="51"/>
    </row>
    <row r="99" spans="1:12" ht="15" hidden="1" customHeight="1" x14ac:dyDescent="0.2">
      <c r="A99" s="56" t="s">
        <v>120</v>
      </c>
      <c r="B99" s="929"/>
      <c r="C99" s="929"/>
      <c r="D99" s="929"/>
      <c r="E99" s="929"/>
      <c r="F99" s="929"/>
      <c r="G99" s="929"/>
      <c r="H99" s="929"/>
      <c r="I99" s="929"/>
      <c r="J99" s="929"/>
      <c r="K99" s="929"/>
      <c r="L99" s="51"/>
    </row>
    <row r="100" spans="1:12" ht="15" hidden="1" customHeight="1" x14ac:dyDescent="0.2">
      <c r="A100" s="56" t="s">
        <v>121</v>
      </c>
      <c r="B100" s="929"/>
      <c r="C100" s="929"/>
      <c r="D100" s="929"/>
      <c r="E100" s="929"/>
      <c r="F100" s="929"/>
      <c r="G100" s="929"/>
      <c r="H100" s="929"/>
      <c r="I100" s="929"/>
      <c r="J100" s="929"/>
      <c r="K100" s="929"/>
      <c r="L100" s="51"/>
    </row>
    <row r="101" spans="1:12" ht="15" hidden="1" customHeight="1" x14ac:dyDescent="0.2">
      <c r="A101" s="56" t="s">
        <v>131</v>
      </c>
      <c r="B101" s="929"/>
      <c r="C101" s="929"/>
      <c r="D101" s="929"/>
      <c r="E101" s="929"/>
      <c r="F101" s="929"/>
      <c r="G101" s="929"/>
      <c r="H101" s="929"/>
      <c r="I101" s="929"/>
      <c r="J101" s="929"/>
      <c r="K101" s="929"/>
      <c r="L101" s="51"/>
    </row>
    <row r="102" spans="1:12" ht="15" hidden="1" customHeight="1" thickBot="1" x14ac:dyDescent="0.25">
      <c r="A102" s="54" t="s">
        <v>141</v>
      </c>
      <c r="B102" s="935"/>
      <c r="C102" s="935"/>
      <c r="D102" s="935"/>
      <c r="E102" s="935"/>
      <c r="F102" s="935"/>
      <c r="G102" s="935"/>
      <c r="H102" s="935"/>
      <c r="I102" s="935"/>
      <c r="J102" s="935"/>
      <c r="K102" s="935"/>
      <c r="L102" s="51"/>
    </row>
    <row r="103" spans="1:12" ht="4.5" hidden="1" customHeight="1" thickBot="1" x14ac:dyDescent="0.25">
      <c r="A103" s="924"/>
      <c r="B103" s="924"/>
      <c r="C103" s="924"/>
      <c r="D103" s="924"/>
      <c r="E103" s="924"/>
      <c r="F103" s="924"/>
      <c r="G103" s="924"/>
      <c r="H103" s="924"/>
      <c r="I103" s="924"/>
      <c r="J103" s="924"/>
      <c r="K103" s="924"/>
      <c r="L103" s="51"/>
    </row>
    <row r="104" spans="1:12" ht="30.75" hidden="1" customHeight="1" x14ac:dyDescent="0.2">
      <c r="A104" s="938" t="s">
        <v>544</v>
      </c>
      <c r="B104" s="938"/>
      <c r="C104" s="938"/>
      <c r="D104" s="938"/>
      <c r="E104" s="938"/>
      <c r="F104" s="938"/>
      <c r="G104" s="938"/>
      <c r="H104" s="938"/>
      <c r="I104" s="938"/>
      <c r="J104" s="938"/>
      <c r="K104" s="938"/>
      <c r="L104" s="51"/>
    </row>
    <row r="105" spans="1:12" s="116" customFormat="1" ht="12.95" hidden="1" customHeight="1" x14ac:dyDescent="0.2">
      <c r="A105" s="933"/>
      <c r="B105" s="933"/>
      <c r="C105" s="933"/>
      <c r="D105" s="933"/>
      <c r="E105" s="933"/>
      <c r="F105" s="933"/>
      <c r="G105" s="933"/>
      <c r="H105" s="933"/>
      <c r="I105" s="933"/>
      <c r="J105" s="933"/>
      <c r="K105" s="933"/>
    </row>
    <row r="106" spans="1:12" ht="54" hidden="1" customHeight="1" x14ac:dyDescent="0.2">
      <c r="A106" s="842" t="s">
        <v>551</v>
      </c>
      <c r="B106" s="842"/>
      <c r="C106" s="842"/>
      <c r="D106" s="842"/>
      <c r="E106" s="842"/>
      <c r="F106" s="842"/>
      <c r="G106" s="842"/>
      <c r="H106" s="842"/>
      <c r="I106" s="842"/>
      <c r="J106" s="842"/>
      <c r="K106" s="842"/>
      <c r="L106" s="88"/>
    </row>
    <row r="107" spans="1:12" ht="45" hidden="1" customHeight="1" x14ac:dyDescent="0.2">
      <c r="A107" s="931"/>
      <c r="B107" s="931"/>
      <c r="C107" s="931"/>
      <c r="D107" s="931"/>
      <c r="E107" s="931"/>
      <c r="F107" s="931"/>
      <c r="G107" s="931"/>
      <c r="H107" s="931"/>
      <c r="I107" s="931"/>
      <c r="J107" s="931"/>
      <c r="K107" s="931"/>
      <c r="L107" s="88"/>
    </row>
    <row r="108" spans="1:12" ht="15" hidden="1" customHeight="1" x14ac:dyDescent="0.2">
      <c r="A108" s="87" t="s">
        <v>509</v>
      </c>
      <c r="B108" s="85"/>
      <c r="C108" s="85"/>
      <c r="D108" s="85"/>
      <c r="E108" s="85"/>
      <c r="F108" s="85"/>
      <c r="G108" s="85"/>
      <c r="H108" s="85"/>
      <c r="I108" s="85"/>
      <c r="J108" s="85"/>
      <c r="K108" s="85"/>
      <c r="L108" s="51"/>
    </row>
    <row r="109" spans="1:12" ht="51.6" hidden="1" customHeight="1" x14ac:dyDescent="0.2">
      <c r="A109" s="925"/>
      <c r="B109" s="925"/>
      <c r="C109" s="925"/>
      <c r="D109" s="925"/>
      <c r="E109" s="925"/>
      <c r="F109" s="925"/>
      <c r="G109" s="925"/>
      <c r="H109" s="925"/>
      <c r="I109" s="925"/>
      <c r="J109" s="925"/>
      <c r="K109" s="925"/>
      <c r="L109" s="51"/>
    </row>
    <row r="110" spans="1:12" ht="30" hidden="1" customHeight="1" x14ac:dyDescent="0.2">
      <c r="A110" s="930" t="s">
        <v>510</v>
      </c>
      <c r="B110" s="930"/>
      <c r="C110" s="930"/>
      <c r="D110" s="930"/>
      <c r="E110" s="930"/>
      <c r="F110" s="930"/>
      <c r="G110" s="930"/>
      <c r="H110" s="930"/>
      <c r="I110" s="930"/>
      <c r="J110" s="930"/>
      <c r="K110" s="930"/>
      <c r="L110" s="51"/>
    </row>
    <row r="111" spans="1:12" ht="51.6" hidden="1" customHeight="1" x14ac:dyDescent="0.2">
      <c r="A111" s="925"/>
      <c r="B111" s="925"/>
      <c r="C111" s="925"/>
      <c r="D111" s="925"/>
      <c r="E111" s="925"/>
      <c r="F111" s="925"/>
      <c r="G111" s="925"/>
      <c r="H111" s="925"/>
      <c r="I111" s="925"/>
      <c r="J111" s="925"/>
      <c r="K111" s="925"/>
      <c r="L111" s="51"/>
    </row>
    <row r="112" spans="1:12" ht="15" hidden="1" customHeight="1" x14ac:dyDescent="0.2">
      <c r="A112" s="926" t="s">
        <v>547</v>
      </c>
      <c r="B112" s="927"/>
      <c r="C112" s="927"/>
      <c r="D112" s="927"/>
      <c r="E112" s="927"/>
      <c r="F112" s="927"/>
      <c r="G112" s="927"/>
      <c r="H112" s="927"/>
      <c r="I112" s="927"/>
      <c r="J112" s="927"/>
      <c r="K112" s="927"/>
      <c r="L112" s="51"/>
    </row>
    <row r="113" spans="1:14" ht="51.6" hidden="1" customHeight="1" x14ac:dyDescent="0.2">
      <c r="A113" s="925"/>
      <c r="B113" s="928"/>
      <c r="C113" s="928"/>
      <c r="D113" s="928"/>
      <c r="E113" s="928"/>
      <c r="F113" s="928"/>
      <c r="G113" s="928"/>
      <c r="H113" s="928"/>
      <c r="I113" s="928"/>
      <c r="J113" s="928"/>
      <c r="K113" s="928"/>
      <c r="L113" s="51"/>
    </row>
    <row r="114" spans="1:14" ht="15" hidden="1" customHeight="1" x14ac:dyDescent="0.2">
      <c r="A114" s="811" t="s">
        <v>512</v>
      </c>
      <c r="B114" s="811"/>
      <c r="C114" s="811"/>
      <c r="D114" s="811"/>
      <c r="E114" s="811"/>
      <c r="F114" s="811"/>
      <c r="G114" s="811"/>
      <c r="H114" s="811"/>
      <c r="I114" s="811"/>
      <c r="J114" s="811"/>
      <c r="K114" s="811"/>
      <c r="L114" s="51"/>
    </row>
    <row r="115" spans="1:14" ht="51.95" hidden="1" customHeight="1" x14ac:dyDescent="0.2">
      <c r="A115" s="925"/>
      <c r="B115" s="928"/>
      <c r="C115" s="928"/>
      <c r="D115" s="928"/>
      <c r="E115" s="928"/>
      <c r="F115" s="928"/>
      <c r="G115" s="928"/>
      <c r="H115" s="928"/>
      <c r="I115" s="928"/>
      <c r="J115" s="928"/>
      <c r="K115" s="928"/>
      <c r="L115" s="89"/>
      <c r="M115" s="89"/>
      <c r="N115" s="89"/>
    </row>
    <row r="116" spans="1:14" ht="15" hidden="1" customHeight="1" x14ac:dyDescent="0.2">
      <c r="A116" s="811" t="s">
        <v>546</v>
      </c>
      <c r="B116" s="811"/>
      <c r="C116" s="811"/>
      <c r="D116" s="811"/>
      <c r="E116" s="811"/>
      <c r="F116" s="811"/>
      <c r="G116" s="811"/>
      <c r="H116" s="811"/>
      <c r="I116" s="811"/>
      <c r="J116" s="811"/>
      <c r="K116" s="811"/>
      <c r="L116" s="51"/>
    </row>
    <row r="117" spans="1:14" ht="51.95" hidden="1" customHeight="1" x14ac:dyDescent="0.2">
      <c r="A117" s="925"/>
      <c r="B117" s="925"/>
      <c r="C117" s="925"/>
      <c r="D117" s="925"/>
      <c r="E117" s="925"/>
      <c r="F117" s="925"/>
      <c r="G117" s="925"/>
      <c r="H117" s="925"/>
      <c r="I117" s="925"/>
      <c r="J117" s="925"/>
      <c r="K117" s="925"/>
      <c r="L117" s="51"/>
    </row>
    <row r="118" spans="1:14" ht="15" hidden="1" customHeight="1" x14ac:dyDescent="0.2">
      <c r="A118" s="811" t="s">
        <v>513</v>
      </c>
      <c r="B118" s="811"/>
      <c r="C118" s="811"/>
      <c r="D118" s="811"/>
      <c r="E118" s="811"/>
      <c r="F118" s="811"/>
      <c r="G118" s="811"/>
      <c r="H118" s="811"/>
      <c r="I118" s="811"/>
      <c r="J118" s="811"/>
      <c r="K118" s="811"/>
      <c r="L118" s="51"/>
    </row>
    <row r="119" spans="1:14" ht="51.95" hidden="1" customHeight="1" x14ac:dyDescent="0.2">
      <c r="A119" s="925"/>
      <c r="B119" s="925"/>
      <c r="C119" s="925"/>
      <c r="D119" s="925"/>
      <c r="E119" s="925"/>
      <c r="F119" s="925"/>
      <c r="G119" s="925"/>
      <c r="H119" s="925"/>
      <c r="I119" s="925"/>
      <c r="J119" s="925"/>
      <c r="K119" s="925"/>
      <c r="L119" s="51"/>
    </row>
    <row r="120" spans="1:14" ht="30" hidden="1" customHeight="1" x14ac:dyDescent="0.2">
      <c r="A120" s="811" t="s">
        <v>514</v>
      </c>
      <c r="B120" s="932"/>
      <c r="C120" s="932"/>
      <c r="D120" s="932"/>
      <c r="E120" s="932"/>
      <c r="F120" s="932"/>
      <c r="G120" s="932"/>
      <c r="H120" s="932"/>
      <c r="I120" s="932"/>
      <c r="J120" s="932"/>
      <c r="K120" s="932"/>
      <c r="L120" s="51"/>
    </row>
    <row r="121" spans="1:14" ht="15" hidden="1" customHeight="1" x14ac:dyDescent="0.2">
      <c r="A121" s="55" t="s">
        <v>139</v>
      </c>
      <c r="B121" s="936" t="s">
        <v>140</v>
      </c>
      <c r="C121" s="936"/>
      <c r="D121" s="936"/>
      <c r="E121" s="936"/>
      <c r="F121" s="936"/>
      <c r="G121" s="936"/>
      <c r="H121" s="936"/>
      <c r="I121" s="936"/>
      <c r="J121" s="936"/>
      <c r="K121" s="936"/>
      <c r="L121" s="51"/>
    </row>
    <row r="122" spans="1:14" ht="15" hidden="1" customHeight="1" x14ac:dyDescent="0.2">
      <c r="A122" s="56" t="s">
        <v>117</v>
      </c>
      <c r="B122" s="929"/>
      <c r="C122" s="929"/>
      <c r="D122" s="929"/>
      <c r="E122" s="929"/>
      <c r="F122" s="929"/>
      <c r="G122" s="929"/>
      <c r="H122" s="929"/>
      <c r="I122" s="929"/>
      <c r="J122" s="929"/>
      <c r="K122" s="929"/>
      <c r="L122" s="51"/>
    </row>
    <row r="123" spans="1:14" ht="15" hidden="1" customHeight="1" x14ac:dyDescent="0.2">
      <c r="A123" s="56" t="s">
        <v>119</v>
      </c>
      <c r="B123" s="929"/>
      <c r="C123" s="929"/>
      <c r="D123" s="929"/>
      <c r="E123" s="929"/>
      <c r="F123" s="929"/>
      <c r="G123" s="929"/>
      <c r="H123" s="929"/>
      <c r="I123" s="929"/>
      <c r="J123" s="929"/>
      <c r="K123" s="929"/>
      <c r="L123" s="51"/>
    </row>
    <row r="124" spans="1:14" ht="15" hidden="1" customHeight="1" x14ac:dyDescent="0.2">
      <c r="A124" s="56" t="s">
        <v>120</v>
      </c>
      <c r="B124" s="929"/>
      <c r="C124" s="929"/>
      <c r="D124" s="929"/>
      <c r="E124" s="929"/>
      <c r="F124" s="929"/>
      <c r="G124" s="929"/>
      <c r="H124" s="929"/>
      <c r="I124" s="929"/>
      <c r="J124" s="929"/>
      <c r="K124" s="929"/>
      <c r="L124" s="51"/>
    </row>
    <row r="125" spans="1:14" ht="15" hidden="1" customHeight="1" x14ac:dyDescent="0.2">
      <c r="A125" s="56" t="s">
        <v>121</v>
      </c>
      <c r="B125" s="929"/>
      <c r="C125" s="929"/>
      <c r="D125" s="929"/>
      <c r="E125" s="929"/>
      <c r="F125" s="929"/>
      <c r="G125" s="929"/>
      <c r="H125" s="929"/>
      <c r="I125" s="929"/>
      <c r="J125" s="929"/>
      <c r="K125" s="929"/>
      <c r="L125" s="51"/>
    </row>
    <row r="126" spans="1:14" ht="15" hidden="1" customHeight="1" x14ac:dyDescent="0.2">
      <c r="A126" s="56" t="s">
        <v>131</v>
      </c>
      <c r="B126" s="929"/>
      <c r="C126" s="929"/>
      <c r="D126" s="929"/>
      <c r="E126" s="929"/>
      <c r="F126" s="929"/>
      <c r="G126" s="929"/>
      <c r="H126" s="929"/>
      <c r="I126" s="929"/>
      <c r="J126" s="929"/>
      <c r="K126" s="929"/>
      <c r="L126" s="51"/>
    </row>
    <row r="127" spans="1:14" ht="15" hidden="1" customHeight="1" x14ac:dyDescent="0.2">
      <c r="A127" s="54" t="s">
        <v>141</v>
      </c>
      <c r="B127" s="935"/>
      <c r="C127" s="935"/>
      <c r="D127" s="935"/>
      <c r="E127" s="935"/>
      <c r="F127" s="935"/>
      <c r="G127" s="935"/>
      <c r="H127" s="935"/>
      <c r="I127" s="935"/>
      <c r="J127" s="935"/>
      <c r="K127" s="935"/>
      <c r="L127" s="51"/>
    </row>
    <row r="128" spans="1:14" hidden="1" x14ac:dyDescent="0.2">
      <c r="A128" s="53"/>
      <c r="B128" s="51"/>
      <c r="C128" s="51"/>
      <c r="D128" s="51"/>
      <c r="E128" s="51"/>
      <c r="F128" s="51"/>
      <c r="G128" s="51"/>
      <c r="H128" s="51"/>
      <c r="I128" s="51"/>
      <c r="J128" s="51"/>
      <c r="K128" s="51"/>
    </row>
    <row r="129" spans="2:16" hidden="1" x14ac:dyDescent="0.2"/>
    <row r="130" spans="2:16" s="8" customFormat="1" ht="11.45" hidden="1" customHeight="1" x14ac:dyDescent="0.2">
      <c r="B130" s="1"/>
      <c r="C130" s="1"/>
      <c r="D130" s="1"/>
      <c r="E130" s="1"/>
      <c r="F130" s="1"/>
      <c r="G130" s="1"/>
      <c r="H130" s="1"/>
      <c r="I130" s="1"/>
      <c r="J130" s="1"/>
      <c r="K130" s="1"/>
      <c r="L130" s="1"/>
      <c r="M130" s="1"/>
      <c r="N130" s="1"/>
      <c r="O130" s="1"/>
      <c r="P130" s="1"/>
    </row>
  </sheetData>
  <mergeCells count="123">
    <mergeCell ref="A59:K59"/>
    <mergeCell ref="A60:K60"/>
    <mergeCell ref="A61:K61"/>
    <mergeCell ref="A62:K62"/>
    <mergeCell ref="A63:K63"/>
    <mergeCell ref="B77:K77"/>
    <mergeCell ref="B70:K70"/>
    <mergeCell ref="B71:K71"/>
    <mergeCell ref="B72:K72"/>
    <mergeCell ref="B73:K73"/>
    <mergeCell ref="B74:K74"/>
    <mergeCell ref="A79:K79"/>
    <mergeCell ref="B75:K75"/>
    <mergeCell ref="B76:K76"/>
    <mergeCell ref="A117:K117"/>
    <mergeCell ref="A118:K118"/>
    <mergeCell ref="B99:K99"/>
    <mergeCell ref="B100:K100"/>
    <mergeCell ref="A104:K104"/>
    <mergeCell ref="A105:K105"/>
    <mergeCell ref="B96:K96"/>
    <mergeCell ref="A107:K107"/>
    <mergeCell ref="A109:K109"/>
    <mergeCell ref="A110:K110"/>
    <mergeCell ref="A111:K111"/>
    <mergeCell ref="A112:K112"/>
    <mergeCell ref="A113:K113"/>
    <mergeCell ref="A90:K90"/>
    <mergeCell ref="A114:K114"/>
    <mergeCell ref="A115:K115"/>
    <mergeCell ref="B126:K126"/>
    <mergeCell ref="B127:K127"/>
    <mergeCell ref="B102:K102"/>
    <mergeCell ref="A103:K103"/>
    <mergeCell ref="A106:K106"/>
    <mergeCell ref="A119:K119"/>
    <mergeCell ref="A120:K120"/>
    <mergeCell ref="A80:K80"/>
    <mergeCell ref="A93:K93"/>
    <mergeCell ref="A94:K94"/>
    <mergeCell ref="A95:K95"/>
    <mergeCell ref="B101:K101"/>
    <mergeCell ref="B121:K121"/>
    <mergeCell ref="B122:K122"/>
    <mergeCell ref="B123:K123"/>
    <mergeCell ref="B124:K124"/>
    <mergeCell ref="B125:K125"/>
    <mergeCell ref="A116:K116"/>
    <mergeCell ref="A91:K91"/>
    <mergeCell ref="A92:K92"/>
    <mergeCell ref="B98:K98"/>
    <mergeCell ref="B97:K97"/>
    <mergeCell ref="A88:K88"/>
    <mergeCell ref="A89:K89"/>
    <mergeCell ref="A56:K56"/>
    <mergeCell ref="A41:K41"/>
    <mergeCell ref="A27:K27"/>
    <mergeCell ref="A34:K34"/>
    <mergeCell ref="B47:K47"/>
    <mergeCell ref="B49:K49"/>
    <mergeCell ref="B50:K50"/>
    <mergeCell ref="B51:K51"/>
    <mergeCell ref="A42:K42"/>
    <mergeCell ref="A43:K43"/>
    <mergeCell ref="B44:K44"/>
    <mergeCell ref="B45:K45"/>
    <mergeCell ref="B46:K46"/>
    <mergeCell ref="A32:K32"/>
    <mergeCell ref="A33:K33"/>
    <mergeCell ref="A28:K28"/>
    <mergeCell ref="A36:K36"/>
    <mergeCell ref="A29:K29"/>
    <mergeCell ref="A30:K30"/>
    <mergeCell ref="A53:K53"/>
    <mergeCell ref="A1:K1"/>
    <mergeCell ref="A10:K10"/>
    <mergeCell ref="A11:K11"/>
    <mergeCell ref="A12:K12"/>
    <mergeCell ref="A13:K13"/>
    <mergeCell ref="A9:K9"/>
    <mergeCell ref="A4:K4"/>
    <mergeCell ref="A7:K7"/>
    <mergeCell ref="A8:K8"/>
    <mergeCell ref="A6:K6"/>
    <mergeCell ref="B2:C2"/>
    <mergeCell ref="D2:K2"/>
    <mergeCell ref="A3:K3"/>
    <mergeCell ref="B23:K23"/>
    <mergeCell ref="B25:K25"/>
    <mergeCell ref="B22:K22"/>
    <mergeCell ref="B24:K24"/>
    <mergeCell ref="A14:K14"/>
    <mergeCell ref="A15:K15"/>
    <mergeCell ref="A16:K16"/>
    <mergeCell ref="B21:K21"/>
    <mergeCell ref="B19:K19"/>
    <mergeCell ref="B20:K20"/>
    <mergeCell ref="A17:K17"/>
    <mergeCell ref="B18:K18"/>
    <mergeCell ref="A26:K26"/>
    <mergeCell ref="A40:K40"/>
    <mergeCell ref="A35:K35"/>
    <mergeCell ref="A37:K37"/>
    <mergeCell ref="A38:K38"/>
    <mergeCell ref="A39:K39"/>
    <mergeCell ref="A87:K87"/>
    <mergeCell ref="B48:K48"/>
    <mergeCell ref="A84:K84"/>
    <mergeCell ref="A85:K85"/>
    <mergeCell ref="A86:K86"/>
    <mergeCell ref="A81:K81"/>
    <mergeCell ref="A82:K82"/>
    <mergeCell ref="A52:K52"/>
    <mergeCell ref="A78:K78"/>
    <mergeCell ref="A64:K64"/>
    <mergeCell ref="A58:K58"/>
    <mergeCell ref="A65:K65"/>
    <mergeCell ref="A66:K66"/>
    <mergeCell ref="A67:K67"/>
    <mergeCell ref="A68:K68"/>
    <mergeCell ref="A69:K69"/>
    <mergeCell ref="A54:K54"/>
    <mergeCell ref="A55:K5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73823-2A43-42F5-A1A0-C4942F5DAA63}">
  <sheetPr>
    <tabColor theme="7" tint="0.79998168889431442"/>
    <pageSetUpPr fitToPage="1"/>
  </sheetPr>
  <dimension ref="A1:N150"/>
  <sheetViews>
    <sheetView zoomScaleNormal="100" workbookViewId="0">
      <selection activeCell="A19" sqref="A19:XFD80"/>
    </sheetView>
  </sheetViews>
  <sheetFormatPr baseColWidth="10" defaultColWidth="11.42578125" defaultRowHeight="14.1" customHeight="1" x14ac:dyDescent="0.2"/>
  <cols>
    <col min="1" max="1" width="5.85546875" style="14" bestFit="1" customWidth="1"/>
    <col min="2" max="2" width="4.42578125" style="108" bestFit="1" customWidth="1"/>
    <col min="3" max="3" width="4.42578125" style="108" customWidth="1"/>
    <col min="4" max="4" width="29" style="108" customWidth="1"/>
    <col min="5" max="5" width="26.140625" style="108" customWidth="1"/>
    <col min="6" max="6" width="12.140625" style="14" customWidth="1"/>
    <col min="7" max="7" width="20.42578125" style="14" customWidth="1"/>
    <col min="8" max="8" width="21.5703125" style="14" customWidth="1"/>
    <col min="9" max="9" width="12.85546875" style="14" customWidth="1"/>
    <col min="10" max="10" width="13.85546875" style="14" customWidth="1"/>
    <col min="11" max="11" width="12.85546875" style="14" customWidth="1"/>
    <col min="12" max="12" width="4.5703125" style="109" bestFit="1" customWidth="1"/>
    <col min="13" max="13" width="4.42578125" style="109" bestFit="1" customWidth="1"/>
    <col min="14" max="251" width="11.42578125" style="14"/>
    <col min="252" max="252" width="5.85546875" style="14" bestFit="1" customWidth="1"/>
    <col min="253" max="253" width="4.42578125" style="14" bestFit="1" customWidth="1"/>
    <col min="254" max="254" width="4.42578125" style="14" customWidth="1"/>
    <col min="255" max="255" width="29" style="14" customWidth="1"/>
    <col min="256" max="256" width="6.42578125" style="14" bestFit="1" customWidth="1"/>
    <col min="257" max="257" width="20.5703125" style="14" customWidth="1"/>
    <col min="258" max="258" width="12.85546875" style="14" customWidth="1"/>
    <col min="259" max="259" width="12.140625" style="14" customWidth="1"/>
    <col min="260" max="260" width="12.85546875" style="14" customWidth="1"/>
    <col min="261" max="261" width="9.85546875" style="14" customWidth="1"/>
    <col min="262" max="262" width="10" style="14" customWidth="1"/>
    <col min="263" max="263" width="9.85546875" style="14" bestFit="1" customWidth="1"/>
    <col min="264" max="264" width="9.42578125" style="14" customWidth="1"/>
    <col min="265" max="265" width="3.85546875" style="14" bestFit="1" customWidth="1"/>
    <col min="266" max="266" width="4.5703125" style="14" bestFit="1" customWidth="1"/>
    <col min="267" max="267" width="4.42578125" style="14" bestFit="1" customWidth="1"/>
    <col min="268" max="507" width="11.42578125" style="14"/>
    <col min="508" max="508" width="5.85546875" style="14" bestFit="1" customWidth="1"/>
    <col min="509" max="509" width="4.42578125" style="14" bestFit="1" customWidth="1"/>
    <col min="510" max="510" width="4.42578125" style="14" customWidth="1"/>
    <col min="511" max="511" width="29" style="14" customWidth="1"/>
    <col min="512" max="512" width="6.42578125" style="14" bestFit="1" customWidth="1"/>
    <col min="513" max="513" width="20.5703125" style="14" customWidth="1"/>
    <col min="514" max="514" width="12.85546875" style="14" customWidth="1"/>
    <col min="515" max="515" width="12.140625" style="14" customWidth="1"/>
    <col min="516" max="516" width="12.85546875" style="14" customWidth="1"/>
    <col min="517" max="517" width="9.85546875" style="14" customWidth="1"/>
    <col min="518" max="518" width="10" style="14" customWidth="1"/>
    <col min="519" max="519" width="9.85546875" style="14" bestFit="1" customWidth="1"/>
    <col min="520" max="520" width="9.42578125" style="14" customWidth="1"/>
    <col min="521" max="521" width="3.85546875" style="14" bestFit="1" customWidth="1"/>
    <col min="522" max="522" width="4.5703125" style="14" bestFit="1" customWidth="1"/>
    <col min="523" max="523" width="4.42578125" style="14" bestFit="1" customWidth="1"/>
    <col min="524" max="763" width="11.42578125" style="14"/>
    <col min="764" max="764" width="5.85546875" style="14" bestFit="1" customWidth="1"/>
    <col min="765" max="765" width="4.42578125" style="14" bestFit="1" customWidth="1"/>
    <col min="766" max="766" width="4.42578125" style="14" customWidth="1"/>
    <col min="767" max="767" width="29" style="14" customWidth="1"/>
    <col min="768" max="768" width="6.42578125" style="14" bestFit="1" customWidth="1"/>
    <col min="769" max="769" width="20.5703125" style="14" customWidth="1"/>
    <col min="770" max="770" width="12.85546875" style="14" customWidth="1"/>
    <col min="771" max="771" width="12.140625" style="14" customWidth="1"/>
    <col min="772" max="772" width="12.85546875" style="14" customWidth="1"/>
    <col min="773" max="773" width="9.85546875" style="14" customWidth="1"/>
    <col min="774" max="774" width="10" style="14" customWidth="1"/>
    <col min="775" max="775" width="9.85546875" style="14" bestFit="1" customWidth="1"/>
    <col min="776" max="776" width="9.42578125" style="14" customWidth="1"/>
    <col min="777" max="777" width="3.85546875" style="14" bestFit="1" customWidth="1"/>
    <col min="778" max="778" width="4.5703125" style="14" bestFit="1" customWidth="1"/>
    <col min="779" max="779" width="4.42578125" style="14" bestFit="1" customWidth="1"/>
    <col min="780" max="1019" width="11.42578125" style="14"/>
    <col min="1020" max="1020" width="5.85546875" style="14" bestFit="1" customWidth="1"/>
    <col min="1021" max="1021" width="4.42578125" style="14" bestFit="1" customWidth="1"/>
    <col min="1022" max="1022" width="4.42578125" style="14" customWidth="1"/>
    <col min="1023" max="1023" width="29" style="14" customWidth="1"/>
    <col min="1024" max="1024" width="6.42578125" style="14" bestFit="1" customWidth="1"/>
    <col min="1025" max="1025" width="20.5703125" style="14" customWidth="1"/>
    <col min="1026" max="1026" width="12.85546875" style="14" customWidth="1"/>
    <col min="1027" max="1027" width="12.140625" style="14" customWidth="1"/>
    <col min="1028" max="1028" width="12.85546875" style="14" customWidth="1"/>
    <col min="1029" max="1029" width="9.85546875" style="14" customWidth="1"/>
    <col min="1030" max="1030" width="10" style="14" customWidth="1"/>
    <col min="1031" max="1031" width="9.85546875" style="14" bestFit="1" customWidth="1"/>
    <col min="1032" max="1032" width="9.42578125" style="14" customWidth="1"/>
    <col min="1033" max="1033" width="3.85546875" style="14" bestFit="1" customWidth="1"/>
    <col min="1034" max="1034" width="4.5703125" style="14" bestFit="1" customWidth="1"/>
    <col min="1035" max="1035" width="4.42578125" style="14" bestFit="1" customWidth="1"/>
    <col min="1036" max="1275" width="11.42578125" style="14"/>
    <col min="1276" max="1276" width="5.85546875" style="14" bestFit="1" customWidth="1"/>
    <col min="1277" max="1277" width="4.42578125" style="14" bestFit="1" customWidth="1"/>
    <col min="1278" max="1278" width="4.42578125" style="14" customWidth="1"/>
    <col min="1279" max="1279" width="29" style="14" customWidth="1"/>
    <col min="1280" max="1280" width="6.42578125" style="14" bestFit="1" customWidth="1"/>
    <col min="1281" max="1281" width="20.5703125" style="14" customWidth="1"/>
    <col min="1282" max="1282" width="12.85546875" style="14" customWidth="1"/>
    <col min="1283" max="1283" width="12.140625" style="14" customWidth="1"/>
    <col min="1284" max="1284" width="12.85546875" style="14" customWidth="1"/>
    <col min="1285" max="1285" width="9.85546875" style="14" customWidth="1"/>
    <col min="1286" max="1286" width="10" style="14" customWidth="1"/>
    <col min="1287" max="1287" width="9.85546875" style="14" bestFit="1" customWidth="1"/>
    <col min="1288" max="1288" width="9.42578125" style="14" customWidth="1"/>
    <col min="1289" max="1289" width="3.85546875" style="14" bestFit="1" customWidth="1"/>
    <col min="1290" max="1290" width="4.5703125" style="14" bestFit="1" customWidth="1"/>
    <col min="1291" max="1291" width="4.42578125" style="14" bestFit="1" customWidth="1"/>
    <col min="1292" max="1531" width="11.42578125" style="14"/>
    <col min="1532" max="1532" width="5.85546875" style="14" bestFit="1" customWidth="1"/>
    <col min="1533" max="1533" width="4.42578125" style="14" bestFit="1" customWidth="1"/>
    <col min="1534" max="1534" width="4.42578125" style="14" customWidth="1"/>
    <col min="1535" max="1535" width="29" style="14" customWidth="1"/>
    <col min="1536" max="1536" width="6.42578125" style="14" bestFit="1" customWidth="1"/>
    <col min="1537" max="1537" width="20.5703125" style="14" customWidth="1"/>
    <col min="1538" max="1538" width="12.85546875" style="14" customWidth="1"/>
    <col min="1539" max="1539" width="12.140625" style="14" customWidth="1"/>
    <col min="1540" max="1540" width="12.85546875" style="14" customWidth="1"/>
    <col min="1541" max="1541" width="9.85546875" style="14" customWidth="1"/>
    <col min="1542" max="1542" width="10" style="14" customWidth="1"/>
    <col min="1543" max="1543" width="9.85546875" style="14" bestFit="1" customWidth="1"/>
    <col min="1544" max="1544" width="9.42578125" style="14" customWidth="1"/>
    <col min="1545" max="1545" width="3.85546875" style="14" bestFit="1" customWidth="1"/>
    <col min="1546" max="1546" width="4.5703125" style="14" bestFit="1" customWidth="1"/>
    <col min="1547" max="1547" width="4.42578125" style="14" bestFit="1" customWidth="1"/>
    <col min="1548" max="1787" width="11.42578125" style="14"/>
    <col min="1788" max="1788" width="5.85546875" style="14" bestFit="1" customWidth="1"/>
    <col min="1789" max="1789" width="4.42578125" style="14" bestFit="1" customWidth="1"/>
    <col min="1790" max="1790" width="4.42578125" style="14" customWidth="1"/>
    <col min="1791" max="1791" width="29" style="14" customWidth="1"/>
    <col min="1792" max="1792" width="6.42578125" style="14" bestFit="1" customWidth="1"/>
    <col min="1793" max="1793" width="20.5703125" style="14" customWidth="1"/>
    <col min="1794" max="1794" width="12.85546875" style="14" customWidth="1"/>
    <col min="1795" max="1795" width="12.140625" style="14" customWidth="1"/>
    <col min="1796" max="1796" width="12.85546875" style="14" customWidth="1"/>
    <col min="1797" max="1797" width="9.85546875" style="14" customWidth="1"/>
    <col min="1798" max="1798" width="10" style="14" customWidth="1"/>
    <col min="1799" max="1799" width="9.85546875" style="14" bestFit="1" customWidth="1"/>
    <col min="1800" max="1800" width="9.42578125" style="14" customWidth="1"/>
    <col min="1801" max="1801" width="3.85546875" style="14" bestFit="1" customWidth="1"/>
    <col min="1802" max="1802" width="4.5703125" style="14" bestFit="1" customWidth="1"/>
    <col min="1803" max="1803" width="4.42578125" style="14" bestFit="1" customWidth="1"/>
    <col min="1804" max="2043" width="11.42578125" style="14"/>
    <col min="2044" max="2044" width="5.85546875" style="14" bestFit="1" customWidth="1"/>
    <col min="2045" max="2045" width="4.42578125" style="14" bestFit="1" customWidth="1"/>
    <col min="2046" max="2046" width="4.42578125" style="14" customWidth="1"/>
    <col min="2047" max="2047" width="29" style="14" customWidth="1"/>
    <col min="2048" max="2048" width="6.42578125" style="14" bestFit="1" customWidth="1"/>
    <col min="2049" max="2049" width="20.5703125" style="14" customWidth="1"/>
    <col min="2050" max="2050" width="12.85546875" style="14" customWidth="1"/>
    <col min="2051" max="2051" width="12.140625" style="14" customWidth="1"/>
    <col min="2052" max="2052" width="12.85546875" style="14" customWidth="1"/>
    <col min="2053" max="2053" width="9.85546875" style="14" customWidth="1"/>
    <col min="2054" max="2054" width="10" style="14" customWidth="1"/>
    <col min="2055" max="2055" width="9.85546875" style="14" bestFit="1" customWidth="1"/>
    <col min="2056" max="2056" width="9.42578125" style="14" customWidth="1"/>
    <col min="2057" max="2057" width="3.85546875" style="14" bestFit="1" customWidth="1"/>
    <col min="2058" max="2058" width="4.5703125" style="14" bestFit="1" customWidth="1"/>
    <col min="2059" max="2059" width="4.42578125" style="14" bestFit="1" customWidth="1"/>
    <col min="2060" max="2299" width="11.42578125" style="14"/>
    <col min="2300" max="2300" width="5.85546875" style="14" bestFit="1" customWidth="1"/>
    <col min="2301" max="2301" width="4.42578125" style="14" bestFit="1" customWidth="1"/>
    <col min="2302" max="2302" width="4.42578125" style="14" customWidth="1"/>
    <col min="2303" max="2303" width="29" style="14" customWidth="1"/>
    <col min="2304" max="2304" width="6.42578125" style="14" bestFit="1" customWidth="1"/>
    <col min="2305" max="2305" width="20.5703125" style="14" customWidth="1"/>
    <col min="2306" max="2306" width="12.85546875" style="14" customWidth="1"/>
    <col min="2307" max="2307" width="12.140625" style="14" customWidth="1"/>
    <col min="2308" max="2308" width="12.85546875" style="14" customWidth="1"/>
    <col min="2309" max="2309" width="9.85546875" style="14" customWidth="1"/>
    <col min="2310" max="2310" width="10" style="14" customWidth="1"/>
    <col min="2311" max="2311" width="9.85546875" style="14" bestFit="1" customWidth="1"/>
    <col min="2312" max="2312" width="9.42578125" style="14" customWidth="1"/>
    <col min="2313" max="2313" width="3.85546875" style="14" bestFit="1" customWidth="1"/>
    <col min="2314" max="2314" width="4.5703125" style="14" bestFit="1" customWidth="1"/>
    <col min="2315" max="2315" width="4.42578125" style="14" bestFit="1" customWidth="1"/>
    <col min="2316" max="2555" width="11.42578125" style="14"/>
    <col min="2556" max="2556" width="5.85546875" style="14" bestFit="1" customWidth="1"/>
    <col min="2557" max="2557" width="4.42578125" style="14" bestFit="1" customWidth="1"/>
    <col min="2558" max="2558" width="4.42578125" style="14" customWidth="1"/>
    <col min="2559" max="2559" width="29" style="14" customWidth="1"/>
    <col min="2560" max="2560" width="6.42578125" style="14" bestFit="1" customWidth="1"/>
    <col min="2561" max="2561" width="20.5703125" style="14" customWidth="1"/>
    <col min="2562" max="2562" width="12.85546875" style="14" customWidth="1"/>
    <col min="2563" max="2563" width="12.140625" style="14" customWidth="1"/>
    <col min="2564" max="2564" width="12.85546875" style="14" customWidth="1"/>
    <col min="2565" max="2565" width="9.85546875" style="14" customWidth="1"/>
    <col min="2566" max="2566" width="10" style="14" customWidth="1"/>
    <col min="2567" max="2567" width="9.85546875" style="14" bestFit="1" customWidth="1"/>
    <col min="2568" max="2568" width="9.42578125" style="14" customWidth="1"/>
    <col min="2569" max="2569" width="3.85546875" style="14" bestFit="1" customWidth="1"/>
    <col min="2570" max="2570" width="4.5703125" style="14" bestFit="1" customWidth="1"/>
    <col min="2571" max="2571" width="4.42578125" style="14" bestFit="1" customWidth="1"/>
    <col min="2572" max="2811" width="11.42578125" style="14"/>
    <col min="2812" max="2812" width="5.85546875" style="14" bestFit="1" customWidth="1"/>
    <col min="2813" max="2813" width="4.42578125" style="14" bestFit="1" customWidth="1"/>
    <col min="2814" max="2814" width="4.42578125" style="14" customWidth="1"/>
    <col min="2815" max="2815" width="29" style="14" customWidth="1"/>
    <col min="2816" max="2816" width="6.42578125" style="14" bestFit="1" customWidth="1"/>
    <col min="2817" max="2817" width="20.5703125" style="14" customWidth="1"/>
    <col min="2818" max="2818" width="12.85546875" style="14" customWidth="1"/>
    <col min="2819" max="2819" width="12.140625" style="14" customWidth="1"/>
    <col min="2820" max="2820" width="12.85546875" style="14" customWidth="1"/>
    <col min="2821" max="2821" width="9.85546875" style="14" customWidth="1"/>
    <col min="2822" max="2822" width="10" style="14" customWidth="1"/>
    <col min="2823" max="2823" width="9.85546875" style="14" bestFit="1" customWidth="1"/>
    <col min="2824" max="2824" width="9.42578125" style="14" customWidth="1"/>
    <col min="2825" max="2825" width="3.85546875" style="14" bestFit="1" customWidth="1"/>
    <col min="2826" max="2826" width="4.5703125" style="14" bestFit="1" customWidth="1"/>
    <col min="2827" max="2827" width="4.42578125" style="14" bestFit="1" customWidth="1"/>
    <col min="2828" max="3067" width="11.42578125" style="14"/>
    <col min="3068" max="3068" width="5.85546875" style="14" bestFit="1" customWidth="1"/>
    <col min="3069" max="3069" width="4.42578125" style="14" bestFit="1" customWidth="1"/>
    <col min="3070" max="3070" width="4.42578125" style="14" customWidth="1"/>
    <col min="3071" max="3071" width="29" style="14" customWidth="1"/>
    <col min="3072" max="3072" width="6.42578125" style="14" bestFit="1" customWidth="1"/>
    <col min="3073" max="3073" width="20.5703125" style="14" customWidth="1"/>
    <col min="3074" max="3074" width="12.85546875" style="14" customWidth="1"/>
    <col min="3075" max="3075" width="12.140625" style="14" customWidth="1"/>
    <col min="3076" max="3076" width="12.85546875" style="14" customWidth="1"/>
    <col min="3077" max="3077" width="9.85546875" style="14" customWidth="1"/>
    <col min="3078" max="3078" width="10" style="14" customWidth="1"/>
    <col min="3079" max="3079" width="9.85546875" style="14" bestFit="1" customWidth="1"/>
    <col min="3080" max="3080" width="9.42578125" style="14" customWidth="1"/>
    <col min="3081" max="3081" width="3.85546875" style="14" bestFit="1" customWidth="1"/>
    <col min="3082" max="3082" width="4.5703125" style="14" bestFit="1" customWidth="1"/>
    <col min="3083" max="3083" width="4.42578125" style="14" bestFit="1" customWidth="1"/>
    <col min="3084" max="3323" width="11.42578125" style="14"/>
    <col min="3324" max="3324" width="5.85546875" style="14" bestFit="1" customWidth="1"/>
    <col min="3325" max="3325" width="4.42578125" style="14" bestFit="1" customWidth="1"/>
    <col min="3326" max="3326" width="4.42578125" style="14" customWidth="1"/>
    <col min="3327" max="3327" width="29" style="14" customWidth="1"/>
    <col min="3328" max="3328" width="6.42578125" style="14" bestFit="1" customWidth="1"/>
    <col min="3329" max="3329" width="20.5703125" style="14" customWidth="1"/>
    <col min="3330" max="3330" width="12.85546875" style="14" customWidth="1"/>
    <col min="3331" max="3331" width="12.140625" style="14" customWidth="1"/>
    <col min="3332" max="3332" width="12.85546875" style="14" customWidth="1"/>
    <col min="3333" max="3333" width="9.85546875" style="14" customWidth="1"/>
    <col min="3334" max="3334" width="10" style="14" customWidth="1"/>
    <col min="3335" max="3335" width="9.85546875" style="14" bestFit="1" customWidth="1"/>
    <col min="3336" max="3336" width="9.42578125" style="14" customWidth="1"/>
    <col min="3337" max="3337" width="3.85546875" style="14" bestFit="1" customWidth="1"/>
    <col min="3338" max="3338" width="4.5703125" style="14" bestFit="1" customWidth="1"/>
    <col min="3339" max="3339" width="4.42578125" style="14" bestFit="1" customWidth="1"/>
    <col min="3340" max="3579" width="11.42578125" style="14"/>
    <col min="3580" max="3580" width="5.85546875" style="14" bestFit="1" customWidth="1"/>
    <col min="3581" max="3581" width="4.42578125" style="14" bestFit="1" customWidth="1"/>
    <col min="3582" max="3582" width="4.42578125" style="14" customWidth="1"/>
    <col min="3583" max="3583" width="29" style="14" customWidth="1"/>
    <col min="3584" max="3584" width="6.42578125" style="14" bestFit="1" customWidth="1"/>
    <col min="3585" max="3585" width="20.5703125" style="14" customWidth="1"/>
    <col min="3586" max="3586" width="12.85546875" style="14" customWidth="1"/>
    <col min="3587" max="3587" width="12.140625" style="14" customWidth="1"/>
    <col min="3588" max="3588" width="12.85546875" style="14" customWidth="1"/>
    <col min="3589" max="3589" width="9.85546875" style="14" customWidth="1"/>
    <col min="3590" max="3590" width="10" style="14" customWidth="1"/>
    <col min="3591" max="3591" width="9.85546875" style="14" bestFit="1" customWidth="1"/>
    <col min="3592" max="3592" width="9.42578125" style="14" customWidth="1"/>
    <col min="3593" max="3593" width="3.85546875" style="14" bestFit="1" customWidth="1"/>
    <col min="3594" max="3594" width="4.5703125" style="14" bestFit="1" customWidth="1"/>
    <col min="3595" max="3595" width="4.42578125" style="14" bestFit="1" customWidth="1"/>
    <col min="3596" max="3835" width="11.42578125" style="14"/>
    <col min="3836" max="3836" width="5.85546875" style="14" bestFit="1" customWidth="1"/>
    <col min="3837" max="3837" width="4.42578125" style="14" bestFit="1" customWidth="1"/>
    <col min="3838" max="3838" width="4.42578125" style="14" customWidth="1"/>
    <col min="3839" max="3839" width="29" style="14" customWidth="1"/>
    <col min="3840" max="3840" width="6.42578125" style="14" bestFit="1" customWidth="1"/>
    <col min="3841" max="3841" width="20.5703125" style="14" customWidth="1"/>
    <col min="3842" max="3842" width="12.85546875" style="14" customWidth="1"/>
    <col min="3843" max="3843" width="12.140625" style="14" customWidth="1"/>
    <col min="3844" max="3844" width="12.85546875" style="14" customWidth="1"/>
    <col min="3845" max="3845" width="9.85546875" style="14" customWidth="1"/>
    <col min="3846" max="3846" width="10" style="14" customWidth="1"/>
    <col min="3847" max="3847" width="9.85546875" style="14" bestFit="1" customWidth="1"/>
    <col min="3848" max="3848" width="9.42578125" style="14" customWidth="1"/>
    <col min="3849" max="3849" width="3.85546875" style="14" bestFit="1" customWidth="1"/>
    <col min="3850" max="3850" width="4.5703125" style="14" bestFit="1" customWidth="1"/>
    <col min="3851" max="3851" width="4.42578125" style="14" bestFit="1" customWidth="1"/>
    <col min="3852" max="4091" width="11.42578125" style="14"/>
    <col min="4092" max="4092" width="5.85546875" style="14" bestFit="1" customWidth="1"/>
    <col min="4093" max="4093" width="4.42578125" style="14" bestFit="1" customWidth="1"/>
    <col min="4094" max="4094" width="4.42578125" style="14" customWidth="1"/>
    <col min="4095" max="4095" width="29" style="14" customWidth="1"/>
    <col min="4096" max="4096" width="6.42578125" style="14" bestFit="1" customWidth="1"/>
    <col min="4097" max="4097" width="20.5703125" style="14" customWidth="1"/>
    <col min="4098" max="4098" width="12.85546875" style="14" customWidth="1"/>
    <col min="4099" max="4099" width="12.140625" style="14" customWidth="1"/>
    <col min="4100" max="4100" width="12.85546875" style="14" customWidth="1"/>
    <col min="4101" max="4101" width="9.85546875" style="14" customWidth="1"/>
    <col min="4102" max="4102" width="10" style="14" customWidth="1"/>
    <col min="4103" max="4103" width="9.85546875" style="14" bestFit="1" customWidth="1"/>
    <col min="4104" max="4104" width="9.42578125" style="14" customWidth="1"/>
    <col min="4105" max="4105" width="3.85546875" style="14" bestFit="1" customWidth="1"/>
    <col min="4106" max="4106" width="4.5703125" style="14" bestFit="1" customWidth="1"/>
    <col min="4107" max="4107" width="4.42578125" style="14" bestFit="1" customWidth="1"/>
    <col min="4108" max="4347" width="11.42578125" style="14"/>
    <col min="4348" max="4348" width="5.85546875" style="14" bestFit="1" customWidth="1"/>
    <col min="4349" max="4349" width="4.42578125" style="14" bestFit="1" customWidth="1"/>
    <col min="4350" max="4350" width="4.42578125" style="14" customWidth="1"/>
    <col min="4351" max="4351" width="29" style="14" customWidth="1"/>
    <col min="4352" max="4352" width="6.42578125" style="14" bestFit="1" customWidth="1"/>
    <col min="4353" max="4353" width="20.5703125" style="14" customWidth="1"/>
    <col min="4354" max="4354" width="12.85546875" style="14" customWidth="1"/>
    <col min="4355" max="4355" width="12.140625" style="14" customWidth="1"/>
    <col min="4356" max="4356" width="12.85546875" style="14" customWidth="1"/>
    <col min="4357" max="4357" width="9.85546875" style="14" customWidth="1"/>
    <col min="4358" max="4358" width="10" style="14" customWidth="1"/>
    <col min="4359" max="4359" width="9.85546875" style="14" bestFit="1" customWidth="1"/>
    <col min="4360" max="4360" width="9.42578125" style="14" customWidth="1"/>
    <col min="4361" max="4361" width="3.85546875" style="14" bestFit="1" customWidth="1"/>
    <col min="4362" max="4362" width="4.5703125" style="14" bestFit="1" customWidth="1"/>
    <col min="4363" max="4363" width="4.42578125" style="14" bestFit="1" customWidth="1"/>
    <col min="4364" max="4603" width="11.42578125" style="14"/>
    <col min="4604" max="4604" width="5.85546875" style="14" bestFit="1" customWidth="1"/>
    <col min="4605" max="4605" width="4.42578125" style="14" bestFit="1" customWidth="1"/>
    <col min="4606" max="4606" width="4.42578125" style="14" customWidth="1"/>
    <col min="4607" max="4607" width="29" style="14" customWidth="1"/>
    <col min="4608" max="4608" width="6.42578125" style="14" bestFit="1" customWidth="1"/>
    <col min="4609" max="4609" width="20.5703125" style="14" customWidth="1"/>
    <col min="4610" max="4610" width="12.85546875" style="14" customWidth="1"/>
    <col min="4611" max="4611" width="12.140625" style="14" customWidth="1"/>
    <col min="4612" max="4612" width="12.85546875" style="14" customWidth="1"/>
    <col min="4613" max="4613" width="9.85546875" style="14" customWidth="1"/>
    <col min="4614" max="4614" width="10" style="14" customWidth="1"/>
    <col min="4615" max="4615" width="9.85546875" style="14" bestFit="1" customWidth="1"/>
    <col min="4616" max="4616" width="9.42578125" style="14" customWidth="1"/>
    <col min="4617" max="4617" width="3.85546875" style="14" bestFit="1" customWidth="1"/>
    <col min="4618" max="4618" width="4.5703125" style="14" bestFit="1" customWidth="1"/>
    <col min="4619" max="4619" width="4.42578125" style="14" bestFit="1" customWidth="1"/>
    <col min="4620" max="4859" width="11.42578125" style="14"/>
    <col min="4860" max="4860" width="5.85546875" style="14" bestFit="1" customWidth="1"/>
    <col min="4861" max="4861" width="4.42578125" style="14" bestFit="1" customWidth="1"/>
    <col min="4862" max="4862" width="4.42578125" style="14" customWidth="1"/>
    <col min="4863" max="4863" width="29" style="14" customWidth="1"/>
    <col min="4864" max="4864" width="6.42578125" style="14" bestFit="1" customWidth="1"/>
    <col min="4865" max="4865" width="20.5703125" style="14" customWidth="1"/>
    <col min="4866" max="4866" width="12.85546875" style="14" customWidth="1"/>
    <col min="4867" max="4867" width="12.140625" style="14" customWidth="1"/>
    <col min="4868" max="4868" width="12.85546875" style="14" customWidth="1"/>
    <col min="4869" max="4869" width="9.85546875" style="14" customWidth="1"/>
    <col min="4870" max="4870" width="10" style="14" customWidth="1"/>
    <col min="4871" max="4871" width="9.85546875" style="14" bestFit="1" customWidth="1"/>
    <col min="4872" max="4872" width="9.42578125" style="14" customWidth="1"/>
    <col min="4873" max="4873" width="3.85546875" style="14" bestFit="1" customWidth="1"/>
    <col min="4874" max="4874" width="4.5703125" style="14" bestFit="1" customWidth="1"/>
    <col min="4875" max="4875" width="4.42578125" style="14" bestFit="1" customWidth="1"/>
    <col min="4876" max="5115" width="11.42578125" style="14"/>
    <col min="5116" max="5116" width="5.85546875" style="14" bestFit="1" customWidth="1"/>
    <col min="5117" max="5117" width="4.42578125" style="14" bestFit="1" customWidth="1"/>
    <col min="5118" max="5118" width="4.42578125" style="14" customWidth="1"/>
    <col min="5119" max="5119" width="29" style="14" customWidth="1"/>
    <col min="5120" max="5120" width="6.42578125" style="14" bestFit="1" customWidth="1"/>
    <col min="5121" max="5121" width="20.5703125" style="14" customWidth="1"/>
    <col min="5122" max="5122" width="12.85546875" style="14" customWidth="1"/>
    <col min="5123" max="5123" width="12.140625" style="14" customWidth="1"/>
    <col min="5124" max="5124" width="12.85546875" style="14" customWidth="1"/>
    <col min="5125" max="5125" width="9.85546875" style="14" customWidth="1"/>
    <col min="5126" max="5126" width="10" style="14" customWidth="1"/>
    <col min="5127" max="5127" width="9.85546875" style="14" bestFit="1" customWidth="1"/>
    <col min="5128" max="5128" width="9.42578125" style="14" customWidth="1"/>
    <col min="5129" max="5129" width="3.85546875" style="14" bestFit="1" customWidth="1"/>
    <col min="5130" max="5130" width="4.5703125" style="14" bestFit="1" customWidth="1"/>
    <col min="5131" max="5131" width="4.42578125" style="14" bestFit="1" customWidth="1"/>
    <col min="5132" max="5371" width="11.42578125" style="14"/>
    <col min="5372" max="5372" width="5.85546875" style="14" bestFit="1" customWidth="1"/>
    <col min="5373" max="5373" width="4.42578125" style="14" bestFit="1" customWidth="1"/>
    <col min="5374" max="5374" width="4.42578125" style="14" customWidth="1"/>
    <col min="5375" max="5375" width="29" style="14" customWidth="1"/>
    <col min="5376" max="5376" width="6.42578125" style="14" bestFit="1" customWidth="1"/>
    <col min="5377" max="5377" width="20.5703125" style="14" customWidth="1"/>
    <col min="5378" max="5378" width="12.85546875" style="14" customWidth="1"/>
    <col min="5379" max="5379" width="12.140625" style="14" customWidth="1"/>
    <col min="5380" max="5380" width="12.85546875" style="14" customWidth="1"/>
    <col min="5381" max="5381" width="9.85546875" style="14" customWidth="1"/>
    <col min="5382" max="5382" width="10" style="14" customWidth="1"/>
    <col min="5383" max="5383" width="9.85546875" style="14" bestFit="1" customWidth="1"/>
    <col min="5384" max="5384" width="9.42578125" style="14" customWidth="1"/>
    <col min="5385" max="5385" width="3.85546875" style="14" bestFit="1" customWidth="1"/>
    <col min="5386" max="5386" width="4.5703125" style="14" bestFit="1" customWidth="1"/>
    <col min="5387" max="5387" width="4.42578125" style="14" bestFit="1" customWidth="1"/>
    <col min="5388" max="5627" width="11.42578125" style="14"/>
    <col min="5628" max="5628" width="5.85546875" style="14" bestFit="1" customWidth="1"/>
    <col min="5629" max="5629" width="4.42578125" style="14" bestFit="1" customWidth="1"/>
    <col min="5630" max="5630" width="4.42578125" style="14" customWidth="1"/>
    <col min="5631" max="5631" width="29" style="14" customWidth="1"/>
    <col min="5632" max="5632" width="6.42578125" style="14" bestFit="1" customWidth="1"/>
    <col min="5633" max="5633" width="20.5703125" style="14" customWidth="1"/>
    <col min="5634" max="5634" width="12.85546875" style="14" customWidth="1"/>
    <col min="5635" max="5635" width="12.140625" style="14" customWidth="1"/>
    <col min="5636" max="5636" width="12.85546875" style="14" customWidth="1"/>
    <col min="5637" max="5637" width="9.85546875" style="14" customWidth="1"/>
    <col min="5638" max="5638" width="10" style="14" customWidth="1"/>
    <col min="5639" max="5639" width="9.85546875" style="14" bestFit="1" customWidth="1"/>
    <col min="5640" max="5640" width="9.42578125" style="14" customWidth="1"/>
    <col min="5641" max="5641" width="3.85546875" style="14" bestFit="1" customWidth="1"/>
    <col min="5642" max="5642" width="4.5703125" style="14" bestFit="1" customWidth="1"/>
    <col min="5643" max="5643" width="4.42578125" style="14" bestFit="1" customWidth="1"/>
    <col min="5644" max="5883" width="11.42578125" style="14"/>
    <col min="5884" max="5884" width="5.85546875" style="14" bestFit="1" customWidth="1"/>
    <col min="5885" max="5885" width="4.42578125" style="14" bestFit="1" customWidth="1"/>
    <col min="5886" max="5886" width="4.42578125" style="14" customWidth="1"/>
    <col min="5887" max="5887" width="29" style="14" customWidth="1"/>
    <col min="5888" max="5888" width="6.42578125" style="14" bestFit="1" customWidth="1"/>
    <col min="5889" max="5889" width="20.5703125" style="14" customWidth="1"/>
    <col min="5890" max="5890" width="12.85546875" style="14" customWidth="1"/>
    <col min="5891" max="5891" width="12.140625" style="14" customWidth="1"/>
    <col min="5892" max="5892" width="12.85546875" style="14" customWidth="1"/>
    <col min="5893" max="5893" width="9.85546875" style="14" customWidth="1"/>
    <col min="5894" max="5894" width="10" style="14" customWidth="1"/>
    <col min="5895" max="5895" width="9.85546875" style="14" bestFit="1" customWidth="1"/>
    <col min="5896" max="5896" width="9.42578125" style="14" customWidth="1"/>
    <col min="5897" max="5897" width="3.85546875" style="14" bestFit="1" customWidth="1"/>
    <col min="5898" max="5898" width="4.5703125" style="14" bestFit="1" customWidth="1"/>
    <col min="5899" max="5899" width="4.42578125" style="14" bestFit="1" customWidth="1"/>
    <col min="5900" max="6139" width="11.42578125" style="14"/>
    <col min="6140" max="6140" width="5.85546875" style="14" bestFit="1" customWidth="1"/>
    <col min="6141" max="6141" width="4.42578125" style="14" bestFit="1" customWidth="1"/>
    <col min="6142" max="6142" width="4.42578125" style="14" customWidth="1"/>
    <col min="6143" max="6143" width="29" style="14" customWidth="1"/>
    <col min="6144" max="6144" width="6.42578125" style="14" bestFit="1" customWidth="1"/>
    <col min="6145" max="6145" width="20.5703125" style="14" customWidth="1"/>
    <col min="6146" max="6146" width="12.85546875" style="14" customWidth="1"/>
    <col min="6147" max="6147" width="12.140625" style="14" customWidth="1"/>
    <col min="6148" max="6148" width="12.85546875" style="14" customWidth="1"/>
    <col min="6149" max="6149" width="9.85546875" style="14" customWidth="1"/>
    <col min="6150" max="6150" width="10" style="14" customWidth="1"/>
    <col min="6151" max="6151" width="9.85546875" style="14" bestFit="1" customWidth="1"/>
    <col min="6152" max="6152" width="9.42578125" style="14" customWidth="1"/>
    <col min="6153" max="6153" width="3.85546875" style="14" bestFit="1" customWidth="1"/>
    <col min="6154" max="6154" width="4.5703125" style="14" bestFit="1" customWidth="1"/>
    <col min="6155" max="6155" width="4.42578125" style="14" bestFit="1" customWidth="1"/>
    <col min="6156" max="6395" width="11.42578125" style="14"/>
    <col min="6396" max="6396" width="5.85546875" style="14" bestFit="1" customWidth="1"/>
    <col min="6397" max="6397" width="4.42578125" style="14" bestFit="1" customWidth="1"/>
    <col min="6398" max="6398" width="4.42578125" style="14" customWidth="1"/>
    <col min="6399" max="6399" width="29" style="14" customWidth="1"/>
    <col min="6400" max="6400" width="6.42578125" style="14" bestFit="1" customWidth="1"/>
    <col min="6401" max="6401" width="20.5703125" style="14" customWidth="1"/>
    <col min="6402" max="6402" width="12.85546875" style="14" customWidth="1"/>
    <col min="6403" max="6403" width="12.140625" style="14" customWidth="1"/>
    <col min="6404" max="6404" width="12.85546875" style="14" customWidth="1"/>
    <col min="6405" max="6405" width="9.85546875" style="14" customWidth="1"/>
    <col min="6406" max="6406" width="10" style="14" customWidth="1"/>
    <col min="6407" max="6407" width="9.85546875" style="14" bestFit="1" customWidth="1"/>
    <col min="6408" max="6408" width="9.42578125" style="14" customWidth="1"/>
    <col min="6409" max="6409" width="3.85546875" style="14" bestFit="1" customWidth="1"/>
    <col min="6410" max="6410" width="4.5703125" style="14" bestFit="1" customWidth="1"/>
    <col min="6411" max="6411" width="4.42578125" style="14" bestFit="1" customWidth="1"/>
    <col min="6412" max="6651" width="11.42578125" style="14"/>
    <col min="6652" max="6652" width="5.85546875" style="14" bestFit="1" customWidth="1"/>
    <col min="6653" max="6653" width="4.42578125" style="14" bestFit="1" customWidth="1"/>
    <col min="6654" max="6654" width="4.42578125" style="14" customWidth="1"/>
    <col min="6655" max="6655" width="29" style="14" customWidth="1"/>
    <col min="6656" max="6656" width="6.42578125" style="14" bestFit="1" customWidth="1"/>
    <col min="6657" max="6657" width="20.5703125" style="14" customWidth="1"/>
    <col min="6658" max="6658" width="12.85546875" style="14" customWidth="1"/>
    <col min="6659" max="6659" width="12.140625" style="14" customWidth="1"/>
    <col min="6660" max="6660" width="12.85546875" style="14" customWidth="1"/>
    <col min="6661" max="6661" width="9.85546875" style="14" customWidth="1"/>
    <col min="6662" max="6662" width="10" style="14" customWidth="1"/>
    <col min="6663" max="6663" width="9.85546875" style="14" bestFit="1" customWidth="1"/>
    <col min="6664" max="6664" width="9.42578125" style="14" customWidth="1"/>
    <col min="6665" max="6665" width="3.85546875" style="14" bestFit="1" customWidth="1"/>
    <col min="6666" max="6666" width="4.5703125" style="14" bestFit="1" customWidth="1"/>
    <col min="6667" max="6667" width="4.42578125" style="14" bestFit="1" customWidth="1"/>
    <col min="6668" max="6907" width="11.42578125" style="14"/>
    <col min="6908" max="6908" width="5.85546875" style="14" bestFit="1" customWidth="1"/>
    <col min="6909" max="6909" width="4.42578125" style="14" bestFit="1" customWidth="1"/>
    <col min="6910" max="6910" width="4.42578125" style="14" customWidth="1"/>
    <col min="6911" max="6911" width="29" style="14" customWidth="1"/>
    <col min="6912" max="6912" width="6.42578125" style="14" bestFit="1" customWidth="1"/>
    <col min="6913" max="6913" width="20.5703125" style="14" customWidth="1"/>
    <col min="6914" max="6914" width="12.85546875" style="14" customWidth="1"/>
    <col min="6915" max="6915" width="12.140625" style="14" customWidth="1"/>
    <col min="6916" max="6916" width="12.85546875" style="14" customWidth="1"/>
    <col min="6917" max="6917" width="9.85546875" style="14" customWidth="1"/>
    <col min="6918" max="6918" width="10" style="14" customWidth="1"/>
    <col min="6919" max="6919" width="9.85546875" style="14" bestFit="1" customWidth="1"/>
    <col min="6920" max="6920" width="9.42578125" style="14" customWidth="1"/>
    <col min="6921" max="6921" width="3.85546875" style="14" bestFit="1" customWidth="1"/>
    <col min="6922" max="6922" width="4.5703125" style="14" bestFit="1" customWidth="1"/>
    <col min="6923" max="6923" width="4.42578125" style="14" bestFit="1" customWidth="1"/>
    <col min="6924" max="7163" width="11.42578125" style="14"/>
    <col min="7164" max="7164" width="5.85546875" style="14" bestFit="1" customWidth="1"/>
    <col min="7165" max="7165" width="4.42578125" style="14" bestFit="1" customWidth="1"/>
    <col min="7166" max="7166" width="4.42578125" style="14" customWidth="1"/>
    <col min="7167" max="7167" width="29" style="14" customWidth="1"/>
    <col min="7168" max="7168" width="6.42578125" style="14" bestFit="1" customWidth="1"/>
    <col min="7169" max="7169" width="20.5703125" style="14" customWidth="1"/>
    <col min="7170" max="7170" width="12.85546875" style="14" customWidth="1"/>
    <col min="7171" max="7171" width="12.140625" style="14" customWidth="1"/>
    <col min="7172" max="7172" width="12.85546875" style="14" customWidth="1"/>
    <col min="7173" max="7173" width="9.85546875" style="14" customWidth="1"/>
    <col min="7174" max="7174" width="10" style="14" customWidth="1"/>
    <col min="7175" max="7175" width="9.85546875" style="14" bestFit="1" customWidth="1"/>
    <col min="7176" max="7176" width="9.42578125" style="14" customWidth="1"/>
    <col min="7177" max="7177" width="3.85546875" style="14" bestFit="1" customWidth="1"/>
    <col min="7178" max="7178" width="4.5703125" style="14" bestFit="1" customWidth="1"/>
    <col min="7179" max="7179" width="4.42578125" style="14" bestFit="1" customWidth="1"/>
    <col min="7180" max="7419" width="11.42578125" style="14"/>
    <col min="7420" max="7420" width="5.85546875" style="14" bestFit="1" customWidth="1"/>
    <col min="7421" max="7421" width="4.42578125" style="14" bestFit="1" customWidth="1"/>
    <col min="7422" max="7422" width="4.42578125" style="14" customWidth="1"/>
    <col min="7423" max="7423" width="29" style="14" customWidth="1"/>
    <col min="7424" max="7424" width="6.42578125" style="14" bestFit="1" customWidth="1"/>
    <col min="7425" max="7425" width="20.5703125" style="14" customWidth="1"/>
    <col min="7426" max="7426" width="12.85546875" style="14" customWidth="1"/>
    <col min="7427" max="7427" width="12.140625" style="14" customWidth="1"/>
    <col min="7428" max="7428" width="12.85546875" style="14" customWidth="1"/>
    <col min="7429" max="7429" width="9.85546875" style="14" customWidth="1"/>
    <col min="7430" max="7430" width="10" style="14" customWidth="1"/>
    <col min="7431" max="7431" width="9.85546875" style="14" bestFit="1" customWidth="1"/>
    <col min="7432" max="7432" width="9.42578125" style="14" customWidth="1"/>
    <col min="7433" max="7433" width="3.85546875" style="14" bestFit="1" customWidth="1"/>
    <col min="7434" max="7434" width="4.5703125" style="14" bestFit="1" customWidth="1"/>
    <col min="7435" max="7435" width="4.42578125" style="14" bestFit="1" customWidth="1"/>
    <col min="7436" max="7675" width="11.42578125" style="14"/>
    <col min="7676" max="7676" width="5.85546875" style="14" bestFit="1" customWidth="1"/>
    <col min="7677" max="7677" width="4.42578125" style="14" bestFit="1" customWidth="1"/>
    <col min="7678" max="7678" width="4.42578125" style="14" customWidth="1"/>
    <col min="7679" max="7679" width="29" style="14" customWidth="1"/>
    <col min="7680" max="7680" width="6.42578125" style="14" bestFit="1" customWidth="1"/>
    <col min="7681" max="7681" width="20.5703125" style="14" customWidth="1"/>
    <col min="7682" max="7682" width="12.85546875" style="14" customWidth="1"/>
    <col min="7683" max="7683" width="12.140625" style="14" customWidth="1"/>
    <col min="7684" max="7684" width="12.85546875" style="14" customWidth="1"/>
    <col min="7685" max="7685" width="9.85546875" style="14" customWidth="1"/>
    <col min="7686" max="7686" width="10" style="14" customWidth="1"/>
    <col min="7687" max="7687" width="9.85546875" style="14" bestFit="1" customWidth="1"/>
    <col min="7688" max="7688" width="9.42578125" style="14" customWidth="1"/>
    <col min="7689" max="7689" width="3.85546875" style="14" bestFit="1" customWidth="1"/>
    <col min="7690" max="7690" width="4.5703125" style="14" bestFit="1" customWidth="1"/>
    <col min="7691" max="7691" width="4.42578125" style="14" bestFit="1" customWidth="1"/>
    <col min="7692" max="7931" width="11.42578125" style="14"/>
    <col min="7932" max="7932" width="5.85546875" style="14" bestFit="1" customWidth="1"/>
    <col min="7933" max="7933" width="4.42578125" style="14" bestFit="1" customWidth="1"/>
    <col min="7934" max="7934" width="4.42578125" style="14" customWidth="1"/>
    <col min="7935" max="7935" width="29" style="14" customWidth="1"/>
    <col min="7936" max="7936" width="6.42578125" style="14" bestFit="1" customWidth="1"/>
    <col min="7937" max="7937" width="20.5703125" style="14" customWidth="1"/>
    <col min="7938" max="7938" width="12.85546875" style="14" customWidth="1"/>
    <col min="7939" max="7939" width="12.140625" style="14" customWidth="1"/>
    <col min="7940" max="7940" width="12.85546875" style="14" customWidth="1"/>
    <col min="7941" max="7941" width="9.85546875" style="14" customWidth="1"/>
    <col min="7942" max="7942" width="10" style="14" customWidth="1"/>
    <col min="7943" max="7943" width="9.85546875" style="14" bestFit="1" customWidth="1"/>
    <col min="7944" max="7944" width="9.42578125" style="14" customWidth="1"/>
    <col min="7945" max="7945" width="3.85546875" style="14" bestFit="1" customWidth="1"/>
    <col min="7946" max="7946" width="4.5703125" style="14" bestFit="1" customWidth="1"/>
    <col min="7947" max="7947" width="4.42578125" style="14" bestFit="1" customWidth="1"/>
    <col min="7948" max="8187" width="11.42578125" style="14"/>
    <col min="8188" max="8188" width="5.85546875" style="14" bestFit="1" customWidth="1"/>
    <col min="8189" max="8189" width="4.42578125" style="14" bestFit="1" customWidth="1"/>
    <col min="8190" max="8190" width="4.42578125" style="14" customWidth="1"/>
    <col min="8191" max="8191" width="29" style="14" customWidth="1"/>
    <col min="8192" max="8192" width="6.42578125" style="14" bestFit="1" customWidth="1"/>
    <col min="8193" max="8193" width="20.5703125" style="14" customWidth="1"/>
    <col min="8194" max="8194" width="12.85546875" style="14" customWidth="1"/>
    <col min="8195" max="8195" width="12.140625" style="14" customWidth="1"/>
    <col min="8196" max="8196" width="12.85546875" style="14" customWidth="1"/>
    <col min="8197" max="8197" width="9.85546875" style="14" customWidth="1"/>
    <col min="8198" max="8198" width="10" style="14" customWidth="1"/>
    <col min="8199" max="8199" width="9.85546875" style="14" bestFit="1" customWidth="1"/>
    <col min="8200" max="8200" width="9.42578125" style="14" customWidth="1"/>
    <col min="8201" max="8201" width="3.85546875" style="14" bestFit="1" customWidth="1"/>
    <col min="8202" max="8202" width="4.5703125" style="14" bestFit="1" customWidth="1"/>
    <col min="8203" max="8203" width="4.42578125" style="14" bestFit="1" customWidth="1"/>
    <col min="8204" max="8443" width="11.42578125" style="14"/>
    <col min="8444" max="8444" width="5.85546875" style="14" bestFit="1" customWidth="1"/>
    <col min="8445" max="8445" width="4.42578125" style="14" bestFit="1" customWidth="1"/>
    <col min="8446" max="8446" width="4.42578125" style="14" customWidth="1"/>
    <col min="8447" max="8447" width="29" style="14" customWidth="1"/>
    <col min="8448" max="8448" width="6.42578125" style="14" bestFit="1" customWidth="1"/>
    <col min="8449" max="8449" width="20.5703125" style="14" customWidth="1"/>
    <col min="8450" max="8450" width="12.85546875" style="14" customWidth="1"/>
    <col min="8451" max="8451" width="12.140625" style="14" customWidth="1"/>
    <col min="8452" max="8452" width="12.85546875" style="14" customWidth="1"/>
    <col min="8453" max="8453" width="9.85546875" style="14" customWidth="1"/>
    <col min="8454" max="8454" width="10" style="14" customWidth="1"/>
    <col min="8455" max="8455" width="9.85546875" style="14" bestFit="1" customWidth="1"/>
    <col min="8456" max="8456" width="9.42578125" style="14" customWidth="1"/>
    <col min="8457" max="8457" width="3.85546875" style="14" bestFit="1" customWidth="1"/>
    <col min="8458" max="8458" width="4.5703125" style="14" bestFit="1" customWidth="1"/>
    <col min="8459" max="8459" width="4.42578125" style="14" bestFit="1" customWidth="1"/>
    <col min="8460" max="8699" width="11.42578125" style="14"/>
    <col min="8700" max="8700" width="5.85546875" style="14" bestFit="1" customWidth="1"/>
    <col min="8701" max="8701" width="4.42578125" style="14" bestFit="1" customWidth="1"/>
    <col min="8702" max="8702" width="4.42578125" style="14" customWidth="1"/>
    <col min="8703" max="8703" width="29" style="14" customWidth="1"/>
    <col min="8704" max="8704" width="6.42578125" style="14" bestFit="1" customWidth="1"/>
    <col min="8705" max="8705" width="20.5703125" style="14" customWidth="1"/>
    <col min="8706" max="8706" width="12.85546875" style="14" customWidth="1"/>
    <col min="8707" max="8707" width="12.140625" style="14" customWidth="1"/>
    <col min="8708" max="8708" width="12.85546875" style="14" customWidth="1"/>
    <col min="8709" max="8709" width="9.85546875" style="14" customWidth="1"/>
    <col min="8710" max="8710" width="10" style="14" customWidth="1"/>
    <col min="8711" max="8711" width="9.85546875" style="14" bestFit="1" customWidth="1"/>
    <col min="8712" max="8712" width="9.42578125" style="14" customWidth="1"/>
    <col min="8713" max="8713" width="3.85546875" style="14" bestFit="1" customWidth="1"/>
    <col min="8714" max="8714" width="4.5703125" style="14" bestFit="1" customWidth="1"/>
    <col min="8715" max="8715" width="4.42578125" style="14" bestFit="1" customWidth="1"/>
    <col min="8716" max="8955" width="11.42578125" style="14"/>
    <col min="8956" max="8956" width="5.85546875" style="14" bestFit="1" customWidth="1"/>
    <col min="8957" max="8957" width="4.42578125" style="14" bestFit="1" customWidth="1"/>
    <col min="8958" max="8958" width="4.42578125" style="14" customWidth="1"/>
    <col min="8959" max="8959" width="29" style="14" customWidth="1"/>
    <col min="8960" max="8960" width="6.42578125" style="14" bestFit="1" customWidth="1"/>
    <col min="8961" max="8961" width="20.5703125" style="14" customWidth="1"/>
    <col min="8962" max="8962" width="12.85546875" style="14" customWidth="1"/>
    <col min="8963" max="8963" width="12.140625" style="14" customWidth="1"/>
    <col min="8964" max="8964" width="12.85546875" style="14" customWidth="1"/>
    <col min="8965" max="8965" width="9.85546875" style="14" customWidth="1"/>
    <col min="8966" max="8966" width="10" style="14" customWidth="1"/>
    <col min="8967" max="8967" width="9.85546875" style="14" bestFit="1" customWidth="1"/>
    <col min="8968" max="8968" width="9.42578125" style="14" customWidth="1"/>
    <col min="8969" max="8969" width="3.85546875" style="14" bestFit="1" customWidth="1"/>
    <col min="8970" max="8970" width="4.5703125" style="14" bestFit="1" customWidth="1"/>
    <col min="8971" max="8971" width="4.42578125" style="14" bestFit="1" customWidth="1"/>
    <col min="8972" max="9211" width="11.42578125" style="14"/>
    <col min="9212" max="9212" width="5.85546875" style="14" bestFit="1" customWidth="1"/>
    <col min="9213" max="9213" width="4.42578125" style="14" bestFit="1" customWidth="1"/>
    <col min="9214" max="9214" width="4.42578125" style="14" customWidth="1"/>
    <col min="9215" max="9215" width="29" style="14" customWidth="1"/>
    <col min="9216" max="9216" width="6.42578125" style="14" bestFit="1" customWidth="1"/>
    <col min="9217" max="9217" width="20.5703125" style="14" customWidth="1"/>
    <col min="9218" max="9218" width="12.85546875" style="14" customWidth="1"/>
    <col min="9219" max="9219" width="12.140625" style="14" customWidth="1"/>
    <col min="9220" max="9220" width="12.85546875" style="14" customWidth="1"/>
    <col min="9221" max="9221" width="9.85546875" style="14" customWidth="1"/>
    <col min="9222" max="9222" width="10" style="14" customWidth="1"/>
    <col min="9223" max="9223" width="9.85546875" style="14" bestFit="1" customWidth="1"/>
    <col min="9224" max="9224" width="9.42578125" style="14" customWidth="1"/>
    <col min="9225" max="9225" width="3.85546875" style="14" bestFit="1" customWidth="1"/>
    <col min="9226" max="9226" width="4.5703125" style="14" bestFit="1" customWidth="1"/>
    <col min="9227" max="9227" width="4.42578125" style="14" bestFit="1" customWidth="1"/>
    <col min="9228" max="9467" width="11.42578125" style="14"/>
    <col min="9468" max="9468" width="5.85546875" style="14" bestFit="1" customWidth="1"/>
    <col min="9469" max="9469" width="4.42578125" style="14" bestFit="1" customWidth="1"/>
    <col min="9470" max="9470" width="4.42578125" style="14" customWidth="1"/>
    <col min="9471" max="9471" width="29" style="14" customWidth="1"/>
    <col min="9472" max="9472" width="6.42578125" style="14" bestFit="1" customWidth="1"/>
    <col min="9473" max="9473" width="20.5703125" style="14" customWidth="1"/>
    <col min="9474" max="9474" width="12.85546875" style="14" customWidth="1"/>
    <col min="9475" max="9475" width="12.140625" style="14" customWidth="1"/>
    <col min="9476" max="9476" width="12.85546875" style="14" customWidth="1"/>
    <col min="9477" max="9477" width="9.85546875" style="14" customWidth="1"/>
    <col min="9478" max="9478" width="10" style="14" customWidth="1"/>
    <col min="9479" max="9479" width="9.85546875" style="14" bestFit="1" customWidth="1"/>
    <col min="9480" max="9480" width="9.42578125" style="14" customWidth="1"/>
    <col min="9481" max="9481" width="3.85546875" style="14" bestFit="1" customWidth="1"/>
    <col min="9482" max="9482" width="4.5703125" style="14" bestFit="1" customWidth="1"/>
    <col min="9483" max="9483" width="4.42578125" style="14" bestFit="1" customWidth="1"/>
    <col min="9484" max="9723" width="11.42578125" style="14"/>
    <col min="9724" max="9724" width="5.85546875" style="14" bestFit="1" customWidth="1"/>
    <col min="9725" max="9725" width="4.42578125" style="14" bestFit="1" customWidth="1"/>
    <col min="9726" max="9726" width="4.42578125" style="14" customWidth="1"/>
    <col min="9727" max="9727" width="29" style="14" customWidth="1"/>
    <col min="9728" max="9728" width="6.42578125" style="14" bestFit="1" customWidth="1"/>
    <col min="9729" max="9729" width="20.5703125" style="14" customWidth="1"/>
    <col min="9730" max="9730" width="12.85546875" style="14" customWidth="1"/>
    <col min="9731" max="9731" width="12.140625" style="14" customWidth="1"/>
    <col min="9732" max="9732" width="12.85546875" style="14" customWidth="1"/>
    <col min="9733" max="9733" width="9.85546875" style="14" customWidth="1"/>
    <col min="9734" max="9734" width="10" style="14" customWidth="1"/>
    <col min="9735" max="9735" width="9.85546875" style="14" bestFit="1" customWidth="1"/>
    <col min="9736" max="9736" width="9.42578125" style="14" customWidth="1"/>
    <col min="9737" max="9737" width="3.85546875" style="14" bestFit="1" customWidth="1"/>
    <col min="9738" max="9738" width="4.5703125" style="14" bestFit="1" customWidth="1"/>
    <col min="9739" max="9739" width="4.42578125" style="14" bestFit="1" customWidth="1"/>
    <col min="9740" max="9979" width="11.42578125" style="14"/>
    <col min="9980" max="9980" width="5.85546875" style="14" bestFit="1" customWidth="1"/>
    <col min="9981" max="9981" width="4.42578125" style="14" bestFit="1" customWidth="1"/>
    <col min="9982" max="9982" width="4.42578125" style="14" customWidth="1"/>
    <col min="9983" max="9983" width="29" style="14" customWidth="1"/>
    <col min="9984" max="9984" width="6.42578125" style="14" bestFit="1" customWidth="1"/>
    <col min="9985" max="9985" width="20.5703125" style="14" customWidth="1"/>
    <col min="9986" max="9986" width="12.85546875" style="14" customWidth="1"/>
    <col min="9987" max="9987" width="12.140625" style="14" customWidth="1"/>
    <col min="9988" max="9988" width="12.85546875" style="14" customWidth="1"/>
    <col min="9989" max="9989" width="9.85546875" style="14" customWidth="1"/>
    <col min="9990" max="9990" width="10" style="14" customWidth="1"/>
    <col min="9991" max="9991" width="9.85546875" style="14" bestFit="1" customWidth="1"/>
    <col min="9992" max="9992" width="9.42578125" style="14" customWidth="1"/>
    <col min="9993" max="9993" width="3.85546875" style="14" bestFit="1" customWidth="1"/>
    <col min="9994" max="9994" width="4.5703125" style="14" bestFit="1" customWidth="1"/>
    <col min="9995" max="9995" width="4.42578125" style="14" bestFit="1" customWidth="1"/>
    <col min="9996" max="10235" width="11.42578125" style="14"/>
    <col min="10236" max="10236" width="5.85546875" style="14" bestFit="1" customWidth="1"/>
    <col min="10237" max="10237" width="4.42578125" style="14" bestFit="1" customWidth="1"/>
    <col min="10238" max="10238" width="4.42578125" style="14" customWidth="1"/>
    <col min="10239" max="10239" width="29" style="14" customWidth="1"/>
    <col min="10240" max="10240" width="6.42578125" style="14" bestFit="1" customWidth="1"/>
    <col min="10241" max="10241" width="20.5703125" style="14" customWidth="1"/>
    <col min="10242" max="10242" width="12.85546875" style="14" customWidth="1"/>
    <col min="10243" max="10243" width="12.140625" style="14" customWidth="1"/>
    <col min="10244" max="10244" width="12.85546875" style="14" customWidth="1"/>
    <col min="10245" max="10245" width="9.85546875" style="14" customWidth="1"/>
    <col min="10246" max="10246" width="10" style="14" customWidth="1"/>
    <col min="10247" max="10247" width="9.85546875" style="14" bestFit="1" customWidth="1"/>
    <col min="10248" max="10248" width="9.42578125" style="14" customWidth="1"/>
    <col min="10249" max="10249" width="3.85546875" style="14" bestFit="1" customWidth="1"/>
    <col min="10250" max="10250" width="4.5703125" style="14" bestFit="1" customWidth="1"/>
    <col min="10251" max="10251" width="4.42578125" style="14" bestFit="1" customWidth="1"/>
    <col min="10252" max="10491" width="11.42578125" style="14"/>
    <col min="10492" max="10492" width="5.85546875" style="14" bestFit="1" customWidth="1"/>
    <col min="10493" max="10493" width="4.42578125" style="14" bestFit="1" customWidth="1"/>
    <col min="10494" max="10494" width="4.42578125" style="14" customWidth="1"/>
    <col min="10495" max="10495" width="29" style="14" customWidth="1"/>
    <col min="10496" max="10496" width="6.42578125" style="14" bestFit="1" customWidth="1"/>
    <col min="10497" max="10497" width="20.5703125" style="14" customWidth="1"/>
    <col min="10498" max="10498" width="12.85546875" style="14" customWidth="1"/>
    <col min="10499" max="10499" width="12.140625" style="14" customWidth="1"/>
    <col min="10500" max="10500" width="12.85546875" style="14" customWidth="1"/>
    <col min="10501" max="10501" width="9.85546875" style="14" customWidth="1"/>
    <col min="10502" max="10502" width="10" style="14" customWidth="1"/>
    <col min="10503" max="10503" width="9.85546875" style="14" bestFit="1" customWidth="1"/>
    <col min="10504" max="10504" width="9.42578125" style="14" customWidth="1"/>
    <col min="10505" max="10505" width="3.85546875" style="14" bestFit="1" customWidth="1"/>
    <col min="10506" max="10506" width="4.5703125" style="14" bestFit="1" customWidth="1"/>
    <col min="10507" max="10507" width="4.42578125" style="14" bestFit="1" customWidth="1"/>
    <col min="10508" max="10747" width="11.42578125" style="14"/>
    <col min="10748" max="10748" width="5.85546875" style="14" bestFit="1" customWidth="1"/>
    <col min="10749" max="10749" width="4.42578125" style="14" bestFit="1" customWidth="1"/>
    <col min="10750" max="10750" width="4.42578125" style="14" customWidth="1"/>
    <col min="10751" max="10751" width="29" style="14" customWidth="1"/>
    <col min="10752" max="10752" width="6.42578125" style="14" bestFit="1" customWidth="1"/>
    <col min="10753" max="10753" width="20.5703125" style="14" customWidth="1"/>
    <col min="10754" max="10754" width="12.85546875" style="14" customWidth="1"/>
    <col min="10755" max="10755" width="12.140625" style="14" customWidth="1"/>
    <col min="10756" max="10756" width="12.85546875" style="14" customWidth="1"/>
    <col min="10757" max="10757" width="9.85546875" style="14" customWidth="1"/>
    <col min="10758" max="10758" width="10" style="14" customWidth="1"/>
    <col min="10759" max="10759" width="9.85546875" style="14" bestFit="1" customWidth="1"/>
    <col min="10760" max="10760" width="9.42578125" style="14" customWidth="1"/>
    <col min="10761" max="10761" width="3.85546875" style="14" bestFit="1" customWidth="1"/>
    <col min="10762" max="10762" width="4.5703125" style="14" bestFit="1" customWidth="1"/>
    <col min="10763" max="10763" width="4.42578125" style="14" bestFit="1" customWidth="1"/>
    <col min="10764" max="11003" width="11.42578125" style="14"/>
    <col min="11004" max="11004" width="5.85546875" style="14" bestFit="1" customWidth="1"/>
    <col min="11005" max="11005" width="4.42578125" style="14" bestFit="1" customWidth="1"/>
    <col min="11006" max="11006" width="4.42578125" style="14" customWidth="1"/>
    <col min="11007" max="11007" width="29" style="14" customWidth="1"/>
    <col min="11008" max="11008" width="6.42578125" style="14" bestFit="1" customWidth="1"/>
    <col min="11009" max="11009" width="20.5703125" style="14" customWidth="1"/>
    <col min="11010" max="11010" width="12.85546875" style="14" customWidth="1"/>
    <col min="11011" max="11011" width="12.140625" style="14" customWidth="1"/>
    <col min="11012" max="11012" width="12.85546875" style="14" customWidth="1"/>
    <col min="11013" max="11013" width="9.85546875" style="14" customWidth="1"/>
    <col min="11014" max="11014" width="10" style="14" customWidth="1"/>
    <col min="11015" max="11015" width="9.85546875" style="14" bestFit="1" customWidth="1"/>
    <col min="11016" max="11016" width="9.42578125" style="14" customWidth="1"/>
    <col min="11017" max="11017" width="3.85546875" style="14" bestFit="1" customWidth="1"/>
    <col min="11018" max="11018" width="4.5703125" style="14" bestFit="1" customWidth="1"/>
    <col min="11019" max="11019" width="4.42578125" style="14" bestFit="1" customWidth="1"/>
    <col min="11020" max="11259" width="11.42578125" style="14"/>
    <col min="11260" max="11260" width="5.85546875" style="14" bestFit="1" customWidth="1"/>
    <col min="11261" max="11261" width="4.42578125" style="14" bestFit="1" customWidth="1"/>
    <col min="11262" max="11262" width="4.42578125" style="14" customWidth="1"/>
    <col min="11263" max="11263" width="29" style="14" customWidth="1"/>
    <col min="11264" max="11264" width="6.42578125" style="14" bestFit="1" customWidth="1"/>
    <col min="11265" max="11265" width="20.5703125" style="14" customWidth="1"/>
    <col min="11266" max="11266" width="12.85546875" style="14" customWidth="1"/>
    <col min="11267" max="11267" width="12.140625" style="14" customWidth="1"/>
    <col min="11268" max="11268" width="12.85546875" style="14" customWidth="1"/>
    <col min="11269" max="11269" width="9.85546875" style="14" customWidth="1"/>
    <col min="11270" max="11270" width="10" style="14" customWidth="1"/>
    <col min="11271" max="11271" width="9.85546875" style="14" bestFit="1" customWidth="1"/>
    <col min="11272" max="11272" width="9.42578125" style="14" customWidth="1"/>
    <col min="11273" max="11273" width="3.85546875" style="14" bestFit="1" customWidth="1"/>
    <col min="11274" max="11274" width="4.5703125" style="14" bestFit="1" customWidth="1"/>
    <col min="11275" max="11275" width="4.42578125" style="14" bestFit="1" customWidth="1"/>
    <col min="11276" max="11515" width="11.42578125" style="14"/>
    <col min="11516" max="11516" width="5.85546875" style="14" bestFit="1" customWidth="1"/>
    <col min="11517" max="11517" width="4.42578125" style="14" bestFit="1" customWidth="1"/>
    <col min="11518" max="11518" width="4.42578125" style="14" customWidth="1"/>
    <col min="11519" max="11519" width="29" style="14" customWidth="1"/>
    <col min="11520" max="11520" width="6.42578125" style="14" bestFit="1" customWidth="1"/>
    <col min="11521" max="11521" width="20.5703125" style="14" customWidth="1"/>
    <col min="11522" max="11522" width="12.85546875" style="14" customWidth="1"/>
    <col min="11523" max="11523" width="12.140625" style="14" customWidth="1"/>
    <col min="11524" max="11524" width="12.85546875" style="14" customWidth="1"/>
    <col min="11525" max="11525" width="9.85546875" style="14" customWidth="1"/>
    <col min="11526" max="11526" width="10" style="14" customWidth="1"/>
    <col min="11527" max="11527" width="9.85546875" style="14" bestFit="1" customWidth="1"/>
    <col min="11528" max="11528" width="9.42578125" style="14" customWidth="1"/>
    <col min="11529" max="11529" width="3.85546875" style="14" bestFit="1" customWidth="1"/>
    <col min="11530" max="11530" width="4.5703125" style="14" bestFit="1" customWidth="1"/>
    <col min="11531" max="11531" width="4.42578125" style="14" bestFit="1" customWidth="1"/>
    <col min="11532" max="11771" width="11.42578125" style="14"/>
    <col min="11772" max="11772" width="5.85546875" style="14" bestFit="1" customWidth="1"/>
    <col min="11773" max="11773" width="4.42578125" style="14" bestFit="1" customWidth="1"/>
    <col min="11774" max="11774" width="4.42578125" style="14" customWidth="1"/>
    <col min="11775" max="11775" width="29" style="14" customWidth="1"/>
    <col min="11776" max="11776" width="6.42578125" style="14" bestFit="1" customWidth="1"/>
    <col min="11777" max="11777" width="20.5703125" style="14" customWidth="1"/>
    <col min="11778" max="11778" width="12.85546875" style="14" customWidth="1"/>
    <col min="11779" max="11779" width="12.140625" style="14" customWidth="1"/>
    <col min="11780" max="11780" width="12.85546875" style="14" customWidth="1"/>
    <col min="11781" max="11781" width="9.85546875" style="14" customWidth="1"/>
    <col min="11782" max="11782" width="10" style="14" customWidth="1"/>
    <col min="11783" max="11783" width="9.85546875" style="14" bestFit="1" customWidth="1"/>
    <col min="11784" max="11784" width="9.42578125" style="14" customWidth="1"/>
    <col min="11785" max="11785" width="3.85546875" style="14" bestFit="1" customWidth="1"/>
    <col min="11786" max="11786" width="4.5703125" style="14" bestFit="1" customWidth="1"/>
    <col min="11787" max="11787" width="4.42578125" style="14" bestFit="1" customWidth="1"/>
    <col min="11788" max="12027" width="11.42578125" style="14"/>
    <col min="12028" max="12028" width="5.85546875" style="14" bestFit="1" customWidth="1"/>
    <col min="12029" max="12029" width="4.42578125" style="14" bestFit="1" customWidth="1"/>
    <col min="12030" max="12030" width="4.42578125" style="14" customWidth="1"/>
    <col min="12031" max="12031" width="29" style="14" customWidth="1"/>
    <col min="12032" max="12032" width="6.42578125" style="14" bestFit="1" customWidth="1"/>
    <col min="12033" max="12033" width="20.5703125" style="14" customWidth="1"/>
    <col min="12034" max="12034" width="12.85546875" style="14" customWidth="1"/>
    <col min="12035" max="12035" width="12.140625" style="14" customWidth="1"/>
    <col min="12036" max="12036" width="12.85546875" style="14" customWidth="1"/>
    <col min="12037" max="12037" width="9.85546875" style="14" customWidth="1"/>
    <col min="12038" max="12038" width="10" style="14" customWidth="1"/>
    <col min="12039" max="12039" width="9.85546875" style="14" bestFit="1" customWidth="1"/>
    <col min="12040" max="12040" width="9.42578125" style="14" customWidth="1"/>
    <col min="12041" max="12041" width="3.85546875" style="14" bestFit="1" customWidth="1"/>
    <col min="12042" max="12042" width="4.5703125" style="14" bestFit="1" customWidth="1"/>
    <col min="12043" max="12043" width="4.42578125" style="14" bestFit="1" customWidth="1"/>
    <col min="12044" max="12283" width="11.42578125" style="14"/>
    <col min="12284" max="12284" width="5.85546875" style="14" bestFit="1" customWidth="1"/>
    <col min="12285" max="12285" width="4.42578125" style="14" bestFit="1" customWidth="1"/>
    <col min="12286" max="12286" width="4.42578125" style="14" customWidth="1"/>
    <col min="12287" max="12287" width="29" style="14" customWidth="1"/>
    <col min="12288" max="12288" width="6.42578125" style="14" bestFit="1" customWidth="1"/>
    <col min="12289" max="12289" width="20.5703125" style="14" customWidth="1"/>
    <col min="12290" max="12290" width="12.85546875" style="14" customWidth="1"/>
    <col min="12291" max="12291" width="12.140625" style="14" customWidth="1"/>
    <col min="12292" max="12292" width="12.85546875" style="14" customWidth="1"/>
    <col min="12293" max="12293" width="9.85546875" style="14" customWidth="1"/>
    <col min="12294" max="12294" width="10" style="14" customWidth="1"/>
    <col min="12295" max="12295" width="9.85546875" style="14" bestFit="1" customWidth="1"/>
    <col min="12296" max="12296" width="9.42578125" style="14" customWidth="1"/>
    <col min="12297" max="12297" width="3.85546875" style="14" bestFit="1" customWidth="1"/>
    <col min="12298" max="12298" width="4.5703125" style="14" bestFit="1" customWidth="1"/>
    <col min="12299" max="12299" width="4.42578125" style="14" bestFit="1" customWidth="1"/>
    <col min="12300" max="12539" width="11.42578125" style="14"/>
    <col min="12540" max="12540" width="5.85546875" style="14" bestFit="1" customWidth="1"/>
    <col min="12541" max="12541" width="4.42578125" style="14" bestFit="1" customWidth="1"/>
    <col min="12542" max="12542" width="4.42578125" style="14" customWidth="1"/>
    <col min="12543" max="12543" width="29" style="14" customWidth="1"/>
    <col min="12544" max="12544" width="6.42578125" style="14" bestFit="1" customWidth="1"/>
    <col min="12545" max="12545" width="20.5703125" style="14" customWidth="1"/>
    <col min="12546" max="12546" width="12.85546875" style="14" customWidth="1"/>
    <col min="12547" max="12547" width="12.140625" style="14" customWidth="1"/>
    <col min="12548" max="12548" width="12.85546875" style="14" customWidth="1"/>
    <col min="12549" max="12549" width="9.85546875" style="14" customWidth="1"/>
    <col min="12550" max="12550" width="10" style="14" customWidth="1"/>
    <col min="12551" max="12551" width="9.85546875" style="14" bestFit="1" customWidth="1"/>
    <col min="12552" max="12552" width="9.42578125" style="14" customWidth="1"/>
    <col min="12553" max="12553" width="3.85546875" style="14" bestFit="1" customWidth="1"/>
    <col min="12554" max="12554" width="4.5703125" style="14" bestFit="1" customWidth="1"/>
    <col min="12555" max="12555" width="4.42578125" style="14" bestFit="1" customWidth="1"/>
    <col min="12556" max="12795" width="11.42578125" style="14"/>
    <col min="12796" max="12796" width="5.85546875" style="14" bestFit="1" customWidth="1"/>
    <col min="12797" max="12797" width="4.42578125" style="14" bestFit="1" customWidth="1"/>
    <col min="12798" max="12798" width="4.42578125" style="14" customWidth="1"/>
    <col min="12799" max="12799" width="29" style="14" customWidth="1"/>
    <col min="12800" max="12800" width="6.42578125" style="14" bestFit="1" customWidth="1"/>
    <col min="12801" max="12801" width="20.5703125" style="14" customWidth="1"/>
    <col min="12802" max="12802" width="12.85546875" style="14" customWidth="1"/>
    <col min="12803" max="12803" width="12.140625" style="14" customWidth="1"/>
    <col min="12804" max="12804" width="12.85546875" style="14" customWidth="1"/>
    <col min="12805" max="12805" width="9.85546875" style="14" customWidth="1"/>
    <col min="12806" max="12806" width="10" style="14" customWidth="1"/>
    <col min="12807" max="12807" width="9.85546875" style="14" bestFit="1" customWidth="1"/>
    <col min="12808" max="12808" width="9.42578125" style="14" customWidth="1"/>
    <col min="12809" max="12809" width="3.85546875" style="14" bestFit="1" customWidth="1"/>
    <col min="12810" max="12810" width="4.5703125" style="14" bestFit="1" customWidth="1"/>
    <col min="12811" max="12811" width="4.42578125" style="14" bestFit="1" customWidth="1"/>
    <col min="12812" max="13051" width="11.42578125" style="14"/>
    <col min="13052" max="13052" width="5.85546875" style="14" bestFit="1" customWidth="1"/>
    <col min="13053" max="13053" width="4.42578125" style="14" bestFit="1" customWidth="1"/>
    <col min="13054" max="13054" width="4.42578125" style="14" customWidth="1"/>
    <col min="13055" max="13055" width="29" style="14" customWidth="1"/>
    <col min="13056" max="13056" width="6.42578125" style="14" bestFit="1" customWidth="1"/>
    <col min="13057" max="13057" width="20.5703125" style="14" customWidth="1"/>
    <col min="13058" max="13058" width="12.85546875" style="14" customWidth="1"/>
    <col min="13059" max="13059" width="12.140625" style="14" customWidth="1"/>
    <col min="13060" max="13060" width="12.85546875" style="14" customWidth="1"/>
    <col min="13061" max="13061" width="9.85546875" style="14" customWidth="1"/>
    <col min="13062" max="13062" width="10" style="14" customWidth="1"/>
    <col min="13063" max="13063" width="9.85546875" style="14" bestFit="1" customWidth="1"/>
    <col min="13064" max="13064" width="9.42578125" style="14" customWidth="1"/>
    <col min="13065" max="13065" width="3.85546875" style="14" bestFit="1" customWidth="1"/>
    <col min="13066" max="13066" width="4.5703125" style="14" bestFit="1" customWidth="1"/>
    <col min="13067" max="13067" width="4.42578125" style="14" bestFit="1" customWidth="1"/>
    <col min="13068" max="13307" width="11.42578125" style="14"/>
    <col min="13308" max="13308" width="5.85546875" style="14" bestFit="1" customWidth="1"/>
    <col min="13309" max="13309" width="4.42578125" style="14" bestFit="1" customWidth="1"/>
    <col min="13310" max="13310" width="4.42578125" style="14" customWidth="1"/>
    <col min="13311" max="13311" width="29" style="14" customWidth="1"/>
    <col min="13312" max="13312" width="6.42578125" style="14" bestFit="1" customWidth="1"/>
    <col min="13313" max="13313" width="20.5703125" style="14" customWidth="1"/>
    <col min="13314" max="13314" width="12.85546875" style="14" customWidth="1"/>
    <col min="13315" max="13315" width="12.140625" style="14" customWidth="1"/>
    <col min="13316" max="13316" width="12.85546875" style="14" customWidth="1"/>
    <col min="13317" max="13317" width="9.85546875" style="14" customWidth="1"/>
    <col min="13318" max="13318" width="10" style="14" customWidth="1"/>
    <col min="13319" max="13319" width="9.85546875" style="14" bestFit="1" customWidth="1"/>
    <col min="13320" max="13320" width="9.42578125" style="14" customWidth="1"/>
    <col min="13321" max="13321" width="3.85546875" style="14" bestFit="1" customWidth="1"/>
    <col min="13322" max="13322" width="4.5703125" style="14" bestFit="1" customWidth="1"/>
    <col min="13323" max="13323" width="4.42578125" style="14" bestFit="1" customWidth="1"/>
    <col min="13324" max="13563" width="11.42578125" style="14"/>
    <col min="13564" max="13564" width="5.85546875" style="14" bestFit="1" customWidth="1"/>
    <col min="13565" max="13565" width="4.42578125" style="14" bestFit="1" customWidth="1"/>
    <col min="13566" max="13566" width="4.42578125" style="14" customWidth="1"/>
    <col min="13567" max="13567" width="29" style="14" customWidth="1"/>
    <col min="13568" max="13568" width="6.42578125" style="14" bestFit="1" customWidth="1"/>
    <col min="13569" max="13569" width="20.5703125" style="14" customWidth="1"/>
    <col min="13570" max="13570" width="12.85546875" style="14" customWidth="1"/>
    <col min="13571" max="13571" width="12.140625" style="14" customWidth="1"/>
    <col min="13572" max="13572" width="12.85546875" style="14" customWidth="1"/>
    <col min="13573" max="13573" width="9.85546875" style="14" customWidth="1"/>
    <col min="13574" max="13574" width="10" style="14" customWidth="1"/>
    <col min="13575" max="13575" width="9.85546875" style="14" bestFit="1" customWidth="1"/>
    <col min="13576" max="13576" width="9.42578125" style="14" customWidth="1"/>
    <col min="13577" max="13577" width="3.85546875" style="14" bestFit="1" customWidth="1"/>
    <col min="13578" max="13578" width="4.5703125" style="14" bestFit="1" customWidth="1"/>
    <col min="13579" max="13579" width="4.42578125" style="14" bestFit="1" customWidth="1"/>
    <col min="13580" max="13819" width="11.42578125" style="14"/>
    <col min="13820" max="13820" width="5.85546875" style="14" bestFit="1" customWidth="1"/>
    <col min="13821" max="13821" width="4.42578125" style="14" bestFit="1" customWidth="1"/>
    <col min="13822" max="13822" width="4.42578125" style="14" customWidth="1"/>
    <col min="13823" max="13823" width="29" style="14" customWidth="1"/>
    <col min="13824" max="13824" width="6.42578125" style="14" bestFit="1" customWidth="1"/>
    <col min="13825" max="13825" width="20.5703125" style="14" customWidth="1"/>
    <col min="13826" max="13826" width="12.85546875" style="14" customWidth="1"/>
    <col min="13827" max="13827" width="12.140625" style="14" customWidth="1"/>
    <col min="13828" max="13828" width="12.85546875" style="14" customWidth="1"/>
    <col min="13829" max="13829" width="9.85546875" style="14" customWidth="1"/>
    <col min="13830" max="13830" width="10" style="14" customWidth="1"/>
    <col min="13831" max="13831" width="9.85546875" style="14" bestFit="1" customWidth="1"/>
    <col min="13832" max="13832" width="9.42578125" style="14" customWidth="1"/>
    <col min="13833" max="13833" width="3.85546875" style="14" bestFit="1" customWidth="1"/>
    <col min="13834" max="13834" width="4.5703125" style="14" bestFit="1" customWidth="1"/>
    <col min="13835" max="13835" width="4.42578125" style="14" bestFit="1" customWidth="1"/>
    <col min="13836" max="14075" width="11.42578125" style="14"/>
    <col min="14076" max="14076" width="5.85546875" style="14" bestFit="1" customWidth="1"/>
    <col min="14077" max="14077" width="4.42578125" style="14" bestFit="1" customWidth="1"/>
    <col min="14078" max="14078" width="4.42578125" style="14" customWidth="1"/>
    <col min="14079" max="14079" width="29" style="14" customWidth="1"/>
    <col min="14080" max="14080" width="6.42578125" style="14" bestFit="1" customWidth="1"/>
    <col min="14081" max="14081" width="20.5703125" style="14" customWidth="1"/>
    <col min="14082" max="14082" width="12.85546875" style="14" customWidth="1"/>
    <col min="14083" max="14083" width="12.140625" style="14" customWidth="1"/>
    <col min="14084" max="14084" width="12.85546875" style="14" customWidth="1"/>
    <col min="14085" max="14085" width="9.85546875" style="14" customWidth="1"/>
    <col min="14086" max="14086" width="10" style="14" customWidth="1"/>
    <col min="14087" max="14087" width="9.85546875" style="14" bestFit="1" customWidth="1"/>
    <col min="14088" max="14088" width="9.42578125" style="14" customWidth="1"/>
    <col min="14089" max="14089" width="3.85546875" style="14" bestFit="1" customWidth="1"/>
    <col min="14090" max="14090" width="4.5703125" style="14" bestFit="1" customWidth="1"/>
    <col min="14091" max="14091" width="4.42578125" style="14" bestFit="1" customWidth="1"/>
    <col min="14092" max="14331" width="11.42578125" style="14"/>
    <col min="14332" max="14332" width="5.85546875" style="14" bestFit="1" customWidth="1"/>
    <col min="14333" max="14333" width="4.42578125" style="14" bestFit="1" customWidth="1"/>
    <col min="14334" max="14334" width="4.42578125" style="14" customWidth="1"/>
    <col min="14335" max="14335" width="29" style="14" customWidth="1"/>
    <col min="14336" max="14336" width="6.42578125" style="14" bestFit="1" customWidth="1"/>
    <col min="14337" max="14337" width="20.5703125" style="14" customWidth="1"/>
    <col min="14338" max="14338" width="12.85546875" style="14" customWidth="1"/>
    <col min="14339" max="14339" width="12.140625" style="14" customWidth="1"/>
    <col min="14340" max="14340" width="12.85546875" style="14" customWidth="1"/>
    <col min="14341" max="14341" width="9.85546875" style="14" customWidth="1"/>
    <col min="14342" max="14342" width="10" style="14" customWidth="1"/>
    <col min="14343" max="14343" width="9.85546875" style="14" bestFit="1" customWidth="1"/>
    <col min="14344" max="14344" width="9.42578125" style="14" customWidth="1"/>
    <col min="14345" max="14345" width="3.85546875" style="14" bestFit="1" customWidth="1"/>
    <col min="14346" max="14346" width="4.5703125" style="14" bestFit="1" customWidth="1"/>
    <col min="14347" max="14347" width="4.42578125" style="14" bestFit="1" customWidth="1"/>
    <col min="14348" max="14587" width="11.42578125" style="14"/>
    <col min="14588" max="14588" width="5.85546875" style="14" bestFit="1" customWidth="1"/>
    <col min="14589" max="14589" width="4.42578125" style="14" bestFit="1" customWidth="1"/>
    <col min="14590" max="14590" width="4.42578125" style="14" customWidth="1"/>
    <col min="14591" max="14591" width="29" style="14" customWidth="1"/>
    <col min="14592" max="14592" width="6.42578125" style="14" bestFit="1" customWidth="1"/>
    <col min="14593" max="14593" width="20.5703125" style="14" customWidth="1"/>
    <col min="14594" max="14594" width="12.85546875" style="14" customWidth="1"/>
    <col min="14595" max="14595" width="12.140625" style="14" customWidth="1"/>
    <col min="14596" max="14596" width="12.85546875" style="14" customWidth="1"/>
    <col min="14597" max="14597" width="9.85546875" style="14" customWidth="1"/>
    <col min="14598" max="14598" width="10" style="14" customWidth="1"/>
    <col min="14599" max="14599" width="9.85546875" style="14" bestFit="1" customWidth="1"/>
    <col min="14600" max="14600" width="9.42578125" style="14" customWidth="1"/>
    <col min="14601" max="14601" width="3.85546875" style="14" bestFit="1" customWidth="1"/>
    <col min="14602" max="14602" width="4.5703125" style="14" bestFit="1" customWidth="1"/>
    <col min="14603" max="14603" width="4.42578125" style="14" bestFit="1" customWidth="1"/>
    <col min="14604" max="14843" width="11.42578125" style="14"/>
    <col min="14844" max="14844" width="5.85546875" style="14" bestFit="1" customWidth="1"/>
    <col min="14845" max="14845" width="4.42578125" style="14" bestFit="1" customWidth="1"/>
    <col min="14846" max="14846" width="4.42578125" style="14" customWidth="1"/>
    <col min="14847" max="14847" width="29" style="14" customWidth="1"/>
    <col min="14848" max="14848" width="6.42578125" style="14" bestFit="1" customWidth="1"/>
    <col min="14849" max="14849" width="20.5703125" style="14" customWidth="1"/>
    <col min="14850" max="14850" width="12.85546875" style="14" customWidth="1"/>
    <col min="14851" max="14851" width="12.140625" style="14" customWidth="1"/>
    <col min="14852" max="14852" width="12.85546875" style="14" customWidth="1"/>
    <col min="14853" max="14853" width="9.85546875" style="14" customWidth="1"/>
    <col min="14854" max="14854" width="10" style="14" customWidth="1"/>
    <col min="14855" max="14855" width="9.85546875" style="14" bestFit="1" customWidth="1"/>
    <col min="14856" max="14856" width="9.42578125" style="14" customWidth="1"/>
    <col min="14857" max="14857" width="3.85546875" style="14" bestFit="1" customWidth="1"/>
    <col min="14858" max="14858" width="4.5703125" style="14" bestFit="1" customWidth="1"/>
    <col min="14859" max="14859" width="4.42578125" style="14" bestFit="1" customWidth="1"/>
    <col min="14860" max="15099" width="11.42578125" style="14"/>
    <col min="15100" max="15100" width="5.85546875" style="14" bestFit="1" customWidth="1"/>
    <col min="15101" max="15101" width="4.42578125" style="14" bestFit="1" customWidth="1"/>
    <col min="15102" max="15102" width="4.42578125" style="14" customWidth="1"/>
    <col min="15103" max="15103" width="29" style="14" customWidth="1"/>
    <col min="15104" max="15104" width="6.42578125" style="14" bestFit="1" customWidth="1"/>
    <col min="15105" max="15105" width="20.5703125" style="14" customWidth="1"/>
    <col min="15106" max="15106" width="12.85546875" style="14" customWidth="1"/>
    <col min="15107" max="15107" width="12.140625" style="14" customWidth="1"/>
    <col min="15108" max="15108" width="12.85546875" style="14" customWidth="1"/>
    <col min="15109" max="15109" width="9.85546875" style="14" customWidth="1"/>
    <col min="15110" max="15110" width="10" style="14" customWidth="1"/>
    <col min="15111" max="15111" width="9.85546875" style="14" bestFit="1" customWidth="1"/>
    <col min="15112" max="15112" width="9.42578125" style="14" customWidth="1"/>
    <col min="15113" max="15113" width="3.85546875" style="14" bestFit="1" customWidth="1"/>
    <col min="15114" max="15114" width="4.5703125" style="14" bestFit="1" customWidth="1"/>
    <col min="15115" max="15115" width="4.42578125" style="14" bestFit="1" customWidth="1"/>
    <col min="15116" max="15355" width="11.42578125" style="14"/>
    <col min="15356" max="15356" width="5.85546875" style="14" bestFit="1" customWidth="1"/>
    <col min="15357" max="15357" width="4.42578125" style="14" bestFit="1" customWidth="1"/>
    <col min="15358" max="15358" width="4.42578125" style="14" customWidth="1"/>
    <col min="15359" max="15359" width="29" style="14" customWidth="1"/>
    <col min="15360" max="15360" width="6.42578125" style="14" bestFit="1" customWidth="1"/>
    <col min="15361" max="15361" width="20.5703125" style="14" customWidth="1"/>
    <col min="15362" max="15362" width="12.85546875" style="14" customWidth="1"/>
    <col min="15363" max="15363" width="12.140625" style="14" customWidth="1"/>
    <col min="15364" max="15364" width="12.85546875" style="14" customWidth="1"/>
    <col min="15365" max="15365" width="9.85546875" style="14" customWidth="1"/>
    <col min="15366" max="15366" width="10" style="14" customWidth="1"/>
    <col min="15367" max="15367" width="9.85546875" style="14" bestFit="1" customWidth="1"/>
    <col min="15368" max="15368" width="9.42578125" style="14" customWidth="1"/>
    <col min="15369" max="15369" width="3.85546875" style="14" bestFit="1" customWidth="1"/>
    <col min="15370" max="15370" width="4.5703125" style="14" bestFit="1" customWidth="1"/>
    <col min="15371" max="15371" width="4.42578125" style="14" bestFit="1" customWidth="1"/>
    <col min="15372" max="15611" width="11.42578125" style="14"/>
    <col min="15612" max="15612" width="5.85546875" style="14" bestFit="1" customWidth="1"/>
    <col min="15613" max="15613" width="4.42578125" style="14" bestFit="1" customWidth="1"/>
    <col min="15614" max="15614" width="4.42578125" style="14" customWidth="1"/>
    <col min="15615" max="15615" width="29" style="14" customWidth="1"/>
    <col min="15616" max="15616" width="6.42578125" style="14" bestFit="1" customWidth="1"/>
    <col min="15617" max="15617" width="20.5703125" style="14" customWidth="1"/>
    <col min="15618" max="15618" width="12.85546875" style="14" customWidth="1"/>
    <col min="15619" max="15619" width="12.140625" style="14" customWidth="1"/>
    <col min="15620" max="15620" width="12.85546875" style="14" customWidth="1"/>
    <col min="15621" max="15621" width="9.85546875" style="14" customWidth="1"/>
    <col min="15622" max="15622" width="10" style="14" customWidth="1"/>
    <col min="15623" max="15623" width="9.85546875" style="14" bestFit="1" customWidth="1"/>
    <col min="15624" max="15624" width="9.42578125" style="14" customWidth="1"/>
    <col min="15625" max="15625" width="3.85546875" style="14" bestFit="1" customWidth="1"/>
    <col min="15626" max="15626" width="4.5703125" style="14" bestFit="1" customWidth="1"/>
    <col min="15627" max="15627" width="4.42578125" style="14" bestFit="1" customWidth="1"/>
    <col min="15628" max="15867" width="11.42578125" style="14"/>
    <col min="15868" max="15868" width="5.85546875" style="14" bestFit="1" customWidth="1"/>
    <col min="15869" max="15869" width="4.42578125" style="14" bestFit="1" customWidth="1"/>
    <col min="15870" max="15870" width="4.42578125" style="14" customWidth="1"/>
    <col min="15871" max="15871" width="29" style="14" customWidth="1"/>
    <col min="15872" max="15872" width="6.42578125" style="14" bestFit="1" customWidth="1"/>
    <col min="15873" max="15873" width="20.5703125" style="14" customWidth="1"/>
    <col min="15874" max="15874" width="12.85546875" style="14" customWidth="1"/>
    <col min="15875" max="15875" width="12.140625" style="14" customWidth="1"/>
    <col min="15876" max="15876" width="12.85546875" style="14" customWidth="1"/>
    <col min="15877" max="15877" width="9.85546875" style="14" customWidth="1"/>
    <col min="15878" max="15878" width="10" style="14" customWidth="1"/>
    <col min="15879" max="15879" width="9.85546875" style="14" bestFit="1" customWidth="1"/>
    <col min="15880" max="15880" width="9.42578125" style="14" customWidth="1"/>
    <col min="15881" max="15881" width="3.85546875" style="14" bestFit="1" customWidth="1"/>
    <col min="15882" max="15882" width="4.5703125" style="14" bestFit="1" customWidth="1"/>
    <col min="15883" max="15883" width="4.42578125" style="14" bestFit="1" customWidth="1"/>
    <col min="15884" max="16123" width="11.42578125" style="14"/>
    <col min="16124" max="16124" width="5.85546875" style="14" bestFit="1" customWidth="1"/>
    <col min="16125" max="16125" width="4.42578125" style="14" bestFit="1" customWidth="1"/>
    <col min="16126" max="16126" width="4.42578125" style="14" customWidth="1"/>
    <col min="16127" max="16127" width="29" style="14" customWidth="1"/>
    <col min="16128" max="16128" width="6.42578125" style="14" bestFit="1" customWidth="1"/>
    <col min="16129" max="16129" width="20.5703125" style="14" customWidth="1"/>
    <col min="16130" max="16130" width="12.85546875" style="14" customWidth="1"/>
    <col min="16131" max="16131" width="12.140625" style="14" customWidth="1"/>
    <col min="16132" max="16132" width="12.85546875" style="14" customWidth="1"/>
    <col min="16133" max="16133" width="9.85546875" style="14" customWidth="1"/>
    <col min="16134" max="16134" width="10" style="14" customWidth="1"/>
    <col min="16135" max="16135" width="9.85546875" style="14" bestFit="1" customWidth="1"/>
    <col min="16136" max="16136" width="9.42578125" style="14" customWidth="1"/>
    <col min="16137" max="16137" width="3.85546875" style="14" bestFit="1" customWidth="1"/>
    <col min="16138" max="16138" width="4.5703125" style="14" bestFit="1" customWidth="1"/>
    <col min="16139" max="16139" width="4.42578125" style="14" bestFit="1" customWidth="1"/>
    <col min="16140" max="16384" width="11.42578125" style="14"/>
  </cols>
  <sheetData>
    <row r="1" spans="1:14" s="97" customFormat="1" ht="45" customHeight="1" x14ac:dyDescent="0.25">
      <c r="A1" s="864" t="s">
        <v>194</v>
      </c>
      <c r="B1" s="864"/>
      <c r="C1" s="864"/>
      <c r="D1" s="864"/>
      <c r="E1" s="864"/>
      <c r="F1" s="864"/>
      <c r="G1" s="864"/>
      <c r="H1" s="864"/>
      <c r="I1" s="864"/>
      <c r="J1" s="864"/>
      <c r="K1" s="864"/>
      <c r="L1" s="864"/>
      <c r="M1" s="864"/>
      <c r="N1" s="96"/>
    </row>
    <row r="2" spans="1:14" ht="15" customHeight="1" x14ac:dyDescent="0.2">
      <c r="A2" s="955"/>
      <c r="B2" s="955"/>
      <c r="C2" s="955"/>
      <c r="D2" s="955"/>
      <c r="E2" s="955"/>
      <c r="F2" s="955"/>
      <c r="G2" s="955"/>
      <c r="H2" s="955"/>
      <c r="I2" s="955"/>
      <c r="J2" s="955"/>
      <c r="K2" s="955"/>
      <c r="L2" s="955"/>
      <c r="M2" s="955"/>
    </row>
    <row r="3" spans="1:14" s="91" customFormat="1" ht="21.75" customHeight="1" x14ac:dyDescent="0.2">
      <c r="A3" s="949" t="str">
        <f>DC!A4</f>
        <v>PROJET #1 / TITRE DU PROJET :</v>
      </c>
      <c r="B3" s="949"/>
      <c r="C3" s="949"/>
      <c r="D3" s="949"/>
      <c r="E3" s="949"/>
      <c r="F3" s="949"/>
      <c r="G3" s="949"/>
      <c r="H3" s="949"/>
      <c r="I3" s="949"/>
      <c r="J3" s="949"/>
      <c r="K3" s="949"/>
      <c r="L3" s="949"/>
      <c r="M3" s="949"/>
    </row>
    <row r="4" spans="1:14" ht="30" customHeight="1" x14ac:dyDescent="0.2">
      <c r="A4" s="950" t="s">
        <v>135</v>
      </c>
      <c r="B4" s="950"/>
      <c r="C4" s="950"/>
      <c r="D4" s="950"/>
      <c r="E4" s="950"/>
      <c r="F4" s="951" t="s">
        <v>136</v>
      </c>
      <c r="G4" s="952"/>
      <c r="H4" s="952"/>
      <c r="I4" s="952"/>
      <c r="J4" s="952"/>
      <c r="K4" s="953"/>
      <c r="L4" s="954" t="s">
        <v>132</v>
      </c>
      <c r="M4" s="954"/>
    </row>
    <row r="5" spans="1:14" s="105" customFormat="1" ht="41.45" customHeight="1" x14ac:dyDescent="0.2">
      <c r="A5" s="99" t="s">
        <v>106</v>
      </c>
      <c r="B5" s="100" t="s">
        <v>133</v>
      </c>
      <c r="C5" s="100" t="s">
        <v>134</v>
      </c>
      <c r="D5" s="101" t="s">
        <v>400</v>
      </c>
      <c r="E5" s="101" t="s">
        <v>138</v>
      </c>
      <c r="F5" s="102" t="s">
        <v>340</v>
      </c>
      <c r="G5" s="103" t="s">
        <v>148</v>
      </c>
      <c r="H5" s="103" t="s">
        <v>149</v>
      </c>
      <c r="I5" s="103" t="s">
        <v>21</v>
      </c>
      <c r="J5" s="104" t="s">
        <v>252</v>
      </c>
      <c r="K5" s="104" t="s">
        <v>137</v>
      </c>
      <c r="L5" s="954"/>
      <c r="M5" s="954"/>
      <c r="N5" s="90"/>
    </row>
    <row r="6" spans="1:14" s="105" customFormat="1" ht="14.1" customHeight="1" x14ac:dyDescent="0.25">
      <c r="A6" s="193" t="s">
        <v>457</v>
      </c>
      <c r="B6" s="194"/>
      <c r="C6" s="195"/>
      <c r="D6" s="415"/>
      <c r="E6" s="218"/>
      <c r="F6" s="214"/>
      <c r="G6" s="214"/>
      <c r="H6" s="196"/>
      <c r="I6" s="197"/>
      <c r="J6" s="215" t="s">
        <v>414</v>
      </c>
      <c r="K6" s="198"/>
      <c r="L6" s="946"/>
      <c r="M6" s="947"/>
      <c r="N6" s="199"/>
    </row>
    <row r="7" spans="1:14" s="105" customFormat="1" ht="14.1" customHeight="1" x14ac:dyDescent="0.25">
      <c r="A7" s="193" t="s">
        <v>457</v>
      </c>
      <c r="B7" s="194"/>
      <c r="C7" s="195"/>
      <c r="D7" s="415"/>
      <c r="E7" s="218"/>
      <c r="F7" s="216"/>
      <c r="G7" s="216"/>
      <c r="H7" s="196"/>
      <c r="I7" s="197"/>
      <c r="J7" s="198"/>
      <c r="K7" s="198"/>
      <c r="L7" s="946"/>
      <c r="M7" s="947"/>
      <c r="N7" s="199"/>
    </row>
    <row r="8" spans="1:14" s="105" customFormat="1" ht="14.1" customHeight="1" x14ac:dyDescent="0.25">
      <c r="A8" s="193" t="s">
        <v>457</v>
      </c>
      <c r="B8" s="194"/>
      <c r="C8" s="195"/>
      <c r="D8" s="415"/>
      <c r="E8" s="218"/>
      <c r="F8" s="216"/>
      <c r="G8" s="216"/>
      <c r="H8" s="196"/>
      <c r="I8" s="197"/>
      <c r="J8" s="198"/>
      <c r="K8" s="198"/>
      <c r="L8" s="946"/>
      <c r="M8" s="947"/>
    </row>
    <row r="9" spans="1:14" s="105" customFormat="1" ht="14.1" customHeight="1" x14ac:dyDescent="0.25">
      <c r="A9" s="193" t="s">
        <v>457</v>
      </c>
      <c r="B9" s="194"/>
      <c r="C9" s="195"/>
      <c r="D9" s="415"/>
      <c r="E9" s="218"/>
      <c r="F9" s="216"/>
      <c r="G9" s="216"/>
      <c r="H9" s="196"/>
      <c r="I9" s="197"/>
      <c r="J9" s="198"/>
      <c r="K9" s="198"/>
      <c r="L9" s="946"/>
      <c r="M9" s="947"/>
    </row>
    <row r="10" spans="1:14" s="105" customFormat="1" ht="14.1" customHeight="1" x14ac:dyDescent="0.25">
      <c r="A10" s="193" t="s">
        <v>457</v>
      </c>
      <c r="B10" s="194"/>
      <c r="C10" s="195"/>
      <c r="D10" s="415"/>
      <c r="E10" s="218"/>
      <c r="F10" s="216"/>
      <c r="G10" s="216"/>
      <c r="H10" s="196"/>
      <c r="I10" s="197"/>
      <c r="J10" s="198"/>
      <c r="K10" s="198"/>
      <c r="L10" s="946"/>
      <c r="M10" s="947"/>
    </row>
    <row r="11" spans="1:14" s="105" customFormat="1" ht="14.1" customHeight="1" x14ac:dyDescent="0.25">
      <c r="A11" s="193" t="s">
        <v>457</v>
      </c>
      <c r="B11" s="194"/>
      <c r="C11" s="195"/>
      <c r="D11" s="415"/>
      <c r="E11" s="218"/>
      <c r="F11" s="216"/>
      <c r="G11" s="216"/>
      <c r="H11" s="196"/>
      <c r="I11" s="197"/>
      <c r="J11" s="198"/>
      <c r="K11" s="198"/>
      <c r="L11" s="946"/>
      <c r="M11" s="947"/>
    </row>
    <row r="12" spans="1:14" s="105" customFormat="1" ht="14.1" customHeight="1" x14ac:dyDescent="0.25">
      <c r="A12" s="193" t="s">
        <v>457</v>
      </c>
      <c r="B12" s="194"/>
      <c r="C12" s="195"/>
      <c r="D12" s="415"/>
      <c r="E12" s="218"/>
      <c r="F12" s="216"/>
      <c r="G12" s="216"/>
      <c r="H12" s="196"/>
      <c r="I12" s="197"/>
      <c r="J12" s="198"/>
      <c r="K12" s="198"/>
      <c r="L12" s="946"/>
      <c r="M12" s="947"/>
    </row>
    <row r="13" spans="1:14" s="105" customFormat="1" ht="14.1" customHeight="1" x14ac:dyDescent="0.25">
      <c r="A13" s="193" t="s">
        <v>457</v>
      </c>
      <c r="B13" s="194"/>
      <c r="C13" s="195"/>
      <c r="D13" s="415"/>
      <c r="E13" s="218"/>
      <c r="F13" s="216"/>
      <c r="G13" s="216"/>
      <c r="H13" s="196"/>
      <c r="I13" s="197"/>
      <c r="J13" s="198"/>
      <c r="K13" s="198"/>
      <c r="L13" s="946"/>
      <c r="M13" s="947"/>
    </row>
    <row r="14" spans="1:14" s="105" customFormat="1" ht="14.1" customHeight="1" x14ac:dyDescent="0.25">
      <c r="A14" s="193" t="s">
        <v>457</v>
      </c>
      <c r="B14" s="194"/>
      <c r="C14" s="195"/>
      <c r="D14" s="415"/>
      <c r="E14" s="218"/>
      <c r="F14" s="216"/>
      <c r="G14" s="216"/>
      <c r="H14" s="196"/>
      <c r="I14" s="197"/>
      <c r="J14" s="198"/>
      <c r="K14" s="198"/>
      <c r="L14" s="946"/>
      <c r="M14" s="947"/>
    </row>
    <row r="15" spans="1:14" s="105" customFormat="1" ht="14.1" customHeight="1" x14ac:dyDescent="0.25">
      <c r="A15" s="193" t="s">
        <v>457</v>
      </c>
      <c r="B15" s="201"/>
      <c r="C15" s="202"/>
      <c r="D15" s="416"/>
      <c r="E15" s="219"/>
      <c r="F15" s="217"/>
      <c r="G15" s="217"/>
      <c r="H15" s="203"/>
      <c r="I15" s="204"/>
      <c r="J15" s="205"/>
      <c r="K15" s="205"/>
      <c r="L15" s="946"/>
      <c r="M15" s="947"/>
    </row>
    <row r="16" spans="1:14" s="105" customFormat="1" ht="14.1" customHeight="1" x14ac:dyDescent="0.25">
      <c r="A16" s="206" t="s">
        <v>22</v>
      </c>
      <c r="B16" s="207">
        <f>SUM(B6:B15)</f>
        <v>0</v>
      </c>
      <c r="C16" s="208">
        <f>SUM(C6:C15)</f>
        <v>0</v>
      </c>
      <c r="D16" s="209"/>
      <c r="E16" s="209"/>
      <c r="F16" s="210">
        <f>SUM(F6:F15)</f>
        <v>0</v>
      </c>
      <c r="G16" s="210">
        <f>SUM(G6:G15)</f>
        <v>0</v>
      </c>
      <c r="H16" s="211">
        <f>SUM(H6:H15)</f>
        <v>0</v>
      </c>
      <c r="I16" s="212">
        <f>SUM(I6:I15)</f>
        <v>0</v>
      </c>
      <c r="J16" s="306"/>
      <c r="K16" s="212">
        <f>SUM(K6:K15)</f>
        <v>0</v>
      </c>
      <c r="L16" s="944">
        <f>SUM(L6:M15)</f>
        <v>0</v>
      </c>
      <c r="M16" s="945"/>
    </row>
    <row r="17" spans="1:14" ht="14.1" customHeight="1" thickBot="1" x14ac:dyDescent="0.25">
      <c r="A17" s="956"/>
      <c r="B17" s="956"/>
      <c r="C17" s="956"/>
      <c r="D17" s="956"/>
      <c r="E17" s="956"/>
      <c r="F17" s="956"/>
      <c r="G17" s="956"/>
      <c r="H17" s="956"/>
      <c r="I17" s="956"/>
      <c r="J17" s="956"/>
      <c r="K17" s="956"/>
      <c r="L17" s="956"/>
      <c r="M17" s="956"/>
    </row>
    <row r="18" spans="1:14" s="91" customFormat="1" ht="4.5" customHeight="1" thickBot="1" x14ac:dyDescent="0.25">
      <c r="A18" s="948"/>
      <c r="B18" s="948"/>
      <c r="C18" s="948"/>
      <c r="D18" s="948"/>
      <c r="E18" s="948"/>
      <c r="F18" s="948"/>
      <c r="G18" s="948"/>
      <c r="H18" s="948"/>
      <c r="I18" s="948"/>
      <c r="J18" s="948"/>
      <c r="K18" s="948"/>
      <c r="L18" s="948"/>
      <c r="M18" s="948"/>
    </row>
    <row r="19" spans="1:14" ht="24.75" hidden="1" customHeight="1" x14ac:dyDescent="0.2">
      <c r="A19" s="949" t="str">
        <f>DC!A27</f>
        <v>PROJET #2 / TITRE DU PROJET :</v>
      </c>
      <c r="B19" s="949"/>
      <c r="C19" s="949"/>
      <c r="D19" s="949"/>
      <c r="E19" s="949"/>
      <c r="F19" s="949"/>
      <c r="G19" s="949"/>
      <c r="H19" s="949"/>
      <c r="I19" s="949"/>
      <c r="J19" s="949"/>
      <c r="K19" s="949"/>
      <c r="L19" s="949"/>
      <c r="M19" s="949"/>
    </row>
    <row r="20" spans="1:14" ht="30.75" hidden="1" customHeight="1" x14ac:dyDescent="0.2">
      <c r="A20" s="950" t="s">
        <v>135</v>
      </c>
      <c r="B20" s="950"/>
      <c r="C20" s="950"/>
      <c r="D20" s="950"/>
      <c r="E20" s="950"/>
      <c r="F20" s="951" t="s">
        <v>136</v>
      </c>
      <c r="G20" s="952"/>
      <c r="H20" s="952"/>
      <c r="I20" s="952"/>
      <c r="J20" s="952"/>
      <c r="K20" s="953"/>
      <c r="L20" s="954" t="s">
        <v>132</v>
      </c>
      <c r="M20" s="954"/>
    </row>
    <row r="21" spans="1:14" ht="45" hidden="1" customHeight="1" x14ac:dyDescent="0.2">
      <c r="A21" s="99" t="s">
        <v>106</v>
      </c>
      <c r="B21" s="100" t="s">
        <v>133</v>
      </c>
      <c r="C21" s="100" t="s">
        <v>134</v>
      </c>
      <c r="D21" s="101" t="s">
        <v>400</v>
      </c>
      <c r="E21" s="101" t="s">
        <v>138</v>
      </c>
      <c r="F21" s="102" t="s">
        <v>340</v>
      </c>
      <c r="G21" s="103" t="s">
        <v>148</v>
      </c>
      <c r="H21" s="103" t="s">
        <v>149</v>
      </c>
      <c r="I21" s="103" t="s">
        <v>21</v>
      </c>
      <c r="J21" s="104" t="s">
        <v>252</v>
      </c>
      <c r="K21" s="104" t="s">
        <v>137</v>
      </c>
      <c r="L21" s="954"/>
      <c r="M21" s="954"/>
    </row>
    <row r="22" spans="1:14" s="105" customFormat="1" ht="14.1" hidden="1" customHeight="1" x14ac:dyDescent="0.25">
      <c r="A22" s="193" t="s">
        <v>457</v>
      </c>
      <c r="B22" s="194"/>
      <c r="C22" s="195"/>
      <c r="D22" s="415"/>
      <c r="E22" s="218"/>
      <c r="F22" s="214"/>
      <c r="G22" s="214"/>
      <c r="H22" s="196"/>
      <c r="I22" s="197"/>
      <c r="J22" s="215" t="s">
        <v>414</v>
      </c>
      <c r="K22" s="198"/>
      <c r="L22" s="946"/>
      <c r="M22" s="947"/>
      <c r="N22" s="213"/>
    </row>
    <row r="23" spans="1:14" s="105" customFormat="1" ht="14.1" hidden="1" customHeight="1" x14ac:dyDescent="0.25">
      <c r="A23" s="193" t="s">
        <v>457</v>
      </c>
      <c r="B23" s="194"/>
      <c r="C23" s="195"/>
      <c r="D23" s="415"/>
      <c r="E23" s="218"/>
      <c r="F23" s="216"/>
      <c r="G23" s="216"/>
      <c r="H23" s="196"/>
      <c r="I23" s="197"/>
      <c r="J23" s="198"/>
      <c r="K23" s="198"/>
      <c r="L23" s="946"/>
      <c r="M23" s="947"/>
    </row>
    <row r="24" spans="1:14" s="105" customFormat="1" ht="14.1" hidden="1" customHeight="1" x14ac:dyDescent="0.25">
      <c r="A24" s="193" t="s">
        <v>457</v>
      </c>
      <c r="B24" s="194"/>
      <c r="C24" s="195"/>
      <c r="D24" s="415"/>
      <c r="E24" s="218"/>
      <c r="F24" s="216"/>
      <c r="G24" s="216"/>
      <c r="H24" s="196"/>
      <c r="I24" s="197"/>
      <c r="J24" s="198"/>
      <c r="K24" s="198"/>
      <c r="L24" s="946"/>
      <c r="M24" s="947"/>
    </row>
    <row r="25" spans="1:14" s="105" customFormat="1" ht="14.1" hidden="1" customHeight="1" x14ac:dyDescent="0.25">
      <c r="A25" s="193" t="s">
        <v>457</v>
      </c>
      <c r="B25" s="194"/>
      <c r="C25" s="195"/>
      <c r="D25" s="415"/>
      <c r="E25" s="218"/>
      <c r="F25" s="216"/>
      <c r="G25" s="216"/>
      <c r="H25" s="196"/>
      <c r="I25" s="197"/>
      <c r="J25" s="198"/>
      <c r="K25" s="198"/>
      <c r="L25" s="946"/>
      <c r="M25" s="947"/>
    </row>
    <row r="26" spans="1:14" s="105" customFormat="1" ht="14.1" hidden="1" customHeight="1" x14ac:dyDescent="0.25">
      <c r="A26" s="193" t="s">
        <v>457</v>
      </c>
      <c r="B26" s="194"/>
      <c r="C26" s="195"/>
      <c r="D26" s="415"/>
      <c r="E26" s="218"/>
      <c r="F26" s="216"/>
      <c r="G26" s="216"/>
      <c r="H26" s="196"/>
      <c r="I26" s="197"/>
      <c r="J26" s="198"/>
      <c r="K26" s="198"/>
      <c r="L26" s="946"/>
      <c r="M26" s="947"/>
    </row>
    <row r="27" spans="1:14" s="105" customFormat="1" ht="14.1" hidden="1" customHeight="1" x14ac:dyDescent="0.25">
      <c r="A27" s="193" t="s">
        <v>457</v>
      </c>
      <c r="B27" s="194"/>
      <c r="C27" s="195"/>
      <c r="D27" s="415"/>
      <c r="E27" s="218"/>
      <c r="F27" s="216"/>
      <c r="G27" s="216"/>
      <c r="H27" s="196"/>
      <c r="I27" s="197"/>
      <c r="J27" s="198"/>
      <c r="K27" s="198"/>
      <c r="L27" s="946"/>
      <c r="M27" s="947"/>
    </row>
    <row r="28" spans="1:14" s="105" customFormat="1" ht="14.1" hidden="1" customHeight="1" x14ac:dyDescent="0.25">
      <c r="A28" s="193" t="s">
        <v>457</v>
      </c>
      <c r="B28" s="194"/>
      <c r="C28" s="195"/>
      <c r="D28" s="415"/>
      <c r="E28" s="218"/>
      <c r="F28" s="216"/>
      <c r="G28" s="216"/>
      <c r="H28" s="196"/>
      <c r="I28" s="197"/>
      <c r="J28" s="198"/>
      <c r="K28" s="198"/>
      <c r="L28" s="946"/>
      <c r="M28" s="947"/>
    </row>
    <row r="29" spans="1:14" s="105" customFormat="1" ht="14.1" hidden="1" customHeight="1" x14ac:dyDescent="0.25">
      <c r="A29" s="193" t="s">
        <v>457</v>
      </c>
      <c r="B29" s="194"/>
      <c r="C29" s="195"/>
      <c r="D29" s="415"/>
      <c r="E29" s="218"/>
      <c r="F29" s="216"/>
      <c r="G29" s="216"/>
      <c r="H29" s="196"/>
      <c r="I29" s="197"/>
      <c r="J29" s="198"/>
      <c r="K29" s="198"/>
      <c r="L29" s="946"/>
      <c r="M29" s="947"/>
    </row>
    <row r="30" spans="1:14" s="105" customFormat="1" ht="14.1" hidden="1" customHeight="1" x14ac:dyDescent="0.25">
      <c r="A30" s="193" t="s">
        <v>457</v>
      </c>
      <c r="B30" s="194"/>
      <c r="C30" s="195"/>
      <c r="D30" s="415"/>
      <c r="E30" s="218"/>
      <c r="F30" s="216"/>
      <c r="G30" s="216"/>
      <c r="H30" s="196"/>
      <c r="I30" s="197"/>
      <c r="J30" s="198"/>
      <c r="K30" s="198"/>
      <c r="L30" s="946"/>
      <c r="M30" s="947"/>
    </row>
    <row r="31" spans="1:14" s="105" customFormat="1" ht="14.1" hidden="1" customHeight="1" x14ac:dyDescent="0.25">
      <c r="A31" s="193" t="s">
        <v>457</v>
      </c>
      <c r="B31" s="201"/>
      <c r="C31" s="202"/>
      <c r="D31" s="416"/>
      <c r="E31" s="219"/>
      <c r="F31" s="217"/>
      <c r="G31" s="217"/>
      <c r="H31" s="203"/>
      <c r="I31" s="204"/>
      <c r="J31" s="205"/>
      <c r="K31" s="205"/>
      <c r="L31" s="946"/>
      <c r="M31" s="947"/>
    </row>
    <row r="32" spans="1:14" s="105" customFormat="1" ht="14.1" hidden="1" customHeight="1" x14ac:dyDescent="0.25">
      <c r="A32" s="206" t="s">
        <v>22</v>
      </c>
      <c r="B32" s="207">
        <f>SUM(B22:B31)</f>
        <v>0</v>
      </c>
      <c r="C32" s="208">
        <f>SUM(C22:C31)</f>
        <v>0</v>
      </c>
      <c r="D32" s="209"/>
      <c r="E32" s="209"/>
      <c r="F32" s="210">
        <f>SUM(F22:F31)</f>
        <v>0</v>
      </c>
      <c r="G32" s="210">
        <f>SUM(G22:G31)</f>
        <v>0</v>
      </c>
      <c r="H32" s="211">
        <f>SUM(H22:H31)</f>
        <v>0</v>
      </c>
      <c r="I32" s="212">
        <f>SUM(I22:I31)</f>
        <v>0</v>
      </c>
      <c r="J32" s="306"/>
      <c r="K32" s="212">
        <f>SUM(K22:K31)</f>
        <v>0</v>
      </c>
      <c r="L32" s="944">
        <f>SUM(L22:M31)</f>
        <v>0</v>
      </c>
      <c r="M32" s="945"/>
    </row>
    <row r="33" spans="1:13" ht="14.1" hidden="1" customHeight="1" thickBot="1" x14ac:dyDescent="0.25">
      <c r="A33" s="957"/>
      <c r="B33" s="957"/>
      <c r="C33" s="957"/>
      <c r="D33" s="957"/>
      <c r="E33" s="957"/>
      <c r="F33" s="957"/>
      <c r="G33" s="957"/>
      <c r="H33" s="957"/>
      <c r="I33" s="957"/>
      <c r="J33" s="957"/>
      <c r="K33" s="957"/>
      <c r="L33" s="957"/>
      <c r="M33" s="957"/>
    </row>
    <row r="34" spans="1:13" s="91" customFormat="1" ht="4.5" hidden="1" customHeight="1" thickBot="1" x14ac:dyDescent="0.25">
      <c r="A34" s="948"/>
      <c r="B34" s="948"/>
      <c r="C34" s="948"/>
      <c r="D34" s="948"/>
      <c r="E34" s="948"/>
      <c r="F34" s="948"/>
      <c r="G34" s="948"/>
      <c r="H34" s="948"/>
      <c r="I34" s="948"/>
      <c r="J34" s="948"/>
      <c r="K34" s="948"/>
      <c r="L34" s="948"/>
      <c r="M34" s="948"/>
    </row>
    <row r="35" spans="1:13" ht="31.5" hidden="1" customHeight="1" x14ac:dyDescent="0.2">
      <c r="A35" s="949" t="str">
        <f>DC!A53</f>
        <v>PROJET #3 / TITRE DU PROJET :</v>
      </c>
      <c r="B35" s="949"/>
      <c r="C35" s="949"/>
      <c r="D35" s="949"/>
      <c r="E35" s="949"/>
      <c r="F35" s="949"/>
      <c r="G35" s="949"/>
      <c r="H35" s="949"/>
      <c r="I35" s="949"/>
      <c r="J35" s="949"/>
      <c r="K35" s="949"/>
      <c r="L35" s="949"/>
      <c r="M35" s="949"/>
    </row>
    <row r="36" spans="1:13" ht="37.5" hidden="1" customHeight="1" x14ac:dyDescent="0.2">
      <c r="A36" s="950" t="s">
        <v>135</v>
      </c>
      <c r="B36" s="950"/>
      <c r="C36" s="950"/>
      <c r="D36" s="950"/>
      <c r="E36" s="950"/>
      <c r="F36" s="951" t="s">
        <v>136</v>
      </c>
      <c r="G36" s="952"/>
      <c r="H36" s="952"/>
      <c r="I36" s="952"/>
      <c r="J36" s="952"/>
      <c r="K36" s="953"/>
      <c r="L36" s="954" t="s">
        <v>132</v>
      </c>
      <c r="M36" s="954"/>
    </row>
    <row r="37" spans="1:13" ht="45" hidden="1" customHeight="1" x14ac:dyDescent="0.2">
      <c r="A37" s="99" t="s">
        <v>106</v>
      </c>
      <c r="B37" s="100" t="s">
        <v>133</v>
      </c>
      <c r="C37" s="100" t="s">
        <v>134</v>
      </c>
      <c r="D37" s="101" t="s">
        <v>400</v>
      </c>
      <c r="E37" s="101" t="s">
        <v>138</v>
      </c>
      <c r="F37" s="102" t="s">
        <v>340</v>
      </c>
      <c r="G37" s="103" t="s">
        <v>148</v>
      </c>
      <c r="H37" s="103" t="s">
        <v>149</v>
      </c>
      <c r="I37" s="103" t="s">
        <v>21</v>
      </c>
      <c r="J37" s="104" t="s">
        <v>252</v>
      </c>
      <c r="K37" s="104" t="s">
        <v>137</v>
      </c>
      <c r="L37" s="954"/>
      <c r="M37" s="954"/>
    </row>
    <row r="38" spans="1:13" s="105" customFormat="1" ht="14.1" hidden="1" customHeight="1" x14ac:dyDescent="0.25">
      <c r="A38" s="193" t="s">
        <v>403</v>
      </c>
      <c r="B38" s="194"/>
      <c r="C38" s="195"/>
      <c r="D38" s="415"/>
      <c r="E38" s="218"/>
      <c r="F38" s="214"/>
      <c r="G38" s="214"/>
      <c r="H38" s="196"/>
      <c r="I38" s="197"/>
      <c r="J38" s="215" t="s">
        <v>414</v>
      </c>
      <c r="K38" s="198"/>
      <c r="L38" s="946"/>
      <c r="M38" s="947"/>
    </row>
    <row r="39" spans="1:13" s="105" customFormat="1" ht="14.1" hidden="1" customHeight="1" x14ac:dyDescent="0.25">
      <c r="A39" s="193" t="s">
        <v>403</v>
      </c>
      <c r="B39" s="194"/>
      <c r="C39" s="195"/>
      <c r="D39" s="415"/>
      <c r="E39" s="218"/>
      <c r="F39" s="216"/>
      <c r="G39" s="216"/>
      <c r="H39" s="196"/>
      <c r="I39" s="197"/>
      <c r="J39" s="198"/>
      <c r="K39" s="198"/>
      <c r="L39" s="946"/>
      <c r="M39" s="947"/>
    </row>
    <row r="40" spans="1:13" s="105" customFormat="1" ht="14.1" hidden="1" customHeight="1" x14ac:dyDescent="0.25">
      <c r="A40" s="193" t="s">
        <v>403</v>
      </c>
      <c r="B40" s="194"/>
      <c r="C40" s="195"/>
      <c r="D40" s="415"/>
      <c r="E40" s="218"/>
      <c r="F40" s="216"/>
      <c r="G40" s="216"/>
      <c r="H40" s="196"/>
      <c r="I40" s="197"/>
      <c r="J40" s="198"/>
      <c r="K40" s="198"/>
      <c r="L40" s="946"/>
      <c r="M40" s="947"/>
    </row>
    <row r="41" spans="1:13" s="105" customFormat="1" ht="14.1" hidden="1" customHeight="1" x14ac:dyDescent="0.25">
      <c r="A41" s="193" t="s">
        <v>403</v>
      </c>
      <c r="B41" s="194"/>
      <c r="C41" s="195"/>
      <c r="D41" s="415"/>
      <c r="E41" s="218"/>
      <c r="F41" s="216"/>
      <c r="G41" s="216"/>
      <c r="H41" s="196"/>
      <c r="I41" s="197"/>
      <c r="J41" s="198"/>
      <c r="K41" s="198"/>
      <c r="L41" s="946"/>
      <c r="M41" s="947"/>
    </row>
    <row r="42" spans="1:13" s="105" customFormat="1" ht="14.1" hidden="1" customHeight="1" x14ac:dyDescent="0.25">
      <c r="A42" s="193" t="s">
        <v>403</v>
      </c>
      <c r="B42" s="194"/>
      <c r="C42" s="195"/>
      <c r="D42" s="415"/>
      <c r="E42" s="218"/>
      <c r="F42" s="216"/>
      <c r="G42" s="216"/>
      <c r="H42" s="196"/>
      <c r="I42" s="197"/>
      <c r="J42" s="198"/>
      <c r="K42" s="198"/>
      <c r="L42" s="946"/>
      <c r="M42" s="947"/>
    </row>
    <row r="43" spans="1:13" s="105" customFormat="1" ht="14.1" hidden="1" customHeight="1" x14ac:dyDescent="0.25">
      <c r="A43" s="193" t="s">
        <v>403</v>
      </c>
      <c r="B43" s="194"/>
      <c r="C43" s="195"/>
      <c r="D43" s="415"/>
      <c r="E43" s="218"/>
      <c r="F43" s="216"/>
      <c r="G43" s="216"/>
      <c r="H43" s="196"/>
      <c r="I43" s="197"/>
      <c r="J43" s="198"/>
      <c r="K43" s="198"/>
      <c r="L43" s="946"/>
      <c r="M43" s="947"/>
    </row>
    <row r="44" spans="1:13" s="105" customFormat="1" ht="14.1" hidden="1" customHeight="1" x14ac:dyDescent="0.25">
      <c r="A44" s="193" t="s">
        <v>403</v>
      </c>
      <c r="B44" s="194"/>
      <c r="C44" s="195"/>
      <c r="D44" s="415"/>
      <c r="E44" s="218"/>
      <c r="F44" s="216"/>
      <c r="G44" s="216"/>
      <c r="H44" s="196"/>
      <c r="I44" s="197"/>
      <c r="J44" s="198"/>
      <c r="K44" s="198"/>
      <c r="L44" s="946"/>
      <c r="M44" s="947"/>
    </row>
    <row r="45" spans="1:13" s="105" customFormat="1" ht="14.1" hidden="1" customHeight="1" x14ac:dyDescent="0.25">
      <c r="A45" s="193" t="s">
        <v>403</v>
      </c>
      <c r="B45" s="194"/>
      <c r="C45" s="195"/>
      <c r="D45" s="415"/>
      <c r="E45" s="218"/>
      <c r="F45" s="216"/>
      <c r="G45" s="216"/>
      <c r="H45" s="196"/>
      <c r="I45" s="197"/>
      <c r="J45" s="198"/>
      <c r="K45" s="198"/>
      <c r="L45" s="946"/>
      <c r="M45" s="947"/>
    </row>
    <row r="46" spans="1:13" s="105" customFormat="1" ht="14.1" hidden="1" customHeight="1" x14ac:dyDescent="0.25">
      <c r="A46" s="193" t="s">
        <v>403</v>
      </c>
      <c r="B46" s="194"/>
      <c r="C46" s="195"/>
      <c r="D46" s="415"/>
      <c r="E46" s="218"/>
      <c r="F46" s="216"/>
      <c r="G46" s="216"/>
      <c r="H46" s="196"/>
      <c r="I46" s="197"/>
      <c r="J46" s="198"/>
      <c r="K46" s="198"/>
      <c r="L46" s="946"/>
      <c r="M46" s="947"/>
    </row>
    <row r="47" spans="1:13" s="105" customFormat="1" ht="14.1" hidden="1" customHeight="1" x14ac:dyDescent="0.25">
      <c r="A47" s="193" t="s">
        <v>403</v>
      </c>
      <c r="B47" s="201"/>
      <c r="C47" s="202"/>
      <c r="D47" s="416"/>
      <c r="E47" s="219"/>
      <c r="F47" s="217"/>
      <c r="G47" s="217"/>
      <c r="H47" s="203"/>
      <c r="I47" s="204"/>
      <c r="J47" s="205"/>
      <c r="K47" s="205"/>
      <c r="L47" s="946"/>
      <c r="M47" s="947"/>
    </row>
    <row r="48" spans="1:13" s="105" customFormat="1" ht="14.1" hidden="1" customHeight="1" x14ac:dyDescent="0.25">
      <c r="A48" s="206" t="s">
        <v>22</v>
      </c>
      <c r="B48" s="207">
        <f>SUM(B38:B47)</f>
        <v>0</v>
      </c>
      <c r="C48" s="208">
        <f>SUM(C38:C47)</f>
        <v>0</v>
      </c>
      <c r="D48" s="209"/>
      <c r="E48" s="209"/>
      <c r="F48" s="210">
        <f>SUM(F38:F47)</f>
        <v>0</v>
      </c>
      <c r="G48" s="210">
        <f>SUM(G38:G47)</f>
        <v>0</v>
      </c>
      <c r="H48" s="211">
        <f>SUM(H38:H47)</f>
        <v>0</v>
      </c>
      <c r="I48" s="212">
        <f>SUM(I38:I47)</f>
        <v>0</v>
      </c>
      <c r="J48" s="306"/>
      <c r="K48" s="212">
        <f>SUM(K38:K47)</f>
        <v>0</v>
      </c>
      <c r="L48" s="944">
        <f>SUM(L38:M47)</f>
        <v>0</v>
      </c>
      <c r="M48" s="945"/>
    </row>
    <row r="49" spans="1:13" ht="14.1" hidden="1" customHeight="1" thickBot="1" x14ac:dyDescent="0.25"/>
    <row r="50" spans="1:13" s="91" customFormat="1" ht="4.5" hidden="1" customHeight="1" thickBot="1" x14ac:dyDescent="0.25">
      <c r="A50" s="948"/>
      <c r="B50" s="948"/>
      <c r="C50" s="948"/>
      <c r="D50" s="948"/>
      <c r="E50" s="948"/>
      <c r="F50" s="948"/>
      <c r="G50" s="948"/>
      <c r="H50" s="948"/>
      <c r="I50" s="948"/>
      <c r="J50" s="948"/>
      <c r="K50" s="948"/>
      <c r="L50" s="948"/>
      <c r="M50" s="948"/>
    </row>
    <row r="51" spans="1:13" ht="27" hidden="1" customHeight="1" x14ac:dyDescent="0.2">
      <c r="A51" s="949" t="str">
        <f>DC!A79</f>
        <v>PROJET #4 / TITRE DU PROJET :</v>
      </c>
      <c r="B51" s="949"/>
      <c r="C51" s="949"/>
      <c r="D51" s="949"/>
      <c r="E51" s="949"/>
      <c r="F51" s="949"/>
      <c r="G51" s="949"/>
      <c r="H51" s="949"/>
      <c r="I51" s="949"/>
      <c r="J51" s="949"/>
      <c r="K51" s="949"/>
      <c r="L51" s="949"/>
      <c r="M51" s="949"/>
    </row>
    <row r="52" spans="1:13" ht="32.25" hidden="1" customHeight="1" x14ac:dyDescent="0.2">
      <c r="A52" s="950" t="s">
        <v>135</v>
      </c>
      <c r="B52" s="950"/>
      <c r="C52" s="950"/>
      <c r="D52" s="950"/>
      <c r="E52" s="950"/>
      <c r="F52" s="951" t="s">
        <v>136</v>
      </c>
      <c r="G52" s="952"/>
      <c r="H52" s="952"/>
      <c r="I52" s="952"/>
      <c r="J52" s="952"/>
      <c r="K52" s="953"/>
      <c r="L52" s="954" t="s">
        <v>132</v>
      </c>
      <c r="M52" s="954"/>
    </row>
    <row r="53" spans="1:13" ht="45" hidden="1" customHeight="1" x14ac:dyDescent="0.2">
      <c r="A53" s="99" t="s">
        <v>106</v>
      </c>
      <c r="B53" s="100" t="s">
        <v>133</v>
      </c>
      <c r="C53" s="100" t="s">
        <v>134</v>
      </c>
      <c r="D53" s="101" t="s">
        <v>400</v>
      </c>
      <c r="E53" s="101" t="s">
        <v>138</v>
      </c>
      <c r="F53" s="102" t="s">
        <v>340</v>
      </c>
      <c r="G53" s="103" t="s">
        <v>148</v>
      </c>
      <c r="H53" s="103" t="s">
        <v>149</v>
      </c>
      <c r="I53" s="103" t="s">
        <v>21</v>
      </c>
      <c r="J53" s="104" t="s">
        <v>252</v>
      </c>
      <c r="K53" s="104" t="s">
        <v>137</v>
      </c>
      <c r="L53" s="954"/>
      <c r="M53" s="954"/>
    </row>
    <row r="54" spans="1:13" s="105" customFormat="1" ht="14.1" hidden="1" customHeight="1" x14ac:dyDescent="0.25">
      <c r="A54" s="193" t="s">
        <v>403</v>
      </c>
      <c r="B54" s="194"/>
      <c r="C54" s="195"/>
      <c r="D54" s="415"/>
      <c r="E54" s="218"/>
      <c r="F54" s="214"/>
      <c r="G54" s="214"/>
      <c r="H54" s="196"/>
      <c r="I54" s="197"/>
      <c r="J54" s="215" t="s">
        <v>414</v>
      </c>
      <c r="K54" s="198"/>
      <c r="L54" s="946"/>
      <c r="M54" s="947"/>
    </row>
    <row r="55" spans="1:13" s="105" customFormat="1" ht="14.1" hidden="1" customHeight="1" x14ac:dyDescent="0.25">
      <c r="A55" s="193" t="s">
        <v>403</v>
      </c>
      <c r="B55" s="194"/>
      <c r="C55" s="195"/>
      <c r="D55" s="415"/>
      <c r="E55" s="218"/>
      <c r="F55" s="216"/>
      <c r="G55" s="216"/>
      <c r="H55" s="196"/>
      <c r="I55" s="197"/>
      <c r="J55" s="198"/>
      <c r="K55" s="198"/>
      <c r="L55" s="946"/>
      <c r="M55" s="947"/>
    </row>
    <row r="56" spans="1:13" s="105" customFormat="1" ht="14.1" hidden="1" customHeight="1" x14ac:dyDescent="0.25">
      <c r="A56" s="193" t="s">
        <v>403</v>
      </c>
      <c r="B56" s="194"/>
      <c r="C56" s="195"/>
      <c r="D56" s="415"/>
      <c r="E56" s="218"/>
      <c r="F56" s="216"/>
      <c r="G56" s="216"/>
      <c r="H56" s="196"/>
      <c r="I56" s="197"/>
      <c r="J56" s="198"/>
      <c r="K56" s="198"/>
      <c r="L56" s="946"/>
      <c r="M56" s="947"/>
    </row>
    <row r="57" spans="1:13" s="105" customFormat="1" ht="14.1" hidden="1" customHeight="1" x14ac:dyDescent="0.25">
      <c r="A57" s="193" t="s">
        <v>403</v>
      </c>
      <c r="B57" s="194"/>
      <c r="C57" s="195"/>
      <c r="D57" s="415"/>
      <c r="E57" s="218"/>
      <c r="F57" s="216"/>
      <c r="G57" s="216"/>
      <c r="H57" s="196"/>
      <c r="I57" s="197"/>
      <c r="J57" s="198"/>
      <c r="K57" s="198"/>
      <c r="L57" s="946"/>
      <c r="M57" s="947"/>
    </row>
    <row r="58" spans="1:13" s="105" customFormat="1" ht="14.1" hidden="1" customHeight="1" x14ac:dyDescent="0.25">
      <c r="A58" s="193" t="s">
        <v>403</v>
      </c>
      <c r="B58" s="194"/>
      <c r="C58" s="195"/>
      <c r="D58" s="415"/>
      <c r="E58" s="218"/>
      <c r="F58" s="216"/>
      <c r="G58" s="216"/>
      <c r="H58" s="196"/>
      <c r="I58" s="197"/>
      <c r="J58" s="198"/>
      <c r="K58" s="198"/>
      <c r="L58" s="946"/>
      <c r="M58" s="947"/>
    </row>
    <row r="59" spans="1:13" s="105" customFormat="1" ht="14.1" hidden="1" customHeight="1" x14ac:dyDescent="0.25">
      <c r="A59" s="193" t="s">
        <v>403</v>
      </c>
      <c r="B59" s="194"/>
      <c r="C59" s="195"/>
      <c r="D59" s="415"/>
      <c r="E59" s="218"/>
      <c r="F59" s="216"/>
      <c r="G59" s="216"/>
      <c r="H59" s="196"/>
      <c r="I59" s="197"/>
      <c r="J59" s="198"/>
      <c r="K59" s="198"/>
      <c r="L59" s="946"/>
      <c r="M59" s="947"/>
    </row>
    <row r="60" spans="1:13" s="105" customFormat="1" ht="14.1" hidden="1" customHeight="1" x14ac:dyDescent="0.25">
      <c r="A60" s="193" t="s">
        <v>403</v>
      </c>
      <c r="B60" s="194"/>
      <c r="C60" s="195"/>
      <c r="D60" s="415"/>
      <c r="E60" s="218"/>
      <c r="F60" s="216"/>
      <c r="G60" s="216"/>
      <c r="H60" s="196"/>
      <c r="I60" s="197"/>
      <c r="J60" s="198"/>
      <c r="K60" s="198"/>
      <c r="L60" s="946"/>
      <c r="M60" s="947"/>
    </row>
    <row r="61" spans="1:13" s="105" customFormat="1" ht="14.1" hidden="1" customHeight="1" x14ac:dyDescent="0.25">
      <c r="A61" s="193" t="s">
        <v>403</v>
      </c>
      <c r="B61" s="194"/>
      <c r="C61" s="195"/>
      <c r="D61" s="415"/>
      <c r="E61" s="218"/>
      <c r="F61" s="216"/>
      <c r="G61" s="216"/>
      <c r="H61" s="196"/>
      <c r="I61" s="197"/>
      <c r="J61" s="198"/>
      <c r="K61" s="198"/>
      <c r="L61" s="946"/>
      <c r="M61" s="947"/>
    </row>
    <row r="62" spans="1:13" s="105" customFormat="1" ht="14.1" hidden="1" customHeight="1" x14ac:dyDescent="0.25">
      <c r="A62" s="193" t="s">
        <v>403</v>
      </c>
      <c r="B62" s="194"/>
      <c r="C62" s="195"/>
      <c r="D62" s="415"/>
      <c r="E62" s="218"/>
      <c r="F62" s="216"/>
      <c r="G62" s="216"/>
      <c r="H62" s="196"/>
      <c r="I62" s="197"/>
      <c r="J62" s="198"/>
      <c r="K62" s="198"/>
      <c r="L62" s="946"/>
      <c r="M62" s="947"/>
    </row>
    <row r="63" spans="1:13" s="105" customFormat="1" ht="14.1" hidden="1" customHeight="1" x14ac:dyDescent="0.25">
      <c r="A63" s="193" t="s">
        <v>403</v>
      </c>
      <c r="B63" s="201"/>
      <c r="C63" s="202"/>
      <c r="D63" s="416"/>
      <c r="E63" s="219"/>
      <c r="F63" s="217"/>
      <c r="G63" s="217"/>
      <c r="H63" s="203"/>
      <c r="I63" s="204"/>
      <c r="J63" s="205"/>
      <c r="K63" s="205"/>
      <c r="L63" s="946"/>
      <c r="M63" s="947"/>
    </row>
    <row r="64" spans="1:13" s="105" customFormat="1" ht="14.1" hidden="1" customHeight="1" x14ac:dyDescent="0.25">
      <c r="A64" s="206" t="s">
        <v>22</v>
      </c>
      <c r="B64" s="207">
        <f>SUM(B54:B63)</f>
        <v>0</v>
      </c>
      <c r="C64" s="208">
        <f>SUM(C54:C63)</f>
        <v>0</v>
      </c>
      <c r="D64" s="209"/>
      <c r="E64" s="209"/>
      <c r="F64" s="210">
        <f>SUM(F54:F63)</f>
        <v>0</v>
      </c>
      <c r="G64" s="210">
        <f>SUM(G54:G63)</f>
        <v>0</v>
      </c>
      <c r="H64" s="211">
        <f>SUM(H54:H63)</f>
        <v>0</v>
      </c>
      <c r="I64" s="212">
        <f>SUM(I54:I63)</f>
        <v>0</v>
      </c>
      <c r="J64" s="306"/>
      <c r="K64" s="212">
        <f>SUM(K54:K63)</f>
        <v>0</v>
      </c>
      <c r="L64" s="944">
        <f>SUM(L54:M63)</f>
        <v>0</v>
      </c>
      <c r="M64" s="945"/>
    </row>
    <row r="65" spans="1:13" ht="14.1" hidden="1" customHeight="1" x14ac:dyDescent="0.2"/>
    <row r="66" spans="1:13" ht="14.1" hidden="1" customHeight="1" x14ac:dyDescent="0.2">
      <c r="A66" s="949" t="str">
        <f>DC!A104</f>
        <v>PROJET #5 / TITRE DU PROJET :</v>
      </c>
      <c r="B66" s="949"/>
      <c r="C66" s="949"/>
      <c r="D66" s="949"/>
      <c r="E66" s="949"/>
      <c r="F66" s="949"/>
      <c r="G66" s="949"/>
      <c r="H66" s="949"/>
      <c r="I66" s="949"/>
      <c r="J66" s="949"/>
      <c r="K66" s="949"/>
      <c r="L66" s="949"/>
      <c r="M66" s="949"/>
    </row>
    <row r="67" spans="1:13" ht="33" hidden="1" customHeight="1" x14ac:dyDescent="0.2">
      <c r="A67" s="950" t="s">
        <v>135</v>
      </c>
      <c r="B67" s="950"/>
      <c r="C67" s="950"/>
      <c r="D67" s="950"/>
      <c r="E67" s="950"/>
      <c r="F67" s="951" t="s">
        <v>136</v>
      </c>
      <c r="G67" s="952"/>
      <c r="H67" s="952"/>
      <c r="I67" s="952"/>
      <c r="J67" s="952"/>
      <c r="K67" s="953"/>
      <c r="L67" s="954" t="s">
        <v>132</v>
      </c>
      <c r="M67" s="954"/>
    </row>
    <row r="68" spans="1:13" ht="46.5" hidden="1" customHeight="1" x14ac:dyDescent="0.2">
      <c r="A68" s="99" t="s">
        <v>106</v>
      </c>
      <c r="B68" s="100" t="s">
        <v>133</v>
      </c>
      <c r="C68" s="100" t="s">
        <v>134</v>
      </c>
      <c r="D68" s="101" t="s">
        <v>400</v>
      </c>
      <c r="E68" s="101" t="s">
        <v>138</v>
      </c>
      <c r="F68" s="102" t="s">
        <v>340</v>
      </c>
      <c r="G68" s="103" t="s">
        <v>148</v>
      </c>
      <c r="H68" s="103" t="s">
        <v>149</v>
      </c>
      <c r="I68" s="103" t="s">
        <v>21</v>
      </c>
      <c r="J68" s="104" t="s">
        <v>252</v>
      </c>
      <c r="K68" s="104" t="s">
        <v>137</v>
      </c>
      <c r="L68" s="954"/>
      <c r="M68" s="954"/>
    </row>
    <row r="69" spans="1:13" ht="14.1" hidden="1" customHeight="1" x14ac:dyDescent="0.2">
      <c r="A69" s="193" t="s">
        <v>403</v>
      </c>
      <c r="B69" s="194"/>
      <c r="C69" s="195"/>
      <c r="D69" s="415"/>
      <c r="E69" s="218"/>
      <c r="F69" s="214"/>
      <c r="G69" s="214"/>
      <c r="H69" s="196"/>
      <c r="I69" s="197"/>
      <c r="J69" s="215" t="s">
        <v>414</v>
      </c>
      <c r="K69" s="198"/>
      <c r="L69" s="946"/>
      <c r="M69" s="947"/>
    </row>
    <row r="70" spans="1:13" ht="14.1" hidden="1" customHeight="1" x14ac:dyDescent="0.2">
      <c r="A70" s="193" t="s">
        <v>403</v>
      </c>
      <c r="B70" s="194"/>
      <c r="C70" s="195"/>
      <c r="D70" s="415"/>
      <c r="E70" s="218"/>
      <c r="F70" s="216"/>
      <c r="G70" s="216"/>
      <c r="H70" s="196"/>
      <c r="I70" s="197"/>
      <c r="J70" s="198"/>
      <c r="K70" s="198"/>
      <c r="L70" s="946"/>
      <c r="M70" s="947"/>
    </row>
    <row r="71" spans="1:13" ht="14.1" hidden="1" customHeight="1" x14ac:dyDescent="0.2">
      <c r="A71" s="193" t="s">
        <v>403</v>
      </c>
      <c r="B71" s="194"/>
      <c r="C71" s="195"/>
      <c r="D71" s="415"/>
      <c r="E71" s="218"/>
      <c r="F71" s="216"/>
      <c r="G71" s="216"/>
      <c r="H71" s="196"/>
      <c r="I71" s="197"/>
      <c r="J71" s="198"/>
      <c r="K71" s="198"/>
      <c r="L71" s="946"/>
      <c r="M71" s="947"/>
    </row>
    <row r="72" spans="1:13" ht="14.1" hidden="1" customHeight="1" x14ac:dyDescent="0.2">
      <c r="A72" s="193" t="s">
        <v>403</v>
      </c>
      <c r="B72" s="194"/>
      <c r="C72" s="195"/>
      <c r="D72" s="415"/>
      <c r="E72" s="218"/>
      <c r="F72" s="216"/>
      <c r="G72" s="216"/>
      <c r="H72" s="196"/>
      <c r="I72" s="197"/>
      <c r="J72" s="198"/>
      <c r="K72" s="198"/>
      <c r="L72" s="946"/>
      <c r="M72" s="947"/>
    </row>
    <row r="73" spans="1:13" ht="14.1" hidden="1" customHeight="1" x14ac:dyDescent="0.2">
      <c r="A73" s="193" t="s">
        <v>403</v>
      </c>
      <c r="B73" s="194"/>
      <c r="C73" s="195"/>
      <c r="D73" s="415"/>
      <c r="E73" s="218"/>
      <c r="F73" s="216"/>
      <c r="G73" s="216"/>
      <c r="H73" s="196"/>
      <c r="I73" s="197"/>
      <c r="J73" s="198"/>
      <c r="K73" s="198"/>
      <c r="L73" s="946"/>
      <c r="M73" s="947"/>
    </row>
    <row r="74" spans="1:13" ht="14.1" hidden="1" customHeight="1" x14ac:dyDescent="0.2">
      <c r="A74" s="193" t="s">
        <v>403</v>
      </c>
      <c r="B74" s="194"/>
      <c r="C74" s="195"/>
      <c r="D74" s="415"/>
      <c r="E74" s="218"/>
      <c r="F74" s="216"/>
      <c r="G74" s="216"/>
      <c r="H74" s="196"/>
      <c r="I74" s="197"/>
      <c r="J74" s="198"/>
      <c r="K74" s="198"/>
      <c r="L74" s="946"/>
      <c r="M74" s="947"/>
    </row>
    <row r="75" spans="1:13" ht="14.1" hidden="1" customHeight="1" x14ac:dyDescent="0.2">
      <c r="A75" s="193" t="s">
        <v>403</v>
      </c>
      <c r="B75" s="194"/>
      <c r="C75" s="195"/>
      <c r="D75" s="415"/>
      <c r="E75" s="218"/>
      <c r="F75" s="216"/>
      <c r="G75" s="216"/>
      <c r="H75" s="196"/>
      <c r="I75" s="197"/>
      <c r="J75" s="198"/>
      <c r="K75" s="198"/>
      <c r="L75" s="946"/>
      <c r="M75" s="947"/>
    </row>
    <row r="76" spans="1:13" ht="14.1" hidden="1" customHeight="1" x14ac:dyDescent="0.2">
      <c r="A76" s="193" t="s">
        <v>403</v>
      </c>
      <c r="B76" s="194"/>
      <c r="C76" s="195"/>
      <c r="D76" s="415"/>
      <c r="E76" s="218"/>
      <c r="F76" s="216"/>
      <c r="G76" s="216"/>
      <c r="H76" s="196"/>
      <c r="I76" s="197"/>
      <c r="J76" s="198"/>
      <c r="K76" s="198"/>
      <c r="L76" s="946"/>
      <c r="M76" s="947"/>
    </row>
    <row r="77" spans="1:13" ht="14.1" hidden="1" customHeight="1" x14ac:dyDescent="0.2">
      <c r="A77" s="193" t="s">
        <v>403</v>
      </c>
      <c r="B77" s="194"/>
      <c r="C77" s="195"/>
      <c r="D77" s="415"/>
      <c r="E77" s="218"/>
      <c r="F77" s="216"/>
      <c r="G77" s="216"/>
      <c r="H77" s="196"/>
      <c r="I77" s="197"/>
      <c r="J77" s="198"/>
      <c r="K77" s="198"/>
      <c r="L77" s="946"/>
      <c r="M77" s="947"/>
    </row>
    <row r="78" spans="1:13" ht="14.1" hidden="1" customHeight="1" x14ac:dyDescent="0.2">
      <c r="A78" s="193" t="s">
        <v>403</v>
      </c>
      <c r="B78" s="201"/>
      <c r="C78" s="202"/>
      <c r="D78" s="416"/>
      <c r="E78" s="219"/>
      <c r="F78" s="217"/>
      <c r="G78" s="217"/>
      <c r="H78" s="203"/>
      <c r="I78" s="204"/>
      <c r="J78" s="205"/>
      <c r="K78" s="205"/>
      <c r="L78" s="946"/>
      <c r="M78" s="947"/>
    </row>
    <row r="79" spans="1:13" ht="14.1" hidden="1" customHeight="1" x14ac:dyDescent="0.2">
      <c r="A79" s="206" t="s">
        <v>22</v>
      </c>
      <c r="B79" s="207">
        <f>SUM(B69:B78)</f>
        <v>0</v>
      </c>
      <c r="C79" s="208">
        <f>SUM(C69:C78)</f>
        <v>0</v>
      </c>
      <c r="D79" s="209"/>
      <c r="E79" s="209"/>
      <c r="F79" s="210">
        <f>SUM(F69:F78)</f>
        <v>0</v>
      </c>
      <c r="G79" s="210">
        <f>SUM(G69:G78)</f>
        <v>0</v>
      </c>
      <c r="H79" s="211">
        <f>SUM(H69:H78)</f>
        <v>0</v>
      </c>
      <c r="I79" s="212">
        <f>SUM(I69:I78)</f>
        <v>0</v>
      </c>
      <c r="J79" s="306"/>
      <c r="K79" s="212">
        <f>SUM(K69:K78)</f>
        <v>0</v>
      </c>
      <c r="L79" s="944">
        <f>SUM(L69:M78)</f>
        <v>0</v>
      </c>
      <c r="M79" s="945"/>
    </row>
    <row r="80" spans="1:13" ht="14.1" hidden="1" customHeight="1" x14ac:dyDescent="0.2">
      <c r="A80" s="639"/>
      <c r="B80" s="640"/>
      <c r="C80" s="640"/>
      <c r="D80" s="221"/>
      <c r="E80" s="221"/>
      <c r="F80" s="235"/>
      <c r="G80" s="235"/>
      <c r="H80" s="641"/>
      <c r="I80" s="641"/>
      <c r="J80" s="641"/>
      <c r="K80" s="641"/>
      <c r="L80" s="642"/>
      <c r="M80" s="642"/>
    </row>
    <row r="81" spans="4:5" ht="14.1" hidden="1" customHeight="1" x14ac:dyDescent="0.2">
      <c r="D81" s="959" t="s">
        <v>366</v>
      </c>
      <c r="E81" s="959"/>
    </row>
    <row r="82" spans="4:5" ht="14.1" hidden="1" customHeight="1" x14ac:dyDescent="0.2">
      <c r="D82" s="958" t="str">
        <f>A3</f>
        <v>PROJET #1 / TITRE DU PROJET :</v>
      </c>
      <c r="E82" s="958"/>
    </row>
    <row r="83" spans="4:5" ht="14.1" hidden="1" customHeight="1" x14ac:dyDescent="0.2">
      <c r="D83" s="307" t="s">
        <v>341</v>
      </c>
      <c r="E83" s="313"/>
    </row>
    <row r="84" spans="4:5" ht="14.1" hidden="1" customHeight="1" x14ac:dyDescent="0.2">
      <c r="D84" s="309" t="s">
        <v>342</v>
      </c>
      <c r="E84" s="314"/>
    </row>
    <row r="85" spans="4:5" ht="14.1" hidden="1" customHeight="1" x14ac:dyDescent="0.2">
      <c r="D85" s="198" t="s">
        <v>343</v>
      </c>
      <c r="E85" s="314"/>
    </row>
    <row r="86" spans="4:5" ht="14.1" hidden="1" customHeight="1" x14ac:dyDescent="0.2">
      <c r="D86" s="198" t="s">
        <v>344</v>
      </c>
      <c r="E86" s="314"/>
    </row>
    <row r="87" spans="4:5" ht="14.1" hidden="1" customHeight="1" x14ac:dyDescent="0.2">
      <c r="D87" s="198" t="s">
        <v>345</v>
      </c>
      <c r="E87" s="314"/>
    </row>
    <row r="88" spans="4:5" ht="14.1" hidden="1" customHeight="1" x14ac:dyDescent="0.2">
      <c r="D88" s="198" t="s">
        <v>357</v>
      </c>
      <c r="E88" s="314"/>
    </row>
    <row r="89" spans="4:5" ht="14.1" hidden="1" customHeight="1" x14ac:dyDescent="0.2">
      <c r="D89" s="198" t="s">
        <v>346</v>
      </c>
      <c r="E89" s="314"/>
    </row>
    <row r="90" spans="4:5" ht="14.1" hidden="1" customHeight="1" x14ac:dyDescent="0.2">
      <c r="D90" s="198" t="s">
        <v>347</v>
      </c>
      <c r="E90" s="314"/>
    </row>
    <row r="91" spans="4:5" ht="14.1" hidden="1" customHeight="1" x14ac:dyDescent="0.2">
      <c r="D91" s="198" t="s">
        <v>348</v>
      </c>
      <c r="E91" s="314"/>
    </row>
    <row r="92" spans="4:5" ht="14.1" hidden="1" customHeight="1" x14ac:dyDescent="0.2">
      <c r="D92" s="198" t="s">
        <v>349</v>
      </c>
      <c r="E92" s="314"/>
    </row>
    <row r="93" spans="4:5" ht="14.1" hidden="1" customHeight="1" x14ac:dyDescent="0.2">
      <c r="D93" s="198" t="s">
        <v>350</v>
      </c>
      <c r="E93" s="314"/>
    </row>
    <row r="94" spans="4:5" ht="14.1" hidden="1" customHeight="1" x14ac:dyDescent="0.2">
      <c r="D94" s="205" t="s">
        <v>351</v>
      </c>
      <c r="E94" s="315"/>
    </row>
    <row r="95" spans="4:5" ht="14.1" hidden="1" customHeight="1" x14ac:dyDescent="0.2"/>
    <row r="96" spans="4:5" ht="14.1" hidden="1" customHeight="1" x14ac:dyDescent="0.2">
      <c r="D96" s="958" t="str">
        <f>A19</f>
        <v>PROJET #2 / TITRE DU PROJET :</v>
      </c>
      <c r="E96" s="958"/>
    </row>
    <row r="97" spans="4:5" ht="14.1" hidden="1" customHeight="1" x14ac:dyDescent="0.2">
      <c r="D97" s="307" t="s">
        <v>341</v>
      </c>
      <c r="E97" s="313"/>
    </row>
    <row r="98" spans="4:5" ht="14.1" hidden="1" customHeight="1" x14ac:dyDescent="0.2">
      <c r="D98" s="309" t="s">
        <v>342</v>
      </c>
      <c r="E98" s="314"/>
    </row>
    <row r="99" spans="4:5" ht="14.1" hidden="1" customHeight="1" x14ac:dyDescent="0.2">
      <c r="D99" s="198" t="s">
        <v>343</v>
      </c>
      <c r="E99" s="314"/>
    </row>
    <row r="100" spans="4:5" ht="14.1" hidden="1" customHeight="1" x14ac:dyDescent="0.2">
      <c r="D100" s="198" t="s">
        <v>344</v>
      </c>
      <c r="E100" s="314"/>
    </row>
    <row r="101" spans="4:5" ht="14.1" hidden="1" customHeight="1" x14ac:dyDescent="0.2">
      <c r="D101" s="198" t="s">
        <v>345</v>
      </c>
      <c r="E101" s="314"/>
    </row>
    <row r="102" spans="4:5" ht="14.1" hidden="1" customHeight="1" x14ac:dyDescent="0.2">
      <c r="D102" s="198" t="s">
        <v>357</v>
      </c>
      <c r="E102" s="314"/>
    </row>
    <row r="103" spans="4:5" ht="14.1" hidden="1" customHeight="1" x14ac:dyDescent="0.2">
      <c r="D103" s="198" t="s">
        <v>346</v>
      </c>
      <c r="E103" s="314"/>
    </row>
    <row r="104" spans="4:5" ht="14.1" hidden="1" customHeight="1" x14ac:dyDescent="0.2">
      <c r="D104" s="198" t="s">
        <v>347</v>
      </c>
      <c r="E104" s="314"/>
    </row>
    <row r="105" spans="4:5" ht="14.1" hidden="1" customHeight="1" x14ac:dyDescent="0.2">
      <c r="D105" s="198" t="s">
        <v>348</v>
      </c>
      <c r="E105" s="314"/>
    </row>
    <row r="106" spans="4:5" ht="14.1" hidden="1" customHeight="1" x14ac:dyDescent="0.2">
      <c r="D106" s="198" t="s">
        <v>349</v>
      </c>
      <c r="E106" s="314"/>
    </row>
    <row r="107" spans="4:5" ht="14.1" hidden="1" customHeight="1" x14ac:dyDescent="0.2">
      <c r="D107" s="198" t="s">
        <v>350</v>
      </c>
      <c r="E107" s="314"/>
    </row>
    <row r="108" spans="4:5" ht="14.1" hidden="1" customHeight="1" x14ac:dyDescent="0.2">
      <c r="D108" s="205" t="s">
        <v>351</v>
      </c>
      <c r="E108" s="315"/>
    </row>
    <row r="109" spans="4:5" ht="14.1" hidden="1" customHeight="1" x14ac:dyDescent="0.2"/>
    <row r="110" spans="4:5" ht="14.1" hidden="1" customHeight="1" x14ac:dyDescent="0.2">
      <c r="D110" s="958" t="str">
        <f>A35</f>
        <v>PROJET #3 / TITRE DU PROJET :</v>
      </c>
      <c r="E110" s="958"/>
    </row>
    <row r="111" spans="4:5" ht="14.1" hidden="1" customHeight="1" x14ac:dyDescent="0.2">
      <c r="D111" s="307" t="s">
        <v>341</v>
      </c>
      <c r="E111" s="313"/>
    </row>
    <row r="112" spans="4:5" ht="14.1" hidden="1" customHeight="1" x14ac:dyDescent="0.2">
      <c r="D112" s="309" t="s">
        <v>342</v>
      </c>
      <c r="E112" s="314"/>
    </row>
    <row r="113" spans="4:5" ht="14.1" hidden="1" customHeight="1" x14ac:dyDescent="0.2">
      <c r="D113" s="198" t="s">
        <v>343</v>
      </c>
      <c r="E113" s="314"/>
    </row>
    <row r="114" spans="4:5" ht="14.1" hidden="1" customHeight="1" x14ac:dyDescent="0.2">
      <c r="D114" s="198" t="s">
        <v>344</v>
      </c>
      <c r="E114" s="314"/>
    </row>
    <row r="115" spans="4:5" ht="14.1" hidden="1" customHeight="1" x14ac:dyDescent="0.2">
      <c r="D115" s="198" t="s">
        <v>345</v>
      </c>
      <c r="E115" s="314"/>
    </row>
    <row r="116" spans="4:5" ht="14.1" hidden="1" customHeight="1" x14ac:dyDescent="0.2">
      <c r="D116" s="198" t="s">
        <v>357</v>
      </c>
      <c r="E116" s="314"/>
    </row>
    <row r="117" spans="4:5" ht="14.1" hidden="1" customHeight="1" x14ac:dyDescent="0.2">
      <c r="D117" s="198" t="s">
        <v>346</v>
      </c>
      <c r="E117" s="314"/>
    </row>
    <row r="118" spans="4:5" ht="14.1" hidden="1" customHeight="1" x14ac:dyDescent="0.2">
      <c r="D118" s="198" t="s">
        <v>347</v>
      </c>
      <c r="E118" s="314"/>
    </row>
    <row r="119" spans="4:5" ht="14.1" hidden="1" customHeight="1" x14ac:dyDescent="0.2">
      <c r="D119" s="198" t="s">
        <v>348</v>
      </c>
      <c r="E119" s="314"/>
    </row>
    <row r="120" spans="4:5" ht="14.1" hidden="1" customHeight="1" x14ac:dyDescent="0.2">
      <c r="D120" s="198" t="s">
        <v>349</v>
      </c>
      <c r="E120" s="314"/>
    </row>
    <row r="121" spans="4:5" ht="14.1" hidden="1" customHeight="1" x14ac:dyDescent="0.2">
      <c r="D121" s="198" t="s">
        <v>350</v>
      </c>
      <c r="E121" s="314"/>
    </row>
    <row r="122" spans="4:5" ht="14.1" hidden="1" customHeight="1" x14ac:dyDescent="0.2">
      <c r="D122" s="205" t="s">
        <v>351</v>
      </c>
      <c r="E122" s="315"/>
    </row>
    <row r="123" spans="4:5" ht="14.1" hidden="1" customHeight="1" x14ac:dyDescent="0.2"/>
    <row r="124" spans="4:5" ht="14.1" hidden="1" customHeight="1" x14ac:dyDescent="0.2">
      <c r="D124" s="958" t="str">
        <f>A51</f>
        <v>PROJET #4 / TITRE DU PROJET :</v>
      </c>
      <c r="E124" s="958"/>
    </row>
    <row r="125" spans="4:5" ht="14.1" hidden="1" customHeight="1" x14ac:dyDescent="0.2">
      <c r="D125" s="307" t="s">
        <v>341</v>
      </c>
      <c r="E125" s="313"/>
    </row>
    <row r="126" spans="4:5" ht="14.1" hidden="1" customHeight="1" x14ac:dyDescent="0.2">
      <c r="D126" s="309" t="s">
        <v>342</v>
      </c>
      <c r="E126" s="314"/>
    </row>
    <row r="127" spans="4:5" ht="14.1" hidden="1" customHeight="1" x14ac:dyDescent="0.2">
      <c r="D127" s="198" t="s">
        <v>343</v>
      </c>
      <c r="E127" s="314"/>
    </row>
    <row r="128" spans="4:5" ht="14.1" hidden="1" customHeight="1" x14ac:dyDescent="0.2">
      <c r="D128" s="198" t="s">
        <v>344</v>
      </c>
      <c r="E128" s="314"/>
    </row>
    <row r="129" spans="4:5" ht="14.1" hidden="1" customHeight="1" x14ac:dyDescent="0.2">
      <c r="D129" s="198" t="s">
        <v>345</v>
      </c>
      <c r="E129" s="314"/>
    </row>
    <row r="130" spans="4:5" ht="14.1" hidden="1" customHeight="1" x14ac:dyDescent="0.2">
      <c r="D130" s="198" t="s">
        <v>357</v>
      </c>
      <c r="E130" s="314"/>
    </row>
    <row r="131" spans="4:5" ht="14.1" hidden="1" customHeight="1" x14ac:dyDescent="0.2">
      <c r="D131" s="198" t="s">
        <v>346</v>
      </c>
      <c r="E131" s="314"/>
    </row>
    <row r="132" spans="4:5" ht="14.1" hidden="1" customHeight="1" x14ac:dyDescent="0.2">
      <c r="D132" s="198" t="s">
        <v>347</v>
      </c>
      <c r="E132" s="314"/>
    </row>
    <row r="133" spans="4:5" ht="14.1" hidden="1" customHeight="1" x14ac:dyDescent="0.2">
      <c r="D133" s="198" t="s">
        <v>348</v>
      </c>
      <c r="E133" s="314"/>
    </row>
    <row r="134" spans="4:5" ht="14.1" hidden="1" customHeight="1" x14ac:dyDescent="0.2">
      <c r="D134" s="198" t="s">
        <v>349</v>
      </c>
      <c r="E134" s="314"/>
    </row>
    <row r="135" spans="4:5" ht="14.1" hidden="1" customHeight="1" x14ac:dyDescent="0.2">
      <c r="D135" s="198" t="s">
        <v>350</v>
      </c>
      <c r="E135" s="314"/>
    </row>
    <row r="136" spans="4:5" ht="14.1" hidden="1" customHeight="1" x14ac:dyDescent="0.2">
      <c r="D136" s="205" t="s">
        <v>351</v>
      </c>
      <c r="E136" s="315"/>
    </row>
    <row r="137" spans="4:5" ht="14.1" hidden="1" customHeight="1" x14ac:dyDescent="0.2">
      <c r="D137" s="589"/>
      <c r="E137" s="590"/>
    </row>
    <row r="138" spans="4:5" ht="14.1" hidden="1" customHeight="1" x14ac:dyDescent="0.2">
      <c r="D138" s="958" t="str">
        <f>A66</f>
        <v>PROJET #5 / TITRE DU PROJET :</v>
      </c>
      <c r="E138" s="958"/>
    </row>
    <row r="139" spans="4:5" ht="14.1" hidden="1" customHeight="1" x14ac:dyDescent="0.2">
      <c r="D139" s="307" t="s">
        <v>341</v>
      </c>
      <c r="E139" s="313"/>
    </row>
    <row r="140" spans="4:5" ht="14.1" hidden="1" customHeight="1" x14ac:dyDescent="0.2">
      <c r="D140" s="309" t="s">
        <v>342</v>
      </c>
      <c r="E140" s="314"/>
    </row>
    <row r="141" spans="4:5" ht="14.1" hidden="1" customHeight="1" x14ac:dyDescent="0.2">
      <c r="D141" s="198" t="s">
        <v>343</v>
      </c>
      <c r="E141" s="314"/>
    </row>
    <row r="142" spans="4:5" ht="14.1" hidden="1" customHeight="1" x14ac:dyDescent="0.2">
      <c r="D142" s="198" t="s">
        <v>344</v>
      </c>
      <c r="E142" s="314"/>
    </row>
    <row r="143" spans="4:5" ht="14.1" hidden="1" customHeight="1" x14ac:dyDescent="0.2">
      <c r="D143" s="198" t="s">
        <v>345</v>
      </c>
      <c r="E143" s="314"/>
    </row>
    <row r="144" spans="4:5" ht="14.1" hidden="1" customHeight="1" x14ac:dyDescent="0.2">
      <c r="D144" s="198" t="s">
        <v>357</v>
      </c>
      <c r="E144" s="314"/>
    </row>
    <row r="145" spans="4:5" ht="14.1" hidden="1" customHeight="1" x14ac:dyDescent="0.2">
      <c r="D145" s="198" t="s">
        <v>346</v>
      </c>
      <c r="E145" s="314"/>
    </row>
    <row r="146" spans="4:5" ht="14.1" hidden="1" customHeight="1" x14ac:dyDescent="0.2">
      <c r="D146" s="198" t="s">
        <v>347</v>
      </c>
      <c r="E146" s="314"/>
    </row>
    <row r="147" spans="4:5" ht="14.1" hidden="1" customHeight="1" x14ac:dyDescent="0.2">
      <c r="D147" s="198" t="s">
        <v>348</v>
      </c>
      <c r="E147" s="314"/>
    </row>
    <row r="148" spans="4:5" ht="14.1" hidden="1" customHeight="1" x14ac:dyDescent="0.2">
      <c r="D148" s="198" t="s">
        <v>349</v>
      </c>
      <c r="E148" s="314"/>
    </row>
    <row r="149" spans="4:5" ht="14.1" hidden="1" customHeight="1" x14ac:dyDescent="0.2">
      <c r="D149" s="198" t="s">
        <v>350</v>
      </c>
      <c r="E149" s="314"/>
    </row>
    <row r="150" spans="4:5" ht="14.1" hidden="1" customHeight="1" x14ac:dyDescent="0.2">
      <c r="D150" s="205" t="s">
        <v>351</v>
      </c>
      <c r="E150" s="315"/>
    </row>
  </sheetData>
  <mergeCells count="88">
    <mergeCell ref="A66:M66"/>
    <mergeCell ref="A67:E67"/>
    <mergeCell ref="F67:K67"/>
    <mergeCell ref="L67:M68"/>
    <mergeCell ref="L69:M69"/>
    <mergeCell ref="D138:E138"/>
    <mergeCell ref="L75:M75"/>
    <mergeCell ref="L76:M76"/>
    <mergeCell ref="L77:M77"/>
    <mergeCell ref="L78:M78"/>
    <mergeCell ref="L79:M79"/>
    <mergeCell ref="D82:E82"/>
    <mergeCell ref="D96:E96"/>
    <mergeCell ref="D110:E110"/>
    <mergeCell ref="D124:E124"/>
    <mergeCell ref="D81:E81"/>
    <mergeCell ref="L70:M70"/>
    <mergeCell ref="L71:M71"/>
    <mergeCell ref="L72:M72"/>
    <mergeCell ref="L73:M73"/>
    <mergeCell ref="L74:M74"/>
    <mergeCell ref="A33:M33"/>
    <mergeCell ref="A18:M18"/>
    <mergeCell ref="A34:M34"/>
    <mergeCell ref="L44:M44"/>
    <mergeCell ref="L30:M30"/>
    <mergeCell ref="L31:M31"/>
    <mergeCell ref="L32:M32"/>
    <mergeCell ref="A35:M35"/>
    <mergeCell ref="A36:E36"/>
    <mergeCell ref="F36:K36"/>
    <mergeCell ref="L36:M37"/>
    <mergeCell ref="L24:M24"/>
    <mergeCell ref="L25:M25"/>
    <mergeCell ref="L26:M26"/>
    <mergeCell ref="L27:M27"/>
    <mergeCell ref="L45:M45"/>
    <mergeCell ref="L46:M46"/>
    <mergeCell ref="L47:M47"/>
    <mergeCell ref="L48:M48"/>
    <mergeCell ref="L38:M38"/>
    <mergeCell ref="L39:M39"/>
    <mergeCell ref="L40:M40"/>
    <mergeCell ref="L41:M41"/>
    <mergeCell ref="L42:M42"/>
    <mergeCell ref="L43:M43"/>
    <mergeCell ref="A4:E4"/>
    <mergeCell ref="L28:M28"/>
    <mergeCell ref="L29:M29"/>
    <mergeCell ref="A19:M19"/>
    <mergeCell ref="A20:E20"/>
    <mergeCell ref="F20:K20"/>
    <mergeCell ref="L20:M21"/>
    <mergeCell ref="L22:M22"/>
    <mergeCell ref="L23:M23"/>
    <mergeCell ref="A17:M17"/>
    <mergeCell ref="A2:M2"/>
    <mergeCell ref="L16:M16"/>
    <mergeCell ref="A1:M1"/>
    <mergeCell ref="F4:K4"/>
    <mergeCell ref="L14:M14"/>
    <mergeCell ref="L15:M15"/>
    <mergeCell ref="L12:M12"/>
    <mergeCell ref="L13:M13"/>
    <mergeCell ref="L10:M10"/>
    <mergeCell ref="L11:M11"/>
    <mergeCell ref="L8:M8"/>
    <mergeCell ref="L9:M9"/>
    <mergeCell ref="L6:M6"/>
    <mergeCell ref="L7:M7"/>
    <mergeCell ref="A3:M3"/>
    <mergeCell ref="L4:M5"/>
    <mergeCell ref="A50:M50"/>
    <mergeCell ref="A51:M51"/>
    <mergeCell ref="A52:E52"/>
    <mergeCell ref="F52:K52"/>
    <mergeCell ref="L52:M53"/>
    <mergeCell ref="L54:M54"/>
    <mergeCell ref="L55:M55"/>
    <mergeCell ref="L56:M56"/>
    <mergeCell ref="L57:M57"/>
    <mergeCell ref="L58:M58"/>
    <mergeCell ref="L64:M64"/>
    <mergeCell ref="L59:M59"/>
    <mergeCell ref="L60:M60"/>
    <mergeCell ref="L61:M61"/>
    <mergeCell ref="L62:M62"/>
    <mergeCell ref="L63:M63"/>
  </mergeCells>
  <phoneticPr fontId="30" type="noConversion"/>
  <printOptions gridLines="1"/>
  <pageMargins left="0.39370078740157483" right="0.39370078740157483" top="1.1811023622047245" bottom="0.98425196850393704" header="0.51181102362204722" footer="0.51181102362204722"/>
  <pageSetup scale="75" fitToHeight="0" orientation="landscape" r:id="rId1"/>
  <headerFooter alignWithMargins="0">
    <oddHeader>&amp;C&amp;"Calibri,Normal"&amp;9MUSICACTION
INITIATIVES COLLECTIVES
DÉVELOPPEMENT DES COMPÉTENCES</oddHeader>
  </headerFooter>
  <ignoredErrors>
    <ignoredError sqref="D16:E16 D32:E32 D48:E48 A3 A19 M16 M48 D82 D96 D110 D124 M32" unlockedFormula="1"/>
  </ignoredError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A6164-B29B-4320-8615-FE70D9CEAB52}">
  <sheetPr>
    <tabColor theme="7" tint="0.79998168889431442"/>
  </sheetPr>
  <dimension ref="A1:P74"/>
  <sheetViews>
    <sheetView zoomScaleNormal="100" workbookViewId="0">
      <selection activeCell="A68" sqref="A68:K68"/>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937" t="s">
        <v>175</v>
      </c>
      <c r="B1" s="937"/>
      <c r="C1" s="937"/>
      <c r="D1" s="937"/>
      <c r="E1" s="937"/>
      <c r="F1" s="937"/>
      <c r="G1" s="937"/>
      <c r="H1" s="937"/>
      <c r="I1" s="937"/>
      <c r="J1" s="937"/>
      <c r="K1" s="937"/>
      <c r="L1" s="6"/>
      <c r="M1" s="6"/>
      <c r="N1" s="6"/>
      <c r="O1" s="6"/>
      <c r="P1" s="6"/>
    </row>
    <row r="2" spans="1:16" ht="15" customHeight="1" x14ac:dyDescent="0.2">
      <c r="A2" s="943"/>
      <c r="B2" s="943"/>
      <c r="C2" s="943"/>
      <c r="D2" s="943"/>
      <c r="E2" s="943"/>
      <c r="F2" s="943"/>
      <c r="G2" s="943"/>
      <c r="H2" s="943"/>
      <c r="I2" s="943"/>
      <c r="J2" s="943"/>
      <c r="K2" s="943"/>
    </row>
    <row r="3" spans="1:16" ht="24" customHeight="1" x14ac:dyDescent="0.2">
      <c r="A3" s="960" t="s">
        <v>151</v>
      </c>
      <c r="B3" s="960"/>
      <c r="C3" s="960"/>
      <c r="D3" s="960"/>
      <c r="E3" s="960"/>
      <c r="F3" s="960"/>
      <c r="G3" s="960"/>
      <c r="H3" s="960"/>
      <c r="I3" s="960"/>
      <c r="J3" s="960"/>
      <c r="K3" s="960"/>
      <c r="L3" s="51"/>
    </row>
    <row r="4" spans="1:16" ht="54" customHeight="1" x14ac:dyDescent="0.2">
      <c r="A4" s="842" t="s">
        <v>551</v>
      </c>
      <c r="B4" s="842"/>
      <c r="C4" s="842"/>
      <c r="D4" s="842"/>
      <c r="E4" s="842"/>
      <c r="F4" s="842"/>
      <c r="G4" s="842"/>
      <c r="H4" s="842"/>
      <c r="I4" s="842"/>
      <c r="J4" s="842"/>
      <c r="K4" s="842"/>
      <c r="L4" s="51"/>
    </row>
    <row r="5" spans="1:16" ht="64.5" customHeight="1" x14ac:dyDescent="0.2">
      <c r="A5" s="931"/>
      <c r="B5" s="931"/>
      <c r="C5" s="931"/>
      <c r="D5" s="931"/>
      <c r="E5" s="931"/>
      <c r="F5" s="931"/>
      <c r="G5" s="931"/>
      <c r="H5" s="931"/>
      <c r="I5" s="931"/>
      <c r="J5" s="931"/>
      <c r="K5" s="931"/>
      <c r="L5" s="51"/>
    </row>
    <row r="6" spans="1:16" ht="30" customHeight="1" x14ac:dyDescent="0.2">
      <c r="A6" s="811" t="s">
        <v>515</v>
      </c>
      <c r="B6" s="961"/>
      <c r="C6" s="961"/>
      <c r="D6" s="961"/>
      <c r="E6" s="961"/>
      <c r="F6" s="961"/>
      <c r="G6" s="961"/>
      <c r="H6" s="961"/>
      <c r="I6" s="961"/>
      <c r="J6" s="961"/>
      <c r="K6" s="961"/>
      <c r="L6" s="51"/>
    </row>
    <row r="7" spans="1:16" ht="45" customHeight="1" x14ac:dyDescent="0.2">
      <c r="A7" s="928"/>
      <c r="B7" s="962"/>
      <c r="C7" s="962"/>
      <c r="D7" s="962"/>
      <c r="E7" s="962"/>
      <c r="F7" s="962"/>
      <c r="G7" s="962"/>
      <c r="H7" s="962"/>
      <c r="I7" s="962"/>
      <c r="J7" s="962"/>
      <c r="K7" s="962"/>
      <c r="L7" s="51"/>
    </row>
    <row r="8" spans="1:16" ht="15" customHeight="1" x14ac:dyDescent="0.2">
      <c r="A8" s="811" t="s">
        <v>516</v>
      </c>
      <c r="B8" s="811"/>
      <c r="C8" s="811"/>
      <c r="D8" s="811"/>
      <c r="E8" s="811"/>
      <c r="F8" s="811"/>
      <c r="G8" s="811"/>
      <c r="H8" s="811"/>
      <c r="I8" s="811"/>
      <c r="J8" s="811"/>
      <c r="K8" s="811"/>
      <c r="L8" s="51"/>
    </row>
    <row r="9" spans="1:16" ht="45" customHeight="1" x14ac:dyDescent="0.2">
      <c r="A9" s="928"/>
      <c r="B9" s="928"/>
      <c r="C9" s="928"/>
      <c r="D9" s="928"/>
      <c r="E9" s="928"/>
      <c r="F9" s="928"/>
      <c r="G9" s="928"/>
      <c r="H9" s="928"/>
      <c r="I9" s="928"/>
      <c r="J9" s="928"/>
      <c r="K9" s="928"/>
      <c r="L9" s="51"/>
    </row>
    <row r="10" spans="1:16" ht="30" customHeight="1" x14ac:dyDescent="0.2">
      <c r="A10" s="811" t="s">
        <v>517</v>
      </c>
      <c r="B10" s="811"/>
      <c r="C10" s="811"/>
      <c r="D10" s="811"/>
      <c r="E10" s="811"/>
      <c r="F10" s="811"/>
      <c r="G10" s="811"/>
      <c r="H10" s="811"/>
      <c r="I10" s="811"/>
      <c r="J10" s="811"/>
      <c r="K10" s="811"/>
      <c r="L10" s="51"/>
    </row>
    <row r="11" spans="1:16" ht="45" customHeight="1" x14ac:dyDescent="0.2">
      <c r="A11" s="925"/>
      <c r="B11" s="928"/>
      <c r="C11" s="928"/>
      <c r="D11" s="928"/>
      <c r="E11" s="928"/>
      <c r="F11" s="928"/>
      <c r="G11" s="928"/>
      <c r="H11" s="928"/>
      <c r="I11" s="928"/>
      <c r="J11" s="928"/>
      <c r="K11" s="928"/>
      <c r="L11" s="51"/>
    </row>
    <row r="12" spans="1:16" ht="15" customHeight="1" x14ac:dyDescent="0.2">
      <c r="A12" s="926" t="s">
        <v>518</v>
      </c>
      <c r="B12" s="926"/>
      <c r="C12" s="926"/>
      <c r="D12" s="926"/>
      <c r="E12" s="926"/>
      <c r="F12" s="926"/>
      <c r="G12" s="926"/>
      <c r="H12" s="926"/>
      <c r="I12" s="926"/>
      <c r="J12" s="926"/>
      <c r="K12" s="926"/>
      <c r="L12" s="51"/>
    </row>
    <row r="13" spans="1:16" ht="45" customHeight="1" x14ac:dyDescent="0.2">
      <c r="A13" s="925"/>
      <c r="B13" s="925"/>
      <c r="C13" s="925"/>
      <c r="D13" s="925"/>
      <c r="E13" s="925"/>
      <c r="F13" s="925"/>
      <c r="G13" s="925"/>
      <c r="H13" s="925"/>
      <c r="I13" s="925"/>
      <c r="J13" s="925"/>
      <c r="K13" s="925"/>
      <c r="L13" s="51"/>
    </row>
    <row r="14" spans="1:16" ht="15" customHeight="1" x14ac:dyDescent="0.2">
      <c r="A14" s="926" t="s">
        <v>519</v>
      </c>
      <c r="B14" s="963"/>
      <c r="C14" s="963"/>
      <c r="D14" s="963"/>
      <c r="E14" s="963"/>
      <c r="F14" s="963"/>
      <c r="G14" s="963"/>
      <c r="H14" s="963"/>
      <c r="I14" s="963"/>
      <c r="J14" s="963"/>
      <c r="K14" s="963"/>
      <c r="L14" s="51"/>
    </row>
    <row r="15" spans="1:16" ht="42" customHeight="1" x14ac:dyDescent="0.2">
      <c r="A15" s="925"/>
      <c r="B15" s="925"/>
      <c r="C15" s="925"/>
      <c r="D15" s="925"/>
      <c r="E15" s="925"/>
      <c r="F15" s="925"/>
      <c r="G15" s="925"/>
      <c r="H15" s="925"/>
      <c r="I15" s="925"/>
      <c r="J15" s="925"/>
      <c r="K15" s="925"/>
      <c r="L15" s="51"/>
    </row>
    <row r="16" spans="1:16" ht="15" customHeight="1" x14ac:dyDescent="0.2">
      <c r="A16" s="811" t="s">
        <v>520</v>
      </c>
      <c r="B16" s="811"/>
      <c r="C16" s="811"/>
      <c r="D16" s="811"/>
      <c r="E16" s="811"/>
      <c r="F16" s="811"/>
      <c r="G16" s="811"/>
      <c r="H16" s="811"/>
      <c r="I16" s="811"/>
      <c r="J16" s="811"/>
      <c r="K16" s="811"/>
      <c r="L16" s="51"/>
    </row>
    <row r="17" spans="1:12" ht="45" customHeight="1" x14ac:dyDescent="0.2">
      <c r="A17" s="925"/>
      <c r="B17" s="925"/>
      <c r="C17" s="925"/>
      <c r="D17" s="925"/>
      <c r="E17" s="925"/>
      <c r="F17" s="925"/>
      <c r="G17" s="925"/>
      <c r="H17" s="925"/>
      <c r="I17" s="925"/>
      <c r="J17" s="925"/>
      <c r="K17" s="925"/>
      <c r="L17" s="51"/>
    </row>
    <row r="18" spans="1:12" ht="30" customHeight="1" x14ac:dyDescent="0.2">
      <c r="A18" s="811" t="s">
        <v>514</v>
      </c>
      <c r="B18" s="932"/>
      <c r="C18" s="932"/>
      <c r="D18" s="932"/>
      <c r="E18" s="932"/>
      <c r="F18" s="932"/>
      <c r="G18" s="932"/>
      <c r="H18" s="932"/>
      <c r="I18" s="932"/>
      <c r="J18" s="932"/>
      <c r="K18" s="932"/>
      <c r="L18" s="51"/>
    </row>
    <row r="19" spans="1:12" ht="15" customHeight="1" x14ac:dyDescent="0.2">
      <c r="A19" s="55" t="s">
        <v>139</v>
      </c>
      <c r="B19" s="936" t="s">
        <v>140</v>
      </c>
      <c r="C19" s="936"/>
      <c r="D19" s="936"/>
      <c r="E19" s="936"/>
      <c r="F19" s="936"/>
      <c r="G19" s="936"/>
      <c r="H19" s="936"/>
      <c r="I19" s="936"/>
      <c r="J19" s="936"/>
      <c r="K19" s="936"/>
      <c r="L19" s="51"/>
    </row>
    <row r="20" spans="1:12" ht="15" customHeight="1" x14ac:dyDescent="0.2">
      <c r="A20" s="56" t="s">
        <v>117</v>
      </c>
      <c r="B20" s="929"/>
      <c r="C20" s="929"/>
      <c r="D20" s="929"/>
      <c r="E20" s="929"/>
      <c r="F20" s="929"/>
      <c r="G20" s="929"/>
      <c r="H20" s="929"/>
      <c r="I20" s="929"/>
      <c r="J20" s="929"/>
      <c r="K20" s="929"/>
      <c r="L20" s="51"/>
    </row>
    <row r="21" spans="1:12" ht="15" customHeight="1" x14ac:dyDescent="0.2">
      <c r="A21" s="56" t="s">
        <v>119</v>
      </c>
      <c r="B21" s="929"/>
      <c r="C21" s="929"/>
      <c r="D21" s="929"/>
      <c r="E21" s="929"/>
      <c r="F21" s="929"/>
      <c r="G21" s="929"/>
      <c r="H21" s="929"/>
      <c r="I21" s="929"/>
      <c r="J21" s="929"/>
      <c r="K21" s="929"/>
      <c r="L21" s="51"/>
    </row>
    <row r="22" spans="1:12" ht="15" customHeight="1" x14ac:dyDescent="0.2">
      <c r="A22" s="56" t="s">
        <v>120</v>
      </c>
      <c r="B22" s="929"/>
      <c r="C22" s="929"/>
      <c r="D22" s="929"/>
      <c r="E22" s="929"/>
      <c r="F22" s="929"/>
      <c r="G22" s="929"/>
      <c r="H22" s="929"/>
      <c r="I22" s="929"/>
      <c r="J22" s="929"/>
      <c r="K22" s="929"/>
      <c r="L22" s="51"/>
    </row>
    <row r="23" spans="1:12" ht="15" customHeight="1" x14ac:dyDescent="0.2">
      <c r="A23" s="56" t="s">
        <v>121</v>
      </c>
      <c r="B23" s="929"/>
      <c r="C23" s="929"/>
      <c r="D23" s="929"/>
      <c r="E23" s="929"/>
      <c r="F23" s="929"/>
      <c r="G23" s="929"/>
      <c r="H23" s="929"/>
      <c r="I23" s="929"/>
      <c r="J23" s="929"/>
      <c r="K23" s="929"/>
      <c r="L23" s="51"/>
    </row>
    <row r="24" spans="1:12" ht="15" customHeight="1" x14ac:dyDescent="0.2">
      <c r="A24" s="56" t="s">
        <v>131</v>
      </c>
      <c r="B24" s="929"/>
      <c r="C24" s="929"/>
      <c r="D24" s="929"/>
      <c r="E24" s="929"/>
      <c r="F24" s="929"/>
      <c r="G24" s="929"/>
      <c r="H24" s="929"/>
      <c r="I24" s="929"/>
      <c r="J24" s="929"/>
      <c r="K24" s="929"/>
      <c r="L24" s="51"/>
    </row>
    <row r="25" spans="1:12" ht="15" customHeight="1" x14ac:dyDescent="0.2">
      <c r="A25" s="54" t="s">
        <v>141</v>
      </c>
      <c r="B25" s="935"/>
      <c r="C25" s="935"/>
      <c r="D25" s="935"/>
      <c r="E25" s="935"/>
      <c r="F25" s="935"/>
      <c r="G25" s="935"/>
      <c r="H25" s="935"/>
      <c r="I25" s="935"/>
      <c r="J25" s="935"/>
      <c r="K25" s="935"/>
      <c r="L25" s="51"/>
    </row>
    <row r="26" spans="1:12" ht="15" customHeight="1" x14ac:dyDescent="0.2">
      <c r="A26" s="964"/>
      <c r="B26" s="964"/>
      <c r="C26" s="964"/>
      <c r="D26" s="964"/>
      <c r="E26" s="964"/>
      <c r="F26" s="964"/>
      <c r="G26" s="964"/>
      <c r="H26" s="964"/>
      <c r="I26" s="964"/>
      <c r="J26" s="964"/>
      <c r="K26" s="964"/>
      <c r="L26" s="51"/>
    </row>
    <row r="27" spans="1:12" s="91" customFormat="1" ht="30" customHeight="1" x14ac:dyDescent="0.2">
      <c r="A27" s="965" t="s">
        <v>323</v>
      </c>
      <c r="B27" s="966"/>
      <c r="C27" s="966"/>
      <c r="D27" s="966"/>
      <c r="E27" s="966"/>
      <c r="F27" s="966"/>
      <c r="G27" s="966"/>
      <c r="H27" s="966"/>
      <c r="I27" s="966"/>
      <c r="J27" s="966"/>
      <c r="K27" s="966"/>
    </row>
    <row r="28" spans="1:12" s="91" customFormat="1" x14ac:dyDescent="0.2">
      <c r="A28" s="851" t="s">
        <v>378</v>
      </c>
      <c r="B28" s="851"/>
      <c r="C28" s="851"/>
      <c r="D28" s="851"/>
      <c r="E28" s="851"/>
      <c r="F28" s="851"/>
      <c r="G28" s="851"/>
      <c r="H28" s="851"/>
      <c r="I28" s="851"/>
      <c r="J28" s="851"/>
      <c r="K28" s="851"/>
      <c r="L28" s="113"/>
    </row>
    <row r="29" spans="1:12" s="91" customFormat="1" ht="30" customHeight="1" x14ac:dyDescent="0.2">
      <c r="A29" s="114" t="s">
        <v>224</v>
      </c>
      <c r="B29" s="855"/>
      <c r="C29" s="856"/>
      <c r="D29" s="857"/>
      <c r="E29" s="858"/>
      <c r="F29" s="858"/>
      <c r="G29" s="858"/>
      <c r="H29" s="858"/>
      <c r="I29" s="858"/>
      <c r="J29" s="858"/>
      <c r="K29" s="858"/>
    </row>
    <row r="30" spans="1:12" s="91" customFormat="1" ht="15" customHeight="1" x14ac:dyDescent="0.2">
      <c r="A30" s="854"/>
      <c r="B30" s="854"/>
      <c r="C30" s="854"/>
      <c r="D30" s="854"/>
      <c r="E30" s="854"/>
      <c r="F30" s="854"/>
      <c r="G30" s="854"/>
      <c r="H30" s="854"/>
      <c r="I30" s="854"/>
      <c r="J30" s="854"/>
      <c r="K30" s="854"/>
    </row>
    <row r="31" spans="1:12" s="91" customFormat="1" ht="15" customHeight="1" x14ac:dyDescent="0.2">
      <c r="A31" s="820" t="s">
        <v>548</v>
      </c>
      <c r="B31" s="820"/>
      <c r="C31" s="820"/>
      <c r="D31" s="820"/>
      <c r="E31" s="820"/>
      <c r="F31" s="820"/>
      <c r="G31" s="820"/>
      <c r="H31" s="820"/>
      <c r="I31" s="820"/>
      <c r="J31" s="820"/>
      <c r="K31" s="820"/>
    </row>
    <row r="32" spans="1:12" s="91" customFormat="1" ht="45" customHeight="1" x14ac:dyDescent="0.2">
      <c r="A32" s="853"/>
      <c r="B32" s="853"/>
      <c r="C32" s="853"/>
      <c r="D32" s="853"/>
      <c r="E32" s="853"/>
      <c r="F32" s="853"/>
      <c r="G32" s="853"/>
      <c r="H32" s="853"/>
      <c r="I32" s="853"/>
      <c r="J32" s="853"/>
      <c r="K32" s="853"/>
    </row>
    <row r="33" spans="1:12" s="91" customFormat="1" x14ac:dyDescent="0.2">
      <c r="A33" s="820" t="s">
        <v>549</v>
      </c>
      <c r="B33" s="820"/>
      <c r="C33" s="820"/>
      <c r="D33" s="820"/>
      <c r="E33" s="820"/>
      <c r="F33" s="820"/>
      <c r="G33" s="820"/>
      <c r="H33" s="820"/>
      <c r="I33" s="820"/>
      <c r="J33" s="820"/>
      <c r="K33" s="820"/>
    </row>
    <row r="34" spans="1:12" s="91" customFormat="1" ht="60" customHeight="1" x14ac:dyDescent="0.2">
      <c r="A34" s="847"/>
      <c r="B34" s="847"/>
      <c r="C34" s="847"/>
      <c r="D34" s="847"/>
      <c r="E34" s="847"/>
      <c r="F34" s="847"/>
      <c r="G34" s="847"/>
      <c r="H34" s="847"/>
      <c r="I34" s="847"/>
      <c r="J34" s="847"/>
      <c r="K34" s="847"/>
    </row>
    <row r="35" spans="1:12" s="91" customFormat="1" ht="30" customHeight="1" x14ac:dyDescent="0.2">
      <c r="A35" s="820" t="s">
        <v>550</v>
      </c>
      <c r="B35" s="820"/>
      <c r="C35" s="820"/>
      <c r="D35" s="820"/>
      <c r="E35" s="820"/>
      <c r="F35" s="820"/>
      <c r="G35" s="820"/>
      <c r="H35" s="820"/>
      <c r="I35" s="820"/>
      <c r="J35" s="820"/>
      <c r="K35" s="820"/>
    </row>
    <row r="36" spans="1:12" s="91" customFormat="1" ht="60" customHeight="1" thickBot="1" x14ac:dyDescent="0.25">
      <c r="A36" s="847"/>
      <c r="B36" s="847"/>
      <c r="C36" s="847"/>
      <c r="D36" s="847"/>
      <c r="E36" s="847"/>
      <c r="F36" s="847"/>
      <c r="G36" s="847"/>
      <c r="H36" s="847"/>
      <c r="I36" s="847"/>
      <c r="J36" s="847"/>
      <c r="K36" s="847"/>
    </row>
    <row r="37" spans="1:12" ht="4.5" customHeight="1" thickBot="1" x14ac:dyDescent="0.25">
      <c r="A37" s="924"/>
      <c r="B37" s="924"/>
      <c r="C37" s="924"/>
      <c r="D37" s="924"/>
      <c r="E37" s="924"/>
      <c r="F37" s="924"/>
      <c r="G37" s="924"/>
      <c r="H37" s="924"/>
      <c r="I37" s="924"/>
      <c r="J37" s="924"/>
      <c r="K37" s="924"/>
      <c r="L37" s="51"/>
    </row>
    <row r="38" spans="1:12" ht="27.75" customHeight="1" x14ac:dyDescent="0.2">
      <c r="A38" s="960" t="s">
        <v>185</v>
      </c>
      <c r="B38" s="960"/>
      <c r="C38" s="960"/>
      <c r="D38" s="960"/>
      <c r="E38" s="960"/>
      <c r="F38" s="960"/>
      <c r="G38" s="960"/>
      <c r="H38" s="960"/>
      <c r="I38" s="960"/>
      <c r="J38" s="960"/>
      <c r="K38" s="960"/>
      <c r="L38" s="51"/>
    </row>
    <row r="39" spans="1:12" ht="54" customHeight="1" x14ac:dyDescent="0.2">
      <c r="A39" s="842" t="s">
        <v>551</v>
      </c>
      <c r="B39" s="842"/>
      <c r="C39" s="842"/>
      <c r="D39" s="842"/>
      <c r="E39" s="842"/>
      <c r="F39" s="842"/>
      <c r="G39" s="842"/>
      <c r="H39" s="842"/>
      <c r="I39" s="842"/>
      <c r="J39" s="842"/>
      <c r="K39" s="842"/>
      <c r="L39" s="51"/>
    </row>
    <row r="40" spans="1:12" ht="64.5" customHeight="1" x14ac:dyDescent="0.2">
      <c r="A40" s="931"/>
      <c r="B40" s="931"/>
      <c r="C40" s="931"/>
      <c r="D40" s="931"/>
      <c r="E40" s="931"/>
      <c r="F40" s="931"/>
      <c r="G40" s="931"/>
      <c r="H40" s="931"/>
      <c r="I40" s="931"/>
      <c r="J40" s="931"/>
      <c r="K40" s="931"/>
      <c r="L40" s="51"/>
    </row>
    <row r="41" spans="1:12" ht="30" customHeight="1" x14ac:dyDescent="0.2">
      <c r="A41" s="811" t="s">
        <v>515</v>
      </c>
      <c r="B41" s="961"/>
      <c r="C41" s="961"/>
      <c r="D41" s="961"/>
      <c r="E41" s="961"/>
      <c r="F41" s="961"/>
      <c r="G41" s="961"/>
      <c r="H41" s="961"/>
      <c r="I41" s="961"/>
      <c r="J41" s="961"/>
      <c r="K41" s="961"/>
      <c r="L41" s="51"/>
    </row>
    <row r="42" spans="1:12" ht="45" customHeight="1" x14ac:dyDescent="0.2">
      <c r="A42" s="928"/>
      <c r="B42" s="962"/>
      <c r="C42" s="962"/>
      <c r="D42" s="962"/>
      <c r="E42" s="962"/>
      <c r="F42" s="962"/>
      <c r="G42" s="962"/>
      <c r="H42" s="962"/>
      <c r="I42" s="962"/>
      <c r="J42" s="962"/>
      <c r="K42" s="962"/>
      <c r="L42" s="51"/>
    </row>
    <row r="43" spans="1:12" ht="15" customHeight="1" x14ac:dyDescent="0.2">
      <c r="A43" s="811" t="s">
        <v>516</v>
      </c>
      <c r="B43" s="811"/>
      <c r="C43" s="811"/>
      <c r="D43" s="811"/>
      <c r="E43" s="811"/>
      <c r="F43" s="811"/>
      <c r="G43" s="811"/>
      <c r="H43" s="811"/>
      <c r="I43" s="811"/>
      <c r="J43" s="811"/>
      <c r="K43" s="811"/>
      <c r="L43" s="51"/>
    </row>
    <row r="44" spans="1:12" ht="45" customHeight="1" x14ac:dyDescent="0.2">
      <c r="A44" s="928"/>
      <c r="B44" s="928"/>
      <c r="C44" s="928"/>
      <c r="D44" s="928"/>
      <c r="E44" s="928"/>
      <c r="F44" s="928"/>
      <c r="G44" s="928"/>
      <c r="H44" s="928"/>
      <c r="I44" s="928"/>
      <c r="J44" s="928"/>
      <c r="K44" s="928"/>
      <c r="L44" s="51"/>
    </row>
    <row r="45" spans="1:12" ht="30" customHeight="1" x14ac:dyDescent="0.2">
      <c r="A45" s="811" t="s">
        <v>517</v>
      </c>
      <c r="B45" s="811"/>
      <c r="C45" s="811"/>
      <c r="D45" s="811"/>
      <c r="E45" s="811"/>
      <c r="F45" s="811"/>
      <c r="G45" s="811"/>
      <c r="H45" s="811"/>
      <c r="I45" s="811"/>
      <c r="J45" s="811"/>
      <c r="K45" s="811"/>
      <c r="L45" s="51"/>
    </row>
    <row r="46" spans="1:12" ht="45" customHeight="1" x14ac:dyDescent="0.2">
      <c r="A46" s="925"/>
      <c r="B46" s="928"/>
      <c r="C46" s="928"/>
      <c r="D46" s="928"/>
      <c r="E46" s="928"/>
      <c r="F46" s="928"/>
      <c r="G46" s="928"/>
      <c r="H46" s="928"/>
      <c r="I46" s="928"/>
      <c r="J46" s="928"/>
      <c r="K46" s="928"/>
      <c r="L46" s="51"/>
    </row>
    <row r="47" spans="1:12" ht="15" customHeight="1" x14ac:dyDescent="0.2">
      <c r="A47" s="926" t="s">
        <v>518</v>
      </c>
      <c r="B47" s="926"/>
      <c r="C47" s="926"/>
      <c r="D47" s="926"/>
      <c r="E47" s="926"/>
      <c r="F47" s="926"/>
      <c r="G47" s="926"/>
      <c r="H47" s="926"/>
      <c r="I47" s="926"/>
      <c r="J47" s="926"/>
      <c r="K47" s="926"/>
      <c r="L47" s="51"/>
    </row>
    <row r="48" spans="1:12" ht="45" customHeight="1" x14ac:dyDescent="0.2">
      <c r="A48" s="925"/>
      <c r="B48" s="925"/>
      <c r="C48" s="925"/>
      <c r="D48" s="925"/>
      <c r="E48" s="925"/>
      <c r="F48" s="925"/>
      <c r="G48" s="925"/>
      <c r="H48" s="925"/>
      <c r="I48" s="925"/>
      <c r="J48" s="925"/>
      <c r="K48" s="925"/>
      <c r="L48" s="51"/>
    </row>
    <row r="49" spans="1:12" ht="15" customHeight="1" x14ac:dyDescent="0.2">
      <c r="A49" s="926" t="s">
        <v>519</v>
      </c>
      <c r="B49" s="963"/>
      <c r="C49" s="963"/>
      <c r="D49" s="963"/>
      <c r="E49" s="963"/>
      <c r="F49" s="963"/>
      <c r="G49" s="963"/>
      <c r="H49" s="963"/>
      <c r="I49" s="963"/>
      <c r="J49" s="963"/>
      <c r="K49" s="963"/>
      <c r="L49" s="51"/>
    </row>
    <row r="50" spans="1:12" ht="42" customHeight="1" x14ac:dyDescent="0.2">
      <c r="A50" s="925"/>
      <c r="B50" s="925"/>
      <c r="C50" s="925"/>
      <c r="D50" s="925"/>
      <c r="E50" s="925"/>
      <c r="F50" s="925"/>
      <c r="G50" s="925"/>
      <c r="H50" s="925"/>
      <c r="I50" s="925"/>
      <c r="J50" s="925"/>
      <c r="K50" s="925"/>
      <c r="L50" s="51"/>
    </row>
    <row r="51" spans="1:12" ht="15" customHeight="1" x14ac:dyDescent="0.2">
      <c r="A51" s="811" t="s">
        <v>520</v>
      </c>
      <c r="B51" s="811"/>
      <c r="C51" s="811"/>
      <c r="D51" s="811"/>
      <c r="E51" s="811"/>
      <c r="F51" s="811"/>
      <c r="G51" s="811"/>
      <c r="H51" s="811"/>
      <c r="I51" s="811"/>
      <c r="J51" s="811"/>
      <c r="K51" s="811"/>
      <c r="L51" s="51"/>
    </row>
    <row r="52" spans="1:12" ht="45" customHeight="1" x14ac:dyDescent="0.2">
      <c r="A52" s="925"/>
      <c r="B52" s="925"/>
      <c r="C52" s="925"/>
      <c r="D52" s="925"/>
      <c r="E52" s="925"/>
      <c r="F52" s="925"/>
      <c r="G52" s="925"/>
      <c r="H52" s="925"/>
      <c r="I52" s="925"/>
      <c r="J52" s="925"/>
      <c r="K52" s="925"/>
      <c r="L52" s="51"/>
    </row>
    <row r="53" spans="1:12" ht="30" customHeight="1" x14ac:dyDescent="0.2">
      <c r="A53" s="811" t="s">
        <v>514</v>
      </c>
      <c r="B53" s="932"/>
      <c r="C53" s="932"/>
      <c r="D53" s="932"/>
      <c r="E53" s="932"/>
      <c r="F53" s="932"/>
      <c r="G53" s="932"/>
      <c r="H53" s="932"/>
      <c r="I53" s="932"/>
      <c r="J53" s="932"/>
      <c r="K53" s="932"/>
      <c r="L53" s="51"/>
    </row>
    <row r="54" spans="1:12" ht="15" customHeight="1" x14ac:dyDescent="0.2">
      <c r="A54" s="55" t="s">
        <v>139</v>
      </c>
      <c r="B54" s="936" t="s">
        <v>140</v>
      </c>
      <c r="C54" s="936"/>
      <c r="D54" s="936"/>
      <c r="E54" s="936"/>
      <c r="F54" s="936"/>
      <c r="G54" s="936"/>
      <c r="H54" s="936"/>
      <c r="I54" s="936"/>
      <c r="J54" s="936"/>
      <c r="K54" s="936"/>
      <c r="L54" s="51"/>
    </row>
    <row r="55" spans="1:12" ht="15" customHeight="1" x14ac:dyDescent="0.2">
      <c r="A55" s="56" t="s">
        <v>117</v>
      </c>
      <c r="B55" s="929"/>
      <c r="C55" s="929"/>
      <c r="D55" s="929"/>
      <c r="E55" s="929"/>
      <c r="F55" s="929"/>
      <c r="G55" s="929"/>
      <c r="H55" s="929"/>
      <c r="I55" s="929"/>
      <c r="J55" s="929"/>
      <c r="K55" s="929"/>
      <c r="L55" s="51"/>
    </row>
    <row r="56" spans="1:12" ht="15" customHeight="1" x14ac:dyDescent="0.2">
      <c r="A56" s="56" t="s">
        <v>119</v>
      </c>
      <c r="B56" s="929"/>
      <c r="C56" s="929"/>
      <c r="D56" s="929"/>
      <c r="E56" s="929"/>
      <c r="F56" s="929"/>
      <c r="G56" s="929"/>
      <c r="H56" s="929"/>
      <c r="I56" s="929"/>
      <c r="J56" s="929"/>
      <c r="K56" s="929"/>
      <c r="L56" s="51"/>
    </row>
    <row r="57" spans="1:12" ht="15" customHeight="1" x14ac:dyDescent="0.2">
      <c r="A57" s="56" t="s">
        <v>120</v>
      </c>
      <c r="B57" s="929"/>
      <c r="C57" s="929"/>
      <c r="D57" s="929"/>
      <c r="E57" s="929"/>
      <c r="F57" s="929"/>
      <c r="G57" s="929"/>
      <c r="H57" s="929"/>
      <c r="I57" s="929"/>
      <c r="J57" s="929"/>
      <c r="K57" s="929"/>
      <c r="L57" s="51"/>
    </row>
    <row r="58" spans="1:12" ht="15" customHeight="1" x14ac:dyDescent="0.2">
      <c r="A58" s="56" t="s">
        <v>121</v>
      </c>
      <c r="B58" s="929"/>
      <c r="C58" s="929"/>
      <c r="D58" s="929"/>
      <c r="E58" s="929"/>
      <c r="F58" s="929"/>
      <c r="G58" s="929"/>
      <c r="H58" s="929"/>
      <c r="I58" s="929"/>
      <c r="J58" s="929"/>
      <c r="K58" s="929"/>
      <c r="L58" s="51"/>
    </row>
    <row r="59" spans="1:12" ht="15" customHeight="1" x14ac:dyDescent="0.2">
      <c r="A59" s="56" t="s">
        <v>131</v>
      </c>
      <c r="B59" s="929"/>
      <c r="C59" s="929"/>
      <c r="D59" s="929"/>
      <c r="E59" s="929"/>
      <c r="F59" s="929"/>
      <c r="G59" s="929"/>
      <c r="H59" s="929"/>
      <c r="I59" s="929"/>
      <c r="J59" s="929"/>
      <c r="K59" s="929"/>
      <c r="L59" s="51"/>
    </row>
    <row r="60" spans="1:12" ht="15" customHeight="1" x14ac:dyDescent="0.2">
      <c r="A60" s="54" t="s">
        <v>141</v>
      </c>
      <c r="B60" s="935"/>
      <c r="C60" s="935"/>
      <c r="D60" s="935"/>
      <c r="E60" s="935"/>
      <c r="F60" s="935"/>
      <c r="G60" s="935"/>
      <c r="H60" s="935"/>
      <c r="I60" s="935"/>
      <c r="J60" s="935"/>
      <c r="K60" s="935"/>
      <c r="L60" s="51"/>
    </row>
    <row r="61" spans="1:12" ht="15" customHeight="1" x14ac:dyDescent="0.2">
      <c r="A61" s="964"/>
      <c r="B61" s="964"/>
      <c r="C61" s="964"/>
      <c r="D61" s="964"/>
      <c r="E61" s="964"/>
      <c r="F61" s="964"/>
      <c r="G61" s="964"/>
      <c r="H61" s="964"/>
      <c r="I61" s="964"/>
      <c r="J61" s="964"/>
      <c r="K61" s="964"/>
      <c r="L61" s="51"/>
    </row>
    <row r="62" spans="1:12" ht="15" customHeight="1" x14ac:dyDescent="0.2">
      <c r="A62" s="964"/>
      <c r="B62" s="964"/>
      <c r="C62" s="964"/>
      <c r="D62" s="964"/>
      <c r="E62" s="964"/>
      <c r="F62" s="964"/>
      <c r="G62" s="964"/>
      <c r="H62" s="964"/>
      <c r="I62" s="964"/>
      <c r="J62" s="964"/>
      <c r="K62" s="964"/>
      <c r="L62" s="51"/>
    </row>
    <row r="63" spans="1:12" s="91" customFormat="1" ht="30" customHeight="1" x14ac:dyDescent="0.2">
      <c r="A63" s="965" t="s">
        <v>324</v>
      </c>
      <c r="B63" s="966"/>
      <c r="C63" s="966"/>
      <c r="D63" s="966"/>
      <c r="E63" s="966"/>
      <c r="F63" s="966"/>
      <c r="G63" s="966"/>
      <c r="H63" s="966"/>
      <c r="I63" s="966"/>
      <c r="J63" s="966"/>
      <c r="K63" s="966"/>
    </row>
    <row r="64" spans="1:12" s="91" customFormat="1" x14ac:dyDescent="0.2">
      <c r="A64" s="851" t="s">
        <v>378</v>
      </c>
      <c r="B64" s="851"/>
      <c r="C64" s="851"/>
      <c r="D64" s="851"/>
      <c r="E64" s="851"/>
      <c r="F64" s="851"/>
      <c r="G64" s="851"/>
      <c r="H64" s="851"/>
      <c r="I64" s="851"/>
      <c r="J64" s="851"/>
      <c r="K64" s="851"/>
      <c r="L64" s="113"/>
    </row>
    <row r="65" spans="1:12" s="91" customFormat="1" ht="30" customHeight="1" x14ac:dyDescent="0.2">
      <c r="A65" s="114" t="s">
        <v>224</v>
      </c>
      <c r="B65" s="855"/>
      <c r="C65" s="856"/>
      <c r="D65" s="857"/>
      <c r="E65" s="858"/>
      <c r="F65" s="858"/>
      <c r="G65" s="858"/>
      <c r="H65" s="858"/>
      <c r="I65" s="858"/>
      <c r="J65" s="858"/>
      <c r="K65" s="858"/>
    </row>
    <row r="66" spans="1:12" s="91" customFormat="1" ht="15" customHeight="1" x14ac:dyDescent="0.2">
      <c r="A66" s="854"/>
      <c r="B66" s="854"/>
      <c r="C66" s="854"/>
      <c r="D66" s="854"/>
      <c r="E66" s="854"/>
      <c r="F66" s="854"/>
      <c r="G66" s="854"/>
      <c r="H66" s="854"/>
      <c r="I66" s="854"/>
      <c r="J66" s="854"/>
      <c r="K66" s="854"/>
    </row>
    <row r="67" spans="1:12" s="91" customFormat="1" ht="15" customHeight="1" x14ac:dyDescent="0.2">
      <c r="A67" s="820" t="s">
        <v>548</v>
      </c>
      <c r="B67" s="820"/>
      <c r="C67" s="820"/>
      <c r="D67" s="820"/>
      <c r="E67" s="820"/>
      <c r="F67" s="820"/>
      <c r="G67" s="820"/>
      <c r="H67" s="820"/>
      <c r="I67" s="820"/>
      <c r="J67" s="820"/>
      <c r="K67" s="820"/>
    </row>
    <row r="68" spans="1:12" s="91" customFormat="1" ht="45" customHeight="1" x14ac:dyDescent="0.2">
      <c r="A68" s="853"/>
      <c r="B68" s="853"/>
      <c r="C68" s="853"/>
      <c r="D68" s="853"/>
      <c r="E68" s="853"/>
      <c r="F68" s="853"/>
      <c r="G68" s="853"/>
      <c r="H68" s="853"/>
      <c r="I68" s="853"/>
      <c r="J68" s="853"/>
      <c r="K68" s="853"/>
    </row>
    <row r="69" spans="1:12" s="91" customFormat="1" x14ac:dyDescent="0.2">
      <c r="A69" s="820" t="s">
        <v>549</v>
      </c>
      <c r="B69" s="820"/>
      <c r="C69" s="820"/>
      <c r="D69" s="820"/>
      <c r="E69" s="820"/>
      <c r="F69" s="820"/>
      <c r="G69" s="820"/>
      <c r="H69" s="820"/>
      <c r="I69" s="820"/>
      <c r="J69" s="820"/>
      <c r="K69" s="820"/>
    </row>
    <row r="70" spans="1:12" s="91" customFormat="1" ht="60" customHeight="1" x14ac:dyDescent="0.2">
      <c r="A70" s="847"/>
      <c r="B70" s="847"/>
      <c r="C70" s="847"/>
      <c r="D70" s="847"/>
      <c r="E70" s="847"/>
      <c r="F70" s="847"/>
      <c r="G70" s="847"/>
      <c r="H70" s="847"/>
      <c r="I70" s="847"/>
      <c r="J70" s="847"/>
      <c r="K70" s="847"/>
    </row>
    <row r="71" spans="1:12" s="91" customFormat="1" ht="30" customHeight="1" x14ac:dyDescent="0.2">
      <c r="A71" s="820" t="s">
        <v>550</v>
      </c>
      <c r="B71" s="820"/>
      <c r="C71" s="820"/>
      <c r="D71" s="820"/>
      <c r="E71" s="820"/>
      <c r="F71" s="820"/>
      <c r="G71" s="820"/>
      <c r="H71" s="820"/>
      <c r="I71" s="820"/>
      <c r="J71" s="820"/>
      <c r="K71" s="820"/>
    </row>
    <row r="72" spans="1:12" s="91" customFormat="1" ht="60" customHeight="1" thickBot="1" x14ac:dyDescent="0.25">
      <c r="A72" s="847"/>
      <c r="B72" s="847"/>
      <c r="C72" s="847"/>
      <c r="D72" s="847"/>
      <c r="E72" s="847"/>
      <c r="F72" s="847"/>
      <c r="G72" s="847"/>
      <c r="H72" s="847"/>
      <c r="I72" s="847"/>
      <c r="J72" s="847"/>
      <c r="K72" s="847"/>
    </row>
    <row r="73" spans="1:12" ht="4.5" customHeight="1" thickBot="1" x14ac:dyDescent="0.25">
      <c r="A73" s="924"/>
      <c r="B73" s="924"/>
      <c r="C73" s="924"/>
      <c r="D73" s="924"/>
      <c r="E73" s="924"/>
      <c r="F73" s="924"/>
      <c r="G73" s="924"/>
      <c r="H73" s="924"/>
      <c r="I73" s="924"/>
      <c r="J73" s="924"/>
      <c r="K73" s="924"/>
      <c r="L73" s="51"/>
    </row>
    <row r="74" spans="1:12" s="91" customFormat="1" ht="60" customHeight="1" x14ac:dyDescent="0.2">
      <c r="A74" s="847"/>
      <c r="B74" s="847"/>
      <c r="C74" s="847"/>
      <c r="D74" s="847"/>
      <c r="E74" s="847"/>
      <c r="F74" s="847"/>
      <c r="G74" s="847"/>
      <c r="H74" s="847"/>
      <c r="I74" s="847"/>
      <c r="J74" s="847"/>
      <c r="K74" s="847"/>
    </row>
  </sheetData>
  <mergeCells count="76">
    <mergeCell ref="B57:K57"/>
    <mergeCell ref="B58:K58"/>
    <mergeCell ref="B59:K59"/>
    <mergeCell ref="B60:K60"/>
    <mergeCell ref="A61:K61"/>
    <mergeCell ref="A4:K4"/>
    <mergeCell ref="A5:K5"/>
    <mergeCell ref="A39:K39"/>
    <mergeCell ref="A40:K40"/>
    <mergeCell ref="B56:K56"/>
    <mergeCell ref="A31:K31"/>
    <mergeCell ref="A32:K32"/>
    <mergeCell ref="A33:K33"/>
    <mergeCell ref="A34:K34"/>
    <mergeCell ref="A35:K35"/>
    <mergeCell ref="A37:K37"/>
    <mergeCell ref="A18:K18"/>
    <mergeCell ref="B19:K19"/>
    <mergeCell ref="B20:K20"/>
    <mergeCell ref="B21:K21"/>
    <mergeCell ref="B22:K22"/>
    <mergeCell ref="A74:K74"/>
    <mergeCell ref="A71:K71"/>
    <mergeCell ref="A72:K72"/>
    <mergeCell ref="A62:K62"/>
    <mergeCell ref="A66:K66"/>
    <mergeCell ref="A68:K68"/>
    <mergeCell ref="A69:K69"/>
    <mergeCell ref="A70:K70"/>
    <mergeCell ref="A73:K73"/>
    <mergeCell ref="A63:K63"/>
    <mergeCell ref="A64:K64"/>
    <mergeCell ref="B65:C65"/>
    <mergeCell ref="D65:K65"/>
    <mergeCell ref="A67:K67"/>
    <mergeCell ref="B23:K23"/>
    <mergeCell ref="B24:K24"/>
    <mergeCell ref="A36:K36"/>
    <mergeCell ref="A26:K26"/>
    <mergeCell ref="B25:K25"/>
    <mergeCell ref="A27:K27"/>
    <mergeCell ref="A28:K28"/>
    <mergeCell ref="B29:C29"/>
    <mergeCell ref="D29:K29"/>
    <mergeCell ref="A30:K30"/>
    <mergeCell ref="A38:K38"/>
    <mergeCell ref="A41:K41"/>
    <mergeCell ref="A42:K42"/>
    <mergeCell ref="A43:K43"/>
    <mergeCell ref="A44:K44"/>
    <mergeCell ref="A45:K45"/>
    <mergeCell ref="A46:K46"/>
    <mergeCell ref="A47:K47"/>
    <mergeCell ref="A48:K48"/>
    <mergeCell ref="A49:K49"/>
    <mergeCell ref="A50:K50"/>
    <mergeCell ref="A51:K51"/>
    <mergeCell ref="A52:K52"/>
    <mergeCell ref="A53:K53"/>
    <mergeCell ref="B54:K54"/>
    <mergeCell ref="B55:K55"/>
    <mergeCell ref="A17:K17"/>
    <mergeCell ref="A16:K16"/>
    <mergeCell ref="A1:K1"/>
    <mergeCell ref="A2:K2"/>
    <mergeCell ref="A3:K3"/>
    <mergeCell ref="A6:K6"/>
    <mergeCell ref="A9:K9"/>
    <mergeCell ref="A10:K10"/>
    <mergeCell ref="A7:K7"/>
    <mergeCell ref="A8:K8"/>
    <mergeCell ref="A11:K11"/>
    <mergeCell ref="A12:K12"/>
    <mergeCell ref="A13:K13"/>
    <mergeCell ref="A14:K14"/>
    <mergeCell ref="A15:K15"/>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rowBreaks count="2" manualBreakCount="2">
    <brk id="36" max="16383" man="1"/>
    <brk id="72"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FED0E-27D8-4799-80A9-1A7E7A11113E}">
  <sheetPr>
    <tabColor theme="7" tint="0.79998168889431442"/>
    <pageSetUpPr fitToPage="1"/>
  </sheetPr>
  <dimension ref="A1:P76"/>
  <sheetViews>
    <sheetView zoomScaleNormal="100" workbookViewId="0">
      <selection activeCell="A68" sqref="A68:K68"/>
    </sheetView>
  </sheetViews>
  <sheetFormatPr baseColWidth="10" defaultColWidth="11.42578125" defaultRowHeight="14.1" customHeight="1" x14ac:dyDescent="0.2"/>
  <cols>
    <col min="1" max="1" width="5.85546875" style="11" bestFit="1" customWidth="1"/>
    <col min="2" max="2" width="4.42578125" style="32" bestFit="1" customWidth="1"/>
    <col min="3" max="3" width="4.42578125" style="32" customWidth="1"/>
    <col min="4" max="4" width="26.140625" style="32" customWidth="1"/>
    <col min="5" max="5" width="24.85546875" style="32" customWidth="1"/>
    <col min="6" max="8" width="12.140625" style="11" customWidth="1"/>
    <col min="9" max="9" width="20.42578125" style="11" customWidth="1"/>
    <col min="10" max="10" width="13.85546875" style="11" bestFit="1" customWidth="1"/>
    <col min="11" max="11" width="9" style="11" bestFit="1" customWidth="1"/>
    <col min="12" max="12" width="11" style="11" customWidth="1"/>
    <col min="13" max="13" width="10.140625" style="11" bestFit="1" customWidth="1"/>
    <col min="14" max="14" width="4.5703125" style="33" bestFit="1" customWidth="1"/>
    <col min="15" max="15" width="4.42578125" style="33" bestFit="1" customWidth="1"/>
    <col min="16" max="253" width="11.42578125" style="11"/>
    <col min="254" max="254" width="5.85546875" style="11" bestFit="1" customWidth="1"/>
    <col min="255" max="255" width="4.42578125" style="11" bestFit="1" customWidth="1"/>
    <col min="256" max="256" width="4.42578125" style="11" customWidth="1"/>
    <col min="257" max="257" width="29" style="11" customWidth="1"/>
    <col min="258" max="258" width="6.42578125" style="11" bestFit="1" customWidth="1"/>
    <col min="259" max="259" width="20.5703125" style="11" customWidth="1"/>
    <col min="260" max="260" width="12.85546875" style="11" customWidth="1"/>
    <col min="261" max="261" width="12.140625" style="11" customWidth="1"/>
    <col min="262" max="262" width="12.85546875" style="11" customWidth="1"/>
    <col min="263" max="263" width="9.85546875" style="11" customWidth="1"/>
    <col min="264" max="264" width="10" style="11" customWidth="1"/>
    <col min="265" max="265" width="9.85546875" style="11" bestFit="1" customWidth="1"/>
    <col min="266" max="266" width="9.42578125" style="11" customWidth="1"/>
    <col min="267" max="267" width="3.85546875" style="11" bestFit="1" customWidth="1"/>
    <col min="268" max="268" width="4.5703125" style="11" bestFit="1" customWidth="1"/>
    <col min="269" max="269" width="4.42578125" style="11" bestFit="1" customWidth="1"/>
    <col min="270" max="509" width="11.42578125" style="11"/>
    <col min="510" max="510" width="5.85546875" style="11" bestFit="1" customWidth="1"/>
    <col min="511" max="511" width="4.42578125" style="11" bestFit="1" customWidth="1"/>
    <col min="512" max="512" width="4.42578125" style="11" customWidth="1"/>
    <col min="513" max="513" width="29" style="11" customWidth="1"/>
    <col min="514" max="514" width="6.42578125" style="11" bestFit="1" customWidth="1"/>
    <col min="515" max="515" width="20.5703125" style="11" customWidth="1"/>
    <col min="516" max="516" width="12.85546875" style="11" customWidth="1"/>
    <col min="517" max="517" width="12.140625" style="11" customWidth="1"/>
    <col min="518" max="518" width="12.85546875" style="11" customWidth="1"/>
    <col min="519" max="519" width="9.85546875" style="11" customWidth="1"/>
    <col min="520" max="520" width="10" style="11" customWidth="1"/>
    <col min="521" max="521" width="9.85546875" style="11" bestFit="1" customWidth="1"/>
    <col min="522" max="522" width="9.42578125" style="11" customWidth="1"/>
    <col min="523" max="523" width="3.85546875" style="11" bestFit="1" customWidth="1"/>
    <col min="524" max="524" width="4.5703125" style="11" bestFit="1" customWidth="1"/>
    <col min="525" max="525" width="4.42578125" style="11" bestFit="1" customWidth="1"/>
    <col min="526" max="765" width="11.42578125" style="11"/>
    <col min="766" max="766" width="5.85546875" style="11" bestFit="1" customWidth="1"/>
    <col min="767" max="767" width="4.42578125" style="11" bestFit="1" customWidth="1"/>
    <col min="768" max="768" width="4.42578125" style="11" customWidth="1"/>
    <col min="769" max="769" width="29" style="11" customWidth="1"/>
    <col min="770" max="770" width="6.42578125" style="11" bestFit="1" customWidth="1"/>
    <col min="771" max="771" width="20.5703125" style="11" customWidth="1"/>
    <col min="772" max="772" width="12.85546875" style="11" customWidth="1"/>
    <col min="773" max="773" width="12.140625" style="11" customWidth="1"/>
    <col min="774" max="774" width="12.85546875" style="11" customWidth="1"/>
    <col min="775" max="775" width="9.85546875" style="11" customWidth="1"/>
    <col min="776" max="776" width="10" style="11" customWidth="1"/>
    <col min="777" max="777" width="9.85546875" style="11" bestFit="1" customWidth="1"/>
    <col min="778" max="778" width="9.42578125" style="11" customWidth="1"/>
    <col min="779" max="779" width="3.85546875" style="11" bestFit="1" customWidth="1"/>
    <col min="780" max="780" width="4.5703125" style="11" bestFit="1" customWidth="1"/>
    <col min="781" max="781" width="4.42578125" style="11" bestFit="1" customWidth="1"/>
    <col min="782" max="1021" width="11.42578125" style="11"/>
    <col min="1022" max="1022" width="5.85546875" style="11" bestFit="1" customWidth="1"/>
    <col min="1023" max="1023" width="4.42578125" style="11" bestFit="1" customWidth="1"/>
    <col min="1024" max="1024" width="4.42578125" style="11" customWidth="1"/>
    <col min="1025" max="1025" width="29" style="11" customWidth="1"/>
    <col min="1026" max="1026" width="6.42578125" style="11" bestFit="1" customWidth="1"/>
    <col min="1027" max="1027" width="20.5703125" style="11" customWidth="1"/>
    <col min="1028" max="1028" width="12.85546875" style="11" customWidth="1"/>
    <col min="1029" max="1029" width="12.140625" style="11" customWidth="1"/>
    <col min="1030" max="1030" width="12.85546875" style="11" customWidth="1"/>
    <col min="1031" max="1031" width="9.85546875" style="11" customWidth="1"/>
    <col min="1032" max="1032" width="10" style="11" customWidth="1"/>
    <col min="1033" max="1033" width="9.85546875" style="11" bestFit="1" customWidth="1"/>
    <col min="1034" max="1034" width="9.42578125" style="11" customWidth="1"/>
    <col min="1035" max="1035" width="3.85546875" style="11" bestFit="1" customWidth="1"/>
    <col min="1036" max="1036" width="4.5703125" style="11" bestFit="1" customWidth="1"/>
    <col min="1037" max="1037" width="4.42578125" style="11" bestFit="1" customWidth="1"/>
    <col min="1038" max="1277" width="11.42578125" style="11"/>
    <col min="1278" max="1278" width="5.85546875" style="11" bestFit="1" customWidth="1"/>
    <col min="1279" max="1279" width="4.42578125" style="11" bestFit="1" customWidth="1"/>
    <col min="1280" max="1280" width="4.42578125" style="11" customWidth="1"/>
    <col min="1281" max="1281" width="29" style="11" customWidth="1"/>
    <col min="1282" max="1282" width="6.42578125" style="11" bestFit="1" customWidth="1"/>
    <col min="1283" max="1283" width="20.5703125" style="11" customWidth="1"/>
    <col min="1284" max="1284" width="12.85546875" style="11" customWidth="1"/>
    <col min="1285" max="1285" width="12.140625" style="11" customWidth="1"/>
    <col min="1286" max="1286" width="12.85546875" style="11" customWidth="1"/>
    <col min="1287" max="1287" width="9.85546875" style="11" customWidth="1"/>
    <col min="1288" max="1288" width="10" style="11" customWidth="1"/>
    <col min="1289" max="1289" width="9.85546875" style="11" bestFit="1" customWidth="1"/>
    <col min="1290" max="1290" width="9.42578125" style="11" customWidth="1"/>
    <col min="1291" max="1291" width="3.85546875" style="11" bestFit="1" customWidth="1"/>
    <col min="1292" max="1292" width="4.5703125" style="11" bestFit="1" customWidth="1"/>
    <col min="1293" max="1293" width="4.42578125" style="11" bestFit="1" customWidth="1"/>
    <col min="1294" max="1533" width="11.42578125" style="11"/>
    <col min="1534" max="1534" width="5.85546875" style="11" bestFit="1" customWidth="1"/>
    <col min="1535" max="1535" width="4.42578125" style="11" bestFit="1" customWidth="1"/>
    <col min="1536" max="1536" width="4.42578125" style="11" customWidth="1"/>
    <col min="1537" max="1537" width="29" style="11" customWidth="1"/>
    <col min="1538" max="1538" width="6.42578125" style="11" bestFit="1" customWidth="1"/>
    <col min="1539" max="1539" width="20.5703125" style="11" customWidth="1"/>
    <col min="1540" max="1540" width="12.85546875" style="11" customWidth="1"/>
    <col min="1541" max="1541" width="12.140625" style="11" customWidth="1"/>
    <col min="1542" max="1542" width="12.85546875" style="11" customWidth="1"/>
    <col min="1543" max="1543" width="9.85546875" style="11" customWidth="1"/>
    <col min="1544" max="1544" width="10" style="11" customWidth="1"/>
    <col min="1545" max="1545" width="9.85546875" style="11" bestFit="1" customWidth="1"/>
    <col min="1546" max="1546" width="9.42578125" style="11" customWidth="1"/>
    <col min="1547" max="1547" width="3.85546875" style="11" bestFit="1" customWidth="1"/>
    <col min="1548" max="1548" width="4.5703125" style="11" bestFit="1" customWidth="1"/>
    <col min="1549" max="1549" width="4.42578125" style="11" bestFit="1" customWidth="1"/>
    <col min="1550" max="1789" width="11.42578125" style="11"/>
    <col min="1790" max="1790" width="5.85546875" style="11" bestFit="1" customWidth="1"/>
    <col min="1791" max="1791" width="4.42578125" style="11" bestFit="1" customWidth="1"/>
    <col min="1792" max="1792" width="4.42578125" style="11" customWidth="1"/>
    <col min="1793" max="1793" width="29" style="11" customWidth="1"/>
    <col min="1794" max="1794" width="6.42578125" style="11" bestFit="1" customWidth="1"/>
    <col min="1795" max="1795" width="20.5703125" style="11" customWidth="1"/>
    <col min="1796" max="1796" width="12.85546875" style="11" customWidth="1"/>
    <col min="1797" max="1797" width="12.140625" style="11" customWidth="1"/>
    <col min="1798" max="1798" width="12.85546875" style="11" customWidth="1"/>
    <col min="1799" max="1799" width="9.85546875" style="11" customWidth="1"/>
    <col min="1800" max="1800" width="10" style="11" customWidth="1"/>
    <col min="1801" max="1801" width="9.85546875" style="11" bestFit="1" customWidth="1"/>
    <col min="1802" max="1802" width="9.42578125" style="11" customWidth="1"/>
    <col min="1803" max="1803" width="3.85546875" style="11" bestFit="1" customWidth="1"/>
    <col min="1804" max="1804" width="4.5703125" style="11" bestFit="1" customWidth="1"/>
    <col min="1805" max="1805" width="4.42578125" style="11" bestFit="1" customWidth="1"/>
    <col min="1806" max="2045" width="11.42578125" style="11"/>
    <col min="2046" max="2046" width="5.85546875" style="11" bestFit="1" customWidth="1"/>
    <col min="2047" max="2047" width="4.42578125" style="11" bestFit="1" customWidth="1"/>
    <col min="2048" max="2048" width="4.42578125" style="11" customWidth="1"/>
    <col min="2049" max="2049" width="29" style="11" customWidth="1"/>
    <col min="2050" max="2050" width="6.42578125" style="11" bestFit="1" customWidth="1"/>
    <col min="2051" max="2051" width="20.5703125" style="11" customWidth="1"/>
    <col min="2052" max="2052" width="12.85546875" style="11" customWidth="1"/>
    <col min="2053" max="2053" width="12.140625" style="11" customWidth="1"/>
    <col min="2054" max="2054" width="12.85546875" style="11" customWidth="1"/>
    <col min="2055" max="2055" width="9.85546875" style="11" customWidth="1"/>
    <col min="2056" max="2056" width="10" style="11" customWidth="1"/>
    <col min="2057" max="2057" width="9.85546875" style="11" bestFit="1" customWidth="1"/>
    <col min="2058" max="2058" width="9.42578125" style="11" customWidth="1"/>
    <col min="2059" max="2059" width="3.85546875" style="11" bestFit="1" customWidth="1"/>
    <col min="2060" max="2060" width="4.5703125" style="11" bestFit="1" customWidth="1"/>
    <col min="2061" max="2061" width="4.42578125" style="11" bestFit="1" customWidth="1"/>
    <col min="2062" max="2301" width="11.42578125" style="11"/>
    <col min="2302" max="2302" width="5.85546875" style="11" bestFit="1" customWidth="1"/>
    <col min="2303" max="2303" width="4.42578125" style="11" bestFit="1" customWidth="1"/>
    <col min="2304" max="2304" width="4.42578125" style="11" customWidth="1"/>
    <col min="2305" max="2305" width="29" style="11" customWidth="1"/>
    <col min="2306" max="2306" width="6.42578125" style="11" bestFit="1" customWidth="1"/>
    <col min="2307" max="2307" width="20.5703125" style="11" customWidth="1"/>
    <col min="2308" max="2308" width="12.85546875" style="11" customWidth="1"/>
    <col min="2309" max="2309" width="12.140625" style="11" customWidth="1"/>
    <col min="2310" max="2310" width="12.85546875" style="11" customWidth="1"/>
    <col min="2311" max="2311" width="9.85546875" style="11" customWidth="1"/>
    <col min="2312" max="2312" width="10" style="11" customWidth="1"/>
    <col min="2313" max="2313" width="9.85546875" style="11" bestFit="1" customWidth="1"/>
    <col min="2314" max="2314" width="9.42578125" style="11" customWidth="1"/>
    <col min="2315" max="2315" width="3.85546875" style="11" bestFit="1" customWidth="1"/>
    <col min="2316" max="2316" width="4.5703125" style="11" bestFit="1" customWidth="1"/>
    <col min="2317" max="2317" width="4.42578125" style="11" bestFit="1" customWidth="1"/>
    <col min="2318" max="2557" width="11.42578125" style="11"/>
    <col min="2558" max="2558" width="5.85546875" style="11" bestFit="1" customWidth="1"/>
    <col min="2559" max="2559" width="4.42578125" style="11" bestFit="1" customWidth="1"/>
    <col min="2560" max="2560" width="4.42578125" style="11" customWidth="1"/>
    <col min="2561" max="2561" width="29" style="11" customWidth="1"/>
    <col min="2562" max="2562" width="6.42578125" style="11" bestFit="1" customWidth="1"/>
    <col min="2563" max="2563" width="20.5703125" style="11" customWidth="1"/>
    <col min="2564" max="2564" width="12.85546875" style="11" customWidth="1"/>
    <col min="2565" max="2565" width="12.140625" style="11" customWidth="1"/>
    <col min="2566" max="2566" width="12.85546875" style="11" customWidth="1"/>
    <col min="2567" max="2567" width="9.85546875" style="11" customWidth="1"/>
    <col min="2568" max="2568" width="10" style="11" customWidth="1"/>
    <col min="2569" max="2569" width="9.85546875" style="11" bestFit="1" customWidth="1"/>
    <col min="2570" max="2570" width="9.42578125" style="11" customWidth="1"/>
    <col min="2571" max="2571" width="3.85546875" style="11" bestFit="1" customWidth="1"/>
    <col min="2572" max="2572" width="4.5703125" style="11" bestFit="1" customWidth="1"/>
    <col min="2573" max="2573" width="4.42578125" style="11" bestFit="1" customWidth="1"/>
    <col min="2574" max="2813" width="11.42578125" style="11"/>
    <col min="2814" max="2814" width="5.85546875" style="11" bestFit="1" customWidth="1"/>
    <col min="2815" max="2815" width="4.42578125" style="11" bestFit="1" customWidth="1"/>
    <col min="2816" max="2816" width="4.42578125" style="11" customWidth="1"/>
    <col min="2817" max="2817" width="29" style="11" customWidth="1"/>
    <col min="2818" max="2818" width="6.42578125" style="11" bestFit="1" customWidth="1"/>
    <col min="2819" max="2819" width="20.5703125" style="11" customWidth="1"/>
    <col min="2820" max="2820" width="12.85546875" style="11" customWidth="1"/>
    <col min="2821" max="2821" width="12.140625" style="11" customWidth="1"/>
    <col min="2822" max="2822" width="12.85546875" style="11" customWidth="1"/>
    <col min="2823" max="2823" width="9.85546875" style="11" customWidth="1"/>
    <col min="2824" max="2824" width="10" style="11" customWidth="1"/>
    <col min="2825" max="2825" width="9.85546875" style="11" bestFit="1" customWidth="1"/>
    <col min="2826" max="2826" width="9.42578125" style="11" customWidth="1"/>
    <col min="2827" max="2827" width="3.85546875" style="11" bestFit="1" customWidth="1"/>
    <col min="2828" max="2828" width="4.5703125" style="11" bestFit="1" customWidth="1"/>
    <col min="2829" max="2829" width="4.42578125" style="11" bestFit="1" customWidth="1"/>
    <col min="2830" max="3069" width="11.42578125" style="11"/>
    <col min="3070" max="3070" width="5.85546875" style="11" bestFit="1" customWidth="1"/>
    <col min="3071" max="3071" width="4.42578125" style="11" bestFit="1" customWidth="1"/>
    <col min="3072" max="3072" width="4.42578125" style="11" customWidth="1"/>
    <col min="3073" max="3073" width="29" style="11" customWidth="1"/>
    <col min="3074" max="3074" width="6.42578125" style="11" bestFit="1" customWidth="1"/>
    <col min="3075" max="3075" width="20.5703125" style="11" customWidth="1"/>
    <col min="3076" max="3076" width="12.85546875" style="11" customWidth="1"/>
    <col min="3077" max="3077" width="12.140625" style="11" customWidth="1"/>
    <col min="3078" max="3078" width="12.85546875" style="11" customWidth="1"/>
    <col min="3079" max="3079" width="9.85546875" style="11" customWidth="1"/>
    <col min="3080" max="3080" width="10" style="11" customWidth="1"/>
    <col min="3081" max="3081" width="9.85546875" style="11" bestFit="1" customWidth="1"/>
    <col min="3082" max="3082" width="9.42578125" style="11" customWidth="1"/>
    <col min="3083" max="3083" width="3.85546875" style="11" bestFit="1" customWidth="1"/>
    <col min="3084" max="3084" width="4.5703125" style="11" bestFit="1" customWidth="1"/>
    <col min="3085" max="3085" width="4.42578125" style="11" bestFit="1" customWidth="1"/>
    <col min="3086" max="3325" width="11.42578125" style="11"/>
    <col min="3326" max="3326" width="5.85546875" style="11" bestFit="1" customWidth="1"/>
    <col min="3327" max="3327" width="4.42578125" style="11" bestFit="1" customWidth="1"/>
    <col min="3328" max="3328" width="4.42578125" style="11" customWidth="1"/>
    <col min="3329" max="3329" width="29" style="11" customWidth="1"/>
    <col min="3330" max="3330" width="6.42578125" style="11" bestFit="1" customWidth="1"/>
    <col min="3331" max="3331" width="20.5703125" style="11" customWidth="1"/>
    <col min="3332" max="3332" width="12.85546875" style="11" customWidth="1"/>
    <col min="3333" max="3333" width="12.140625" style="11" customWidth="1"/>
    <col min="3334" max="3334" width="12.85546875" style="11" customWidth="1"/>
    <col min="3335" max="3335" width="9.85546875" style="11" customWidth="1"/>
    <col min="3336" max="3336" width="10" style="11" customWidth="1"/>
    <col min="3337" max="3337" width="9.85546875" style="11" bestFit="1" customWidth="1"/>
    <col min="3338" max="3338" width="9.42578125" style="11" customWidth="1"/>
    <col min="3339" max="3339" width="3.85546875" style="11" bestFit="1" customWidth="1"/>
    <col min="3340" max="3340" width="4.5703125" style="11" bestFit="1" customWidth="1"/>
    <col min="3341" max="3341" width="4.42578125" style="11" bestFit="1" customWidth="1"/>
    <col min="3342" max="3581" width="11.42578125" style="11"/>
    <col min="3582" max="3582" width="5.85546875" style="11" bestFit="1" customWidth="1"/>
    <col min="3583" max="3583" width="4.42578125" style="11" bestFit="1" customWidth="1"/>
    <col min="3584" max="3584" width="4.42578125" style="11" customWidth="1"/>
    <col min="3585" max="3585" width="29" style="11" customWidth="1"/>
    <col min="3586" max="3586" width="6.42578125" style="11" bestFit="1" customWidth="1"/>
    <col min="3587" max="3587" width="20.5703125" style="11" customWidth="1"/>
    <col min="3588" max="3588" width="12.85546875" style="11" customWidth="1"/>
    <col min="3589" max="3589" width="12.140625" style="11" customWidth="1"/>
    <col min="3590" max="3590" width="12.85546875" style="11" customWidth="1"/>
    <col min="3591" max="3591" width="9.85546875" style="11" customWidth="1"/>
    <col min="3592" max="3592" width="10" style="11" customWidth="1"/>
    <col min="3593" max="3593" width="9.85546875" style="11" bestFit="1" customWidth="1"/>
    <col min="3594" max="3594" width="9.42578125" style="11" customWidth="1"/>
    <col min="3595" max="3595" width="3.85546875" style="11" bestFit="1" customWidth="1"/>
    <col min="3596" max="3596" width="4.5703125" style="11" bestFit="1" customWidth="1"/>
    <col min="3597" max="3597" width="4.42578125" style="11" bestFit="1" customWidth="1"/>
    <col min="3598" max="3837" width="11.42578125" style="11"/>
    <col min="3838" max="3838" width="5.85546875" style="11" bestFit="1" customWidth="1"/>
    <col min="3839" max="3839" width="4.42578125" style="11" bestFit="1" customWidth="1"/>
    <col min="3840" max="3840" width="4.42578125" style="11" customWidth="1"/>
    <col min="3841" max="3841" width="29" style="11" customWidth="1"/>
    <col min="3842" max="3842" width="6.42578125" style="11" bestFit="1" customWidth="1"/>
    <col min="3843" max="3843" width="20.5703125" style="11" customWidth="1"/>
    <col min="3844" max="3844" width="12.85546875" style="11" customWidth="1"/>
    <col min="3845" max="3845" width="12.140625" style="11" customWidth="1"/>
    <col min="3846" max="3846" width="12.85546875" style="11" customWidth="1"/>
    <col min="3847" max="3847" width="9.85546875" style="11" customWidth="1"/>
    <col min="3848" max="3848" width="10" style="11" customWidth="1"/>
    <col min="3849" max="3849" width="9.85546875" style="11" bestFit="1" customWidth="1"/>
    <col min="3850" max="3850" width="9.42578125" style="11" customWidth="1"/>
    <col min="3851" max="3851" width="3.85546875" style="11" bestFit="1" customWidth="1"/>
    <col min="3852" max="3852" width="4.5703125" style="11" bestFit="1" customWidth="1"/>
    <col min="3853" max="3853" width="4.42578125" style="11" bestFit="1" customWidth="1"/>
    <col min="3854" max="4093" width="11.42578125" style="11"/>
    <col min="4094" max="4094" width="5.85546875" style="11" bestFit="1" customWidth="1"/>
    <col min="4095" max="4095" width="4.42578125" style="11" bestFit="1" customWidth="1"/>
    <col min="4096" max="4096" width="4.42578125" style="11" customWidth="1"/>
    <col min="4097" max="4097" width="29" style="11" customWidth="1"/>
    <col min="4098" max="4098" width="6.42578125" style="11" bestFit="1" customWidth="1"/>
    <col min="4099" max="4099" width="20.5703125" style="11" customWidth="1"/>
    <col min="4100" max="4100" width="12.85546875" style="11" customWidth="1"/>
    <col min="4101" max="4101" width="12.140625" style="11" customWidth="1"/>
    <col min="4102" max="4102" width="12.85546875" style="11" customWidth="1"/>
    <col min="4103" max="4103" width="9.85546875" style="11" customWidth="1"/>
    <col min="4104" max="4104" width="10" style="11" customWidth="1"/>
    <col min="4105" max="4105" width="9.85546875" style="11" bestFit="1" customWidth="1"/>
    <col min="4106" max="4106" width="9.42578125" style="11" customWidth="1"/>
    <col min="4107" max="4107" width="3.85546875" style="11" bestFit="1" customWidth="1"/>
    <col min="4108" max="4108" width="4.5703125" style="11" bestFit="1" customWidth="1"/>
    <col min="4109" max="4109" width="4.42578125" style="11" bestFit="1" customWidth="1"/>
    <col min="4110" max="4349" width="11.42578125" style="11"/>
    <col min="4350" max="4350" width="5.85546875" style="11" bestFit="1" customWidth="1"/>
    <col min="4351" max="4351" width="4.42578125" style="11" bestFit="1" customWidth="1"/>
    <col min="4352" max="4352" width="4.42578125" style="11" customWidth="1"/>
    <col min="4353" max="4353" width="29" style="11" customWidth="1"/>
    <col min="4354" max="4354" width="6.42578125" style="11" bestFit="1" customWidth="1"/>
    <col min="4355" max="4355" width="20.5703125" style="11" customWidth="1"/>
    <col min="4356" max="4356" width="12.85546875" style="11" customWidth="1"/>
    <col min="4357" max="4357" width="12.140625" style="11" customWidth="1"/>
    <col min="4358" max="4358" width="12.85546875" style="11" customWidth="1"/>
    <col min="4359" max="4359" width="9.85546875" style="11" customWidth="1"/>
    <col min="4360" max="4360" width="10" style="11" customWidth="1"/>
    <col min="4361" max="4361" width="9.85546875" style="11" bestFit="1" customWidth="1"/>
    <col min="4362" max="4362" width="9.42578125" style="11" customWidth="1"/>
    <col min="4363" max="4363" width="3.85546875" style="11" bestFit="1" customWidth="1"/>
    <col min="4364" max="4364" width="4.5703125" style="11" bestFit="1" customWidth="1"/>
    <col min="4365" max="4365" width="4.42578125" style="11" bestFit="1" customWidth="1"/>
    <col min="4366" max="4605" width="11.42578125" style="11"/>
    <col min="4606" max="4606" width="5.85546875" style="11" bestFit="1" customWidth="1"/>
    <col min="4607" max="4607" width="4.42578125" style="11" bestFit="1" customWidth="1"/>
    <col min="4608" max="4608" width="4.42578125" style="11" customWidth="1"/>
    <col min="4609" max="4609" width="29" style="11" customWidth="1"/>
    <col min="4610" max="4610" width="6.42578125" style="11" bestFit="1" customWidth="1"/>
    <col min="4611" max="4611" width="20.5703125" style="11" customWidth="1"/>
    <col min="4612" max="4612" width="12.85546875" style="11" customWidth="1"/>
    <col min="4613" max="4613" width="12.140625" style="11" customWidth="1"/>
    <col min="4614" max="4614" width="12.85546875" style="11" customWidth="1"/>
    <col min="4615" max="4615" width="9.85546875" style="11" customWidth="1"/>
    <col min="4616" max="4616" width="10" style="11" customWidth="1"/>
    <col min="4617" max="4617" width="9.85546875" style="11" bestFit="1" customWidth="1"/>
    <col min="4618" max="4618" width="9.42578125" style="11" customWidth="1"/>
    <col min="4619" max="4619" width="3.85546875" style="11" bestFit="1" customWidth="1"/>
    <col min="4620" max="4620" width="4.5703125" style="11" bestFit="1" customWidth="1"/>
    <col min="4621" max="4621" width="4.42578125" style="11" bestFit="1" customWidth="1"/>
    <col min="4622" max="4861" width="11.42578125" style="11"/>
    <col min="4862" max="4862" width="5.85546875" style="11" bestFit="1" customWidth="1"/>
    <col min="4863" max="4863" width="4.42578125" style="11" bestFit="1" customWidth="1"/>
    <col min="4864" max="4864" width="4.42578125" style="11" customWidth="1"/>
    <col min="4865" max="4865" width="29" style="11" customWidth="1"/>
    <col min="4866" max="4866" width="6.42578125" style="11" bestFit="1" customWidth="1"/>
    <col min="4867" max="4867" width="20.5703125" style="11" customWidth="1"/>
    <col min="4868" max="4868" width="12.85546875" style="11" customWidth="1"/>
    <col min="4869" max="4869" width="12.140625" style="11" customWidth="1"/>
    <col min="4870" max="4870" width="12.85546875" style="11" customWidth="1"/>
    <col min="4871" max="4871" width="9.85546875" style="11" customWidth="1"/>
    <col min="4872" max="4872" width="10" style="11" customWidth="1"/>
    <col min="4873" max="4873" width="9.85546875" style="11" bestFit="1" customWidth="1"/>
    <col min="4874" max="4874" width="9.42578125" style="11" customWidth="1"/>
    <col min="4875" max="4875" width="3.85546875" style="11" bestFit="1" customWidth="1"/>
    <col min="4876" max="4876" width="4.5703125" style="11" bestFit="1" customWidth="1"/>
    <col min="4877" max="4877" width="4.42578125" style="11" bestFit="1" customWidth="1"/>
    <col min="4878" max="5117" width="11.42578125" style="11"/>
    <col min="5118" max="5118" width="5.85546875" style="11" bestFit="1" customWidth="1"/>
    <col min="5119" max="5119" width="4.42578125" style="11" bestFit="1" customWidth="1"/>
    <col min="5120" max="5120" width="4.42578125" style="11" customWidth="1"/>
    <col min="5121" max="5121" width="29" style="11" customWidth="1"/>
    <col min="5122" max="5122" width="6.42578125" style="11" bestFit="1" customWidth="1"/>
    <col min="5123" max="5123" width="20.5703125" style="11" customWidth="1"/>
    <col min="5124" max="5124" width="12.85546875" style="11" customWidth="1"/>
    <col min="5125" max="5125" width="12.140625" style="11" customWidth="1"/>
    <col min="5126" max="5126" width="12.85546875" style="11" customWidth="1"/>
    <col min="5127" max="5127" width="9.85546875" style="11" customWidth="1"/>
    <col min="5128" max="5128" width="10" style="11" customWidth="1"/>
    <col min="5129" max="5129" width="9.85546875" style="11" bestFit="1" customWidth="1"/>
    <col min="5130" max="5130" width="9.42578125" style="11" customWidth="1"/>
    <col min="5131" max="5131" width="3.85546875" style="11" bestFit="1" customWidth="1"/>
    <col min="5132" max="5132" width="4.5703125" style="11" bestFit="1" customWidth="1"/>
    <col min="5133" max="5133" width="4.42578125" style="11" bestFit="1" customWidth="1"/>
    <col min="5134" max="5373" width="11.42578125" style="11"/>
    <col min="5374" max="5374" width="5.85546875" style="11" bestFit="1" customWidth="1"/>
    <col min="5375" max="5375" width="4.42578125" style="11" bestFit="1" customWidth="1"/>
    <col min="5376" max="5376" width="4.42578125" style="11" customWidth="1"/>
    <col min="5377" max="5377" width="29" style="11" customWidth="1"/>
    <col min="5378" max="5378" width="6.42578125" style="11" bestFit="1" customWidth="1"/>
    <col min="5379" max="5379" width="20.5703125" style="11" customWidth="1"/>
    <col min="5380" max="5380" width="12.85546875" style="11" customWidth="1"/>
    <col min="5381" max="5381" width="12.140625" style="11" customWidth="1"/>
    <col min="5382" max="5382" width="12.85546875" style="11" customWidth="1"/>
    <col min="5383" max="5383" width="9.85546875" style="11" customWidth="1"/>
    <col min="5384" max="5384" width="10" style="11" customWidth="1"/>
    <col min="5385" max="5385" width="9.85546875" style="11" bestFit="1" customWidth="1"/>
    <col min="5386" max="5386" width="9.42578125" style="11" customWidth="1"/>
    <col min="5387" max="5387" width="3.85546875" style="11" bestFit="1" customWidth="1"/>
    <col min="5388" max="5388" width="4.5703125" style="11" bestFit="1" customWidth="1"/>
    <col min="5389" max="5389" width="4.42578125" style="11" bestFit="1" customWidth="1"/>
    <col min="5390" max="5629" width="11.42578125" style="11"/>
    <col min="5630" max="5630" width="5.85546875" style="11" bestFit="1" customWidth="1"/>
    <col min="5631" max="5631" width="4.42578125" style="11" bestFit="1" customWidth="1"/>
    <col min="5632" max="5632" width="4.42578125" style="11" customWidth="1"/>
    <col min="5633" max="5633" width="29" style="11" customWidth="1"/>
    <col min="5634" max="5634" width="6.42578125" style="11" bestFit="1" customWidth="1"/>
    <col min="5635" max="5635" width="20.5703125" style="11" customWidth="1"/>
    <col min="5636" max="5636" width="12.85546875" style="11" customWidth="1"/>
    <col min="5637" max="5637" width="12.140625" style="11" customWidth="1"/>
    <col min="5638" max="5638" width="12.85546875" style="11" customWidth="1"/>
    <col min="5639" max="5639" width="9.85546875" style="11" customWidth="1"/>
    <col min="5640" max="5640" width="10" style="11" customWidth="1"/>
    <col min="5641" max="5641" width="9.85546875" style="11" bestFit="1" customWidth="1"/>
    <col min="5642" max="5642" width="9.42578125" style="11" customWidth="1"/>
    <col min="5643" max="5643" width="3.85546875" style="11" bestFit="1" customWidth="1"/>
    <col min="5644" max="5644" width="4.5703125" style="11" bestFit="1" customWidth="1"/>
    <col min="5645" max="5645" width="4.42578125" style="11" bestFit="1" customWidth="1"/>
    <col min="5646" max="5885" width="11.42578125" style="11"/>
    <col min="5886" max="5886" width="5.85546875" style="11" bestFit="1" customWidth="1"/>
    <col min="5887" max="5887" width="4.42578125" style="11" bestFit="1" customWidth="1"/>
    <col min="5888" max="5888" width="4.42578125" style="11" customWidth="1"/>
    <col min="5889" max="5889" width="29" style="11" customWidth="1"/>
    <col min="5890" max="5890" width="6.42578125" style="11" bestFit="1" customWidth="1"/>
    <col min="5891" max="5891" width="20.5703125" style="11" customWidth="1"/>
    <col min="5892" max="5892" width="12.85546875" style="11" customWidth="1"/>
    <col min="5893" max="5893" width="12.140625" style="11" customWidth="1"/>
    <col min="5894" max="5894" width="12.85546875" style="11" customWidth="1"/>
    <col min="5895" max="5895" width="9.85546875" style="11" customWidth="1"/>
    <col min="5896" max="5896" width="10" style="11" customWidth="1"/>
    <col min="5897" max="5897" width="9.85546875" style="11" bestFit="1" customWidth="1"/>
    <col min="5898" max="5898" width="9.42578125" style="11" customWidth="1"/>
    <col min="5899" max="5899" width="3.85546875" style="11" bestFit="1" customWidth="1"/>
    <col min="5900" max="5900" width="4.5703125" style="11" bestFit="1" customWidth="1"/>
    <col min="5901" max="5901" width="4.42578125" style="11" bestFit="1" customWidth="1"/>
    <col min="5902" max="6141" width="11.42578125" style="11"/>
    <col min="6142" max="6142" width="5.85546875" style="11" bestFit="1" customWidth="1"/>
    <col min="6143" max="6143" width="4.42578125" style="11" bestFit="1" customWidth="1"/>
    <col min="6144" max="6144" width="4.42578125" style="11" customWidth="1"/>
    <col min="6145" max="6145" width="29" style="11" customWidth="1"/>
    <col min="6146" max="6146" width="6.42578125" style="11" bestFit="1" customWidth="1"/>
    <col min="6147" max="6147" width="20.5703125" style="11" customWidth="1"/>
    <col min="6148" max="6148" width="12.85546875" style="11" customWidth="1"/>
    <col min="6149" max="6149" width="12.140625" style="11" customWidth="1"/>
    <col min="6150" max="6150" width="12.85546875" style="11" customWidth="1"/>
    <col min="6151" max="6151" width="9.85546875" style="11" customWidth="1"/>
    <col min="6152" max="6152" width="10" style="11" customWidth="1"/>
    <col min="6153" max="6153" width="9.85546875" style="11" bestFit="1" customWidth="1"/>
    <col min="6154" max="6154" width="9.42578125" style="11" customWidth="1"/>
    <col min="6155" max="6155" width="3.85546875" style="11" bestFit="1" customWidth="1"/>
    <col min="6156" max="6156" width="4.5703125" style="11" bestFit="1" customWidth="1"/>
    <col min="6157" max="6157" width="4.42578125" style="11" bestFit="1" customWidth="1"/>
    <col min="6158" max="6397" width="11.42578125" style="11"/>
    <col min="6398" max="6398" width="5.85546875" style="11" bestFit="1" customWidth="1"/>
    <col min="6399" max="6399" width="4.42578125" style="11" bestFit="1" customWidth="1"/>
    <col min="6400" max="6400" width="4.42578125" style="11" customWidth="1"/>
    <col min="6401" max="6401" width="29" style="11" customWidth="1"/>
    <col min="6402" max="6402" width="6.42578125" style="11" bestFit="1" customWidth="1"/>
    <col min="6403" max="6403" width="20.5703125" style="11" customWidth="1"/>
    <col min="6404" max="6404" width="12.85546875" style="11" customWidth="1"/>
    <col min="6405" max="6405" width="12.140625" style="11" customWidth="1"/>
    <col min="6406" max="6406" width="12.85546875" style="11" customWidth="1"/>
    <col min="6407" max="6407" width="9.85546875" style="11" customWidth="1"/>
    <col min="6408" max="6408" width="10" style="11" customWidth="1"/>
    <col min="6409" max="6409" width="9.85546875" style="11" bestFit="1" customWidth="1"/>
    <col min="6410" max="6410" width="9.42578125" style="11" customWidth="1"/>
    <col min="6411" max="6411" width="3.85546875" style="11" bestFit="1" customWidth="1"/>
    <col min="6412" max="6412" width="4.5703125" style="11" bestFit="1" customWidth="1"/>
    <col min="6413" max="6413" width="4.42578125" style="11" bestFit="1" customWidth="1"/>
    <col min="6414" max="6653" width="11.42578125" style="11"/>
    <col min="6654" max="6654" width="5.85546875" style="11" bestFit="1" customWidth="1"/>
    <col min="6655" max="6655" width="4.42578125" style="11" bestFit="1" customWidth="1"/>
    <col min="6656" max="6656" width="4.42578125" style="11" customWidth="1"/>
    <col min="6657" max="6657" width="29" style="11" customWidth="1"/>
    <col min="6658" max="6658" width="6.42578125" style="11" bestFit="1" customWidth="1"/>
    <col min="6659" max="6659" width="20.5703125" style="11" customWidth="1"/>
    <col min="6660" max="6660" width="12.85546875" style="11" customWidth="1"/>
    <col min="6661" max="6661" width="12.140625" style="11" customWidth="1"/>
    <col min="6662" max="6662" width="12.85546875" style="11" customWidth="1"/>
    <col min="6663" max="6663" width="9.85546875" style="11" customWidth="1"/>
    <col min="6664" max="6664" width="10" style="11" customWidth="1"/>
    <col min="6665" max="6665" width="9.85546875" style="11" bestFit="1" customWidth="1"/>
    <col min="6666" max="6666" width="9.42578125" style="11" customWidth="1"/>
    <col min="6667" max="6667" width="3.85546875" style="11" bestFit="1" customWidth="1"/>
    <col min="6668" max="6668" width="4.5703125" style="11" bestFit="1" customWidth="1"/>
    <col min="6669" max="6669" width="4.42578125" style="11" bestFit="1" customWidth="1"/>
    <col min="6670" max="6909" width="11.42578125" style="11"/>
    <col min="6910" max="6910" width="5.85546875" style="11" bestFit="1" customWidth="1"/>
    <col min="6911" max="6911" width="4.42578125" style="11" bestFit="1" customWidth="1"/>
    <col min="6912" max="6912" width="4.42578125" style="11" customWidth="1"/>
    <col min="6913" max="6913" width="29" style="11" customWidth="1"/>
    <col min="6914" max="6914" width="6.42578125" style="11" bestFit="1" customWidth="1"/>
    <col min="6915" max="6915" width="20.5703125" style="11" customWidth="1"/>
    <col min="6916" max="6916" width="12.85546875" style="11" customWidth="1"/>
    <col min="6917" max="6917" width="12.140625" style="11" customWidth="1"/>
    <col min="6918" max="6918" width="12.85546875" style="11" customWidth="1"/>
    <col min="6919" max="6919" width="9.85546875" style="11" customWidth="1"/>
    <col min="6920" max="6920" width="10" style="11" customWidth="1"/>
    <col min="6921" max="6921" width="9.85546875" style="11" bestFit="1" customWidth="1"/>
    <col min="6922" max="6922" width="9.42578125" style="11" customWidth="1"/>
    <col min="6923" max="6923" width="3.85546875" style="11" bestFit="1" customWidth="1"/>
    <col min="6924" max="6924" width="4.5703125" style="11" bestFit="1" customWidth="1"/>
    <col min="6925" max="6925" width="4.42578125" style="11" bestFit="1" customWidth="1"/>
    <col min="6926" max="7165" width="11.42578125" style="11"/>
    <col min="7166" max="7166" width="5.85546875" style="11" bestFit="1" customWidth="1"/>
    <col min="7167" max="7167" width="4.42578125" style="11" bestFit="1" customWidth="1"/>
    <col min="7168" max="7168" width="4.42578125" style="11" customWidth="1"/>
    <col min="7169" max="7169" width="29" style="11" customWidth="1"/>
    <col min="7170" max="7170" width="6.42578125" style="11" bestFit="1" customWidth="1"/>
    <col min="7171" max="7171" width="20.5703125" style="11" customWidth="1"/>
    <col min="7172" max="7172" width="12.85546875" style="11" customWidth="1"/>
    <col min="7173" max="7173" width="12.140625" style="11" customWidth="1"/>
    <col min="7174" max="7174" width="12.85546875" style="11" customWidth="1"/>
    <col min="7175" max="7175" width="9.85546875" style="11" customWidth="1"/>
    <col min="7176" max="7176" width="10" style="11" customWidth="1"/>
    <col min="7177" max="7177" width="9.85546875" style="11" bestFit="1" customWidth="1"/>
    <col min="7178" max="7178" width="9.42578125" style="11" customWidth="1"/>
    <col min="7179" max="7179" width="3.85546875" style="11" bestFit="1" customWidth="1"/>
    <col min="7180" max="7180" width="4.5703125" style="11" bestFit="1" customWidth="1"/>
    <col min="7181" max="7181" width="4.42578125" style="11" bestFit="1" customWidth="1"/>
    <col min="7182" max="7421" width="11.42578125" style="11"/>
    <col min="7422" max="7422" width="5.85546875" style="11" bestFit="1" customWidth="1"/>
    <col min="7423" max="7423" width="4.42578125" style="11" bestFit="1" customWidth="1"/>
    <col min="7424" max="7424" width="4.42578125" style="11" customWidth="1"/>
    <col min="7425" max="7425" width="29" style="11" customWidth="1"/>
    <col min="7426" max="7426" width="6.42578125" style="11" bestFit="1" customWidth="1"/>
    <col min="7427" max="7427" width="20.5703125" style="11" customWidth="1"/>
    <col min="7428" max="7428" width="12.85546875" style="11" customWidth="1"/>
    <col min="7429" max="7429" width="12.140625" style="11" customWidth="1"/>
    <col min="7430" max="7430" width="12.85546875" style="11" customWidth="1"/>
    <col min="7431" max="7431" width="9.85546875" style="11" customWidth="1"/>
    <col min="7432" max="7432" width="10" style="11" customWidth="1"/>
    <col min="7433" max="7433" width="9.85546875" style="11" bestFit="1" customWidth="1"/>
    <col min="7434" max="7434" width="9.42578125" style="11" customWidth="1"/>
    <col min="7435" max="7435" width="3.85546875" style="11" bestFit="1" customWidth="1"/>
    <col min="7436" max="7436" width="4.5703125" style="11" bestFit="1" customWidth="1"/>
    <col min="7437" max="7437" width="4.42578125" style="11" bestFit="1" customWidth="1"/>
    <col min="7438" max="7677" width="11.42578125" style="11"/>
    <col min="7678" max="7678" width="5.85546875" style="11" bestFit="1" customWidth="1"/>
    <col min="7679" max="7679" width="4.42578125" style="11" bestFit="1" customWidth="1"/>
    <col min="7680" max="7680" width="4.42578125" style="11" customWidth="1"/>
    <col min="7681" max="7681" width="29" style="11" customWidth="1"/>
    <col min="7682" max="7682" width="6.42578125" style="11" bestFit="1" customWidth="1"/>
    <col min="7683" max="7683" width="20.5703125" style="11" customWidth="1"/>
    <col min="7684" max="7684" width="12.85546875" style="11" customWidth="1"/>
    <col min="7685" max="7685" width="12.140625" style="11" customWidth="1"/>
    <col min="7686" max="7686" width="12.85546875" style="11" customWidth="1"/>
    <col min="7687" max="7687" width="9.85546875" style="11" customWidth="1"/>
    <col min="7688" max="7688" width="10" style="11" customWidth="1"/>
    <col min="7689" max="7689" width="9.85546875" style="11" bestFit="1" customWidth="1"/>
    <col min="7690" max="7690" width="9.42578125" style="11" customWidth="1"/>
    <col min="7691" max="7691" width="3.85546875" style="11" bestFit="1" customWidth="1"/>
    <col min="7692" max="7692" width="4.5703125" style="11" bestFit="1" customWidth="1"/>
    <col min="7693" max="7693" width="4.42578125" style="11" bestFit="1" customWidth="1"/>
    <col min="7694" max="7933" width="11.42578125" style="11"/>
    <col min="7934" max="7934" width="5.85546875" style="11" bestFit="1" customWidth="1"/>
    <col min="7935" max="7935" width="4.42578125" style="11" bestFit="1" customWidth="1"/>
    <col min="7936" max="7936" width="4.42578125" style="11" customWidth="1"/>
    <col min="7937" max="7937" width="29" style="11" customWidth="1"/>
    <col min="7938" max="7938" width="6.42578125" style="11" bestFit="1" customWidth="1"/>
    <col min="7939" max="7939" width="20.5703125" style="11" customWidth="1"/>
    <col min="7940" max="7940" width="12.85546875" style="11" customWidth="1"/>
    <col min="7941" max="7941" width="12.140625" style="11" customWidth="1"/>
    <col min="7942" max="7942" width="12.85546875" style="11" customWidth="1"/>
    <col min="7943" max="7943" width="9.85546875" style="11" customWidth="1"/>
    <col min="7944" max="7944" width="10" style="11" customWidth="1"/>
    <col min="7945" max="7945" width="9.85546875" style="11" bestFit="1" customWidth="1"/>
    <col min="7946" max="7946" width="9.42578125" style="11" customWidth="1"/>
    <col min="7947" max="7947" width="3.85546875" style="11" bestFit="1" customWidth="1"/>
    <col min="7948" max="7948" width="4.5703125" style="11" bestFit="1" customWidth="1"/>
    <col min="7949" max="7949" width="4.42578125" style="11" bestFit="1" customWidth="1"/>
    <col min="7950" max="8189" width="11.42578125" style="11"/>
    <col min="8190" max="8190" width="5.85546875" style="11" bestFit="1" customWidth="1"/>
    <col min="8191" max="8191" width="4.42578125" style="11" bestFit="1" customWidth="1"/>
    <col min="8192" max="8192" width="4.42578125" style="11" customWidth="1"/>
    <col min="8193" max="8193" width="29" style="11" customWidth="1"/>
    <col min="8194" max="8194" width="6.42578125" style="11" bestFit="1" customWidth="1"/>
    <col min="8195" max="8195" width="20.5703125" style="11" customWidth="1"/>
    <col min="8196" max="8196" width="12.85546875" style="11" customWidth="1"/>
    <col min="8197" max="8197" width="12.140625" style="11" customWidth="1"/>
    <col min="8198" max="8198" width="12.85546875" style="11" customWidth="1"/>
    <col min="8199" max="8199" width="9.85546875" style="11" customWidth="1"/>
    <col min="8200" max="8200" width="10" style="11" customWidth="1"/>
    <col min="8201" max="8201" width="9.85546875" style="11" bestFit="1" customWidth="1"/>
    <col min="8202" max="8202" width="9.42578125" style="11" customWidth="1"/>
    <col min="8203" max="8203" width="3.85546875" style="11" bestFit="1" customWidth="1"/>
    <col min="8204" max="8204" width="4.5703125" style="11" bestFit="1" customWidth="1"/>
    <col min="8205" max="8205" width="4.42578125" style="11" bestFit="1" customWidth="1"/>
    <col min="8206" max="8445" width="11.42578125" style="11"/>
    <col min="8446" max="8446" width="5.85546875" style="11" bestFit="1" customWidth="1"/>
    <col min="8447" max="8447" width="4.42578125" style="11" bestFit="1" customWidth="1"/>
    <col min="8448" max="8448" width="4.42578125" style="11" customWidth="1"/>
    <col min="8449" max="8449" width="29" style="11" customWidth="1"/>
    <col min="8450" max="8450" width="6.42578125" style="11" bestFit="1" customWidth="1"/>
    <col min="8451" max="8451" width="20.5703125" style="11" customWidth="1"/>
    <col min="8452" max="8452" width="12.85546875" style="11" customWidth="1"/>
    <col min="8453" max="8453" width="12.140625" style="11" customWidth="1"/>
    <col min="8454" max="8454" width="12.85546875" style="11" customWidth="1"/>
    <col min="8455" max="8455" width="9.85546875" style="11" customWidth="1"/>
    <col min="8456" max="8456" width="10" style="11" customWidth="1"/>
    <col min="8457" max="8457" width="9.85546875" style="11" bestFit="1" customWidth="1"/>
    <col min="8458" max="8458" width="9.42578125" style="11" customWidth="1"/>
    <col min="8459" max="8459" width="3.85546875" style="11" bestFit="1" customWidth="1"/>
    <col min="8460" max="8460" width="4.5703125" style="11" bestFit="1" customWidth="1"/>
    <col min="8461" max="8461" width="4.42578125" style="11" bestFit="1" customWidth="1"/>
    <col min="8462" max="8701" width="11.42578125" style="11"/>
    <col min="8702" max="8702" width="5.85546875" style="11" bestFit="1" customWidth="1"/>
    <col min="8703" max="8703" width="4.42578125" style="11" bestFit="1" customWidth="1"/>
    <col min="8704" max="8704" width="4.42578125" style="11" customWidth="1"/>
    <col min="8705" max="8705" width="29" style="11" customWidth="1"/>
    <col min="8706" max="8706" width="6.42578125" style="11" bestFit="1" customWidth="1"/>
    <col min="8707" max="8707" width="20.5703125" style="11" customWidth="1"/>
    <col min="8708" max="8708" width="12.85546875" style="11" customWidth="1"/>
    <col min="8709" max="8709" width="12.140625" style="11" customWidth="1"/>
    <col min="8710" max="8710" width="12.85546875" style="11" customWidth="1"/>
    <col min="8711" max="8711" width="9.85546875" style="11" customWidth="1"/>
    <col min="8712" max="8712" width="10" style="11" customWidth="1"/>
    <col min="8713" max="8713" width="9.85546875" style="11" bestFit="1" customWidth="1"/>
    <col min="8714" max="8714" width="9.42578125" style="11" customWidth="1"/>
    <col min="8715" max="8715" width="3.85546875" style="11" bestFit="1" customWidth="1"/>
    <col min="8716" max="8716" width="4.5703125" style="11" bestFit="1" customWidth="1"/>
    <col min="8717" max="8717" width="4.42578125" style="11" bestFit="1" customWidth="1"/>
    <col min="8718" max="8957" width="11.42578125" style="11"/>
    <col min="8958" max="8958" width="5.85546875" style="11" bestFit="1" customWidth="1"/>
    <col min="8959" max="8959" width="4.42578125" style="11" bestFit="1" customWidth="1"/>
    <col min="8960" max="8960" width="4.42578125" style="11" customWidth="1"/>
    <col min="8961" max="8961" width="29" style="11" customWidth="1"/>
    <col min="8962" max="8962" width="6.42578125" style="11" bestFit="1" customWidth="1"/>
    <col min="8963" max="8963" width="20.5703125" style="11" customWidth="1"/>
    <col min="8964" max="8964" width="12.85546875" style="11" customWidth="1"/>
    <col min="8965" max="8965" width="12.140625" style="11" customWidth="1"/>
    <col min="8966" max="8966" width="12.85546875" style="11" customWidth="1"/>
    <col min="8967" max="8967" width="9.85546875" style="11" customWidth="1"/>
    <col min="8968" max="8968" width="10" style="11" customWidth="1"/>
    <col min="8969" max="8969" width="9.85546875" style="11" bestFit="1" customWidth="1"/>
    <col min="8970" max="8970" width="9.42578125" style="11" customWidth="1"/>
    <col min="8971" max="8971" width="3.85546875" style="11" bestFit="1" customWidth="1"/>
    <col min="8972" max="8972" width="4.5703125" style="11" bestFit="1" customWidth="1"/>
    <col min="8973" max="8973" width="4.42578125" style="11" bestFit="1" customWidth="1"/>
    <col min="8974" max="9213" width="11.42578125" style="11"/>
    <col min="9214" max="9214" width="5.85546875" style="11" bestFit="1" customWidth="1"/>
    <col min="9215" max="9215" width="4.42578125" style="11" bestFit="1" customWidth="1"/>
    <col min="9216" max="9216" width="4.42578125" style="11" customWidth="1"/>
    <col min="9217" max="9217" width="29" style="11" customWidth="1"/>
    <col min="9218" max="9218" width="6.42578125" style="11" bestFit="1" customWidth="1"/>
    <col min="9219" max="9219" width="20.5703125" style="11" customWidth="1"/>
    <col min="9220" max="9220" width="12.85546875" style="11" customWidth="1"/>
    <col min="9221" max="9221" width="12.140625" style="11" customWidth="1"/>
    <col min="9222" max="9222" width="12.85546875" style="11" customWidth="1"/>
    <col min="9223" max="9223" width="9.85546875" style="11" customWidth="1"/>
    <col min="9224" max="9224" width="10" style="11" customWidth="1"/>
    <col min="9225" max="9225" width="9.85546875" style="11" bestFit="1" customWidth="1"/>
    <col min="9226" max="9226" width="9.42578125" style="11" customWidth="1"/>
    <col min="9227" max="9227" width="3.85546875" style="11" bestFit="1" customWidth="1"/>
    <col min="9228" max="9228" width="4.5703125" style="11" bestFit="1" customWidth="1"/>
    <col min="9229" max="9229" width="4.42578125" style="11" bestFit="1" customWidth="1"/>
    <col min="9230" max="9469" width="11.42578125" style="11"/>
    <col min="9470" max="9470" width="5.85546875" style="11" bestFit="1" customWidth="1"/>
    <col min="9471" max="9471" width="4.42578125" style="11" bestFit="1" customWidth="1"/>
    <col min="9472" max="9472" width="4.42578125" style="11" customWidth="1"/>
    <col min="9473" max="9473" width="29" style="11" customWidth="1"/>
    <col min="9474" max="9474" width="6.42578125" style="11" bestFit="1" customWidth="1"/>
    <col min="9475" max="9475" width="20.5703125" style="11" customWidth="1"/>
    <col min="9476" max="9476" width="12.85546875" style="11" customWidth="1"/>
    <col min="9477" max="9477" width="12.140625" style="11" customWidth="1"/>
    <col min="9478" max="9478" width="12.85546875" style="11" customWidth="1"/>
    <col min="9479" max="9479" width="9.85546875" style="11" customWidth="1"/>
    <col min="9480" max="9480" width="10" style="11" customWidth="1"/>
    <col min="9481" max="9481" width="9.85546875" style="11" bestFit="1" customWidth="1"/>
    <col min="9482" max="9482" width="9.42578125" style="11" customWidth="1"/>
    <col min="9483" max="9483" width="3.85546875" style="11" bestFit="1" customWidth="1"/>
    <col min="9484" max="9484" width="4.5703125" style="11" bestFit="1" customWidth="1"/>
    <col min="9485" max="9485" width="4.42578125" style="11" bestFit="1" customWidth="1"/>
    <col min="9486" max="9725" width="11.42578125" style="11"/>
    <col min="9726" max="9726" width="5.85546875" style="11" bestFit="1" customWidth="1"/>
    <col min="9727" max="9727" width="4.42578125" style="11" bestFit="1" customWidth="1"/>
    <col min="9728" max="9728" width="4.42578125" style="11" customWidth="1"/>
    <col min="9729" max="9729" width="29" style="11" customWidth="1"/>
    <col min="9730" max="9730" width="6.42578125" style="11" bestFit="1" customWidth="1"/>
    <col min="9731" max="9731" width="20.5703125" style="11" customWidth="1"/>
    <col min="9732" max="9732" width="12.85546875" style="11" customWidth="1"/>
    <col min="9733" max="9733" width="12.140625" style="11" customWidth="1"/>
    <col min="9734" max="9734" width="12.85546875" style="11" customWidth="1"/>
    <col min="9735" max="9735" width="9.85546875" style="11" customWidth="1"/>
    <col min="9736" max="9736" width="10" style="11" customWidth="1"/>
    <col min="9737" max="9737" width="9.85546875" style="11" bestFit="1" customWidth="1"/>
    <col min="9738" max="9738" width="9.42578125" style="11" customWidth="1"/>
    <col min="9739" max="9739" width="3.85546875" style="11" bestFit="1" customWidth="1"/>
    <col min="9740" max="9740" width="4.5703125" style="11" bestFit="1" customWidth="1"/>
    <col min="9741" max="9741" width="4.42578125" style="11" bestFit="1" customWidth="1"/>
    <col min="9742" max="9981" width="11.42578125" style="11"/>
    <col min="9982" max="9982" width="5.85546875" style="11" bestFit="1" customWidth="1"/>
    <col min="9983" max="9983" width="4.42578125" style="11" bestFit="1" customWidth="1"/>
    <col min="9984" max="9984" width="4.42578125" style="11" customWidth="1"/>
    <col min="9985" max="9985" width="29" style="11" customWidth="1"/>
    <col min="9986" max="9986" width="6.42578125" style="11" bestFit="1" customWidth="1"/>
    <col min="9987" max="9987" width="20.5703125" style="11" customWidth="1"/>
    <col min="9988" max="9988" width="12.85546875" style="11" customWidth="1"/>
    <col min="9989" max="9989" width="12.140625" style="11" customWidth="1"/>
    <col min="9990" max="9990" width="12.85546875" style="11" customWidth="1"/>
    <col min="9991" max="9991" width="9.85546875" style="11" customWidth="1"/>
    <col min="9992" max="9992" width="10" style="11" customWidth="1"/>
    <col min="9993" max="9993" width="9.85546875" style="11" bestFit="1" customWidth="1"/>
    <col min="9994" max="9994" width="9.42578125" style="11" customWidth="1"/>
    <col min="9995" max="9995" width="3.85546875" style="11" bestFit="1" customWidth="1"/>
    <col min="9996" max="9996" width="4.5703125" style="11" bestFit="1" customWidth="1"/>
    <col min="9997" max="9997" width="4.42578125" style="11" bestFit="1" customWidth="1"/>
    <col min="9998" max="10237" width="11.42578125" style="11"/>
    <col min="10238" max="10238" width="5.85546875" style="11" bestFit="1" customWidth="1"/>
    <col min="10239" max="10239" width="4.42578125" style="11" bestFit="1" customWidth="1"/>
    <col min="10240" max="10240" width="4.42578125" style="11" customWidth="1"/>
    <col min="10241" max="10241" width="29" style="11" customWidth="1"/>
    <col min="10242" max="10242" width="6.42578125" style="11" bestFit="1" customWidth="1"/>
    <col min="10243" max="10243" width="20.5703125" style="11" customWidth="1"/>
    <col min="10244" max="10244" width="12.85546875" style="11" customWidth="1"/>
    <col min="10245" max="10245" width="12.140625" style="11" customWidth="1"/>
    <col min="10246" max="10246" width="12.85546875" style="11" customWidth="1"/>
    <col min="10247" max="10247" width="9.85546875" style="11" customWidth="1"/>
    <col min="10248" max="10248" width="10" style="11" customWidth="1"/>
    <col min="10249" max="10249" width="9.85546875" style="11" bestFit="1" customWidth="1"/>
    <col min="10250" max="10250" width="9.42578125" style="11" customWidth="1"/>
    <col min="10251" max="10251" width="3.85546875" style="11" bestFit="1" customWidth="1"/>
    <col min="10252" max="10252" width="4.5703125" style="11" bestFit="1" customWidth="1"/>
    <col min="10253" max="10253" width="4.42578125" style="11" bestFit="1" customWidth="1"/>
    <col min="10254" max="10493" width="11.42578125" style="11"/>
    <col min="10494" max="10494" width="5.85546875" style="11" bestFit="1" customWidth="1"/>
    <col min="10495" max="10495" width="4.42578125" style="11" bestFit="1" customWidth="1"/>
    <col min="10496" max="10496" width="4.42578125" style="11" customWidth="1"/>
    <col min="10497" max="10497" width="29" style="11" customWidth="1"/>
    <col min="10498" max="10498" width="6.42578125" style="11" bestFit="1" customWidth="1"/>
    <col min="10499" max="10499" width="20.5703125" style="11" customWidth="1"/>
    <col min="10500" max="10500" width="12.85546875" style="11" customWidth="1"/>
    <col min="10501" max="10501" width="12.140625" style="11" customWidth="1"/>
    <col min="10502" max="10502" width="12.85546875" style="11" customWidth="1"/>
    <col min="10503" max="10503" width="9.85546875" style="11" customWidth="1"/>
    <col min="10504" max="10504" width="10" style="11" customWidth="1"/>
    <col min="10505" max="10505" width="9.85546875" style="11" bestFit="1" customWidth="1"/>
    <col min="10506" max="10506" width="9.42578125" style="11" customWidth="1"/>
    <col min="10507" max="10507" width="3.85546875" style="11" bestFit="1" customWidth="1"/>
    <col min="10508" max="10508" width="4.5703125" style="11" bestFit="1" customWidth="1"/>
    <col min="10509" max="10509" width="4.42578125" style="11" bestFit="1" customWidth="1"/>
    <col min="10510" max="10749" width="11.42578125" style="11"/>
    <col min="10750" max="10750" width="5.85546875" style="11" bestFit="1" customWidth="1"/>
    <col min="10751" max="10751" width="4.42578125" style="11" bestFit="1" customWidth="1"/>
    <col min="10752" max="10752" width="4.42578125" style="11" customWidth="1"/>
    <col min="10753" max="10753" width="29" style="11" customWidth="1"/>
    <col min="10754" max="10754" width="6.42578125" style="11" bestFit="1" customWidth="1"/>
    <col min="10755" max="10755" width="20.5703125" style="11" customWidth="1"/>
    <col min="10756" max="10756" width="12.85546875" style="11" customWidth="1"/>
    <col min="10757" max="10757" width="12.140625" style="11" customWidth="1"/>
    <col min="10758" max="10758" width="12.85546875" style="11" customWidth="1"/>
    <col min="10759" max="10759" width="9.85546875" style="11" customWidth="1"/>
    <col min="10760" max="10760" width="10" style="11" customWidth="1"/>
    <col min="10761" max="10761" width="9.85546875" style="11" bestFit="1" customWidth="1"/>
    <col min="10762" max="10762" width="9.42578125" style="11" customWidth="1"/>
    <col min="10763" max="10763" width="3.85546875" style="11" bestFit="1" customWidth="1"/>
    <col min="10764" max="10764" width="4.5703125" style="11" bestFit="1" customWidth="1"/>
    <col min="10765" max="10765" width="4.42578125" style="11" bestFit="1" customWidth="1"/>
    <col min="10766" max="11005" width="11.42578125" style="11"/>
    <col min="11006" max="11006" width="5.85546875" style="11" bestFit="1" customWidth="1"/>
    <col min="11007" max="11007" width="4.42578125" style="11" bestFit="1" customWidth="1"/>
    <col min="11008" max="11008" width="4.42578125" style="11" customWidth="1"/>
    <col min="11009" max="11009" width="29" style="11" customWidth="1"/>
    <col min="11010" max="11010" width="6.42578125" style="11" bestFit="1" customWidth="1"/>
    <col min="11011" max="11011" width="20.5703125" style="11" customWidth="1"/>
    <col min="11012" max="11012" width="12.85546875" style="11" customWidth="1"/>
    <col min="11013" max="11013" width="12.140625" style="11" customWidth="1"/>
    <col min="11014" max="11014" width="12.85546875" style="11" customWidth="1"/>
    <col min="11015" max="11015" width="9.85546875" style="11" customWidth="1"/>
    <col min="11016" max="11016" width="10" style="11" customWidth="1"/>
    <col min="11017" max="11017" width="9.85546875" style="11" bestFit="1" customWidth="1"/>
    <col min="11018" max="11018" width="9.42578125" style="11" customWidth="1"/>
    <col min="11019" max="11019" width="3.85546875" style="11" bestFit="1" customWidth="1"/>
    <col min="11020" max="11020" width="4.5703125" style="11" bestFit="1" customWidth="1"/>
    <col min="11021" max="11021" width="4.42578125" style="11" bestFit="1" customWidth="1"/>
    <col min="11022" max="11261" width="11.42578125" style="11"/>
    <col min="11262" max="11262" width="5.85546875" style="11" bestFit="1" customWidth="1"/>
    <col min="11263" max="11263" width="4.42578125" style="11" bestFit="1" customWidth="1"/>
    <col min="11264" max="11264" width="4.42578125" style="11" customWidth="1"/>
    <col min="11265" max="11265" width="29" style="11" customWidth="1"/>
    <col min="11266" max="11266" width="6.42578125" style="11" bestFit="1" customWidth="1"/>
    <col min="11267" max="11267" width="20.5703125" style="11" customWidth="1"/>
    <col min="11268" max="11268" width="12.85546875" style="11" customWidth="1"/>
    <col min="11269" max="11269" width="12.140625" style="11" customWidth="1"/>
    <col min="11270" max="11270" width="12.85546875" style="11" customWidth="1"/>
    <col min="11271" max="11271" width="9.85546875" style="11" customWidth="1"/>
    <col min="11272" max="11272" width="10" style="11" customWidth="1"/>
    <col min="11273" max="11273" width="9.85546875" style="11" bestFit="1" customWidth="1"/>
    <col min="11274" max="11274" width="9.42578125" style="11" customWidth="1"/>
    <col min="11275" max="11275" width="3.85546875" style="11" bestFit="1" customWidth="1"/>
    <col min="11276" max="11276" width="4.5703125" style="11" bestFit="1" customWidth="1"/>
    <col min="11277" max="11277" width="4.42578125" style="11" bestFit="1" customWidth="1"/>
    <col min="11278" max="11517" width="11.42578125" style="11"/>
    <col min="11518" max="11518" width="5.85546875" style="11" bestFit="1" customWidth="1"/>
    <col min="11519" max="11519" width="4.42578125" style="11" bestFit="1" customWidth="1"/>
    <col min="11520" max="11520" width="4.42578125" style="11" customWidth="1"/>
    <col min="11521" max="11521" width="29" style="11" customWidth="1"/>
    <col min="11522" max="11522" width="6.42578125" style="11" bestFit="1" customWidth="1"/>
    <col min="11523" max="11523" width="20.5703125" style="11" customWidth="1"/>
    <col min="11524" max="11524" width="12.85546875" style="11" customWidth="1"/>
    <col min="11525" max="11525" width="12.140625" style="11" customWidth="1"/>
    <col min="11526" max="11526" width="12.85546875" style="11" customWidth="1"/>
    <col min="11527" max="11527" width="9.85546875" style="11" customWidth="1"/>
    <col min="11528" max="11528" width="10" style="11" customWidth="1"/>
    <col min="11529" max="11529" width="9.85546875" style="11" bestFit="1" customWidth="1"/>
    <col min="11530" max="11530" width="9.42578125" style="11" customWidth="1"/>
    <col min="11531" max="11531" width="3.85546875" style="11" bestFit="1" customWidth="1"/>
    <col min="11532" max="11532" width="4.5703125" style="11" bestFit="1" customWidth="1"/>
    <col min="11533" max="11533" width="4.42578125" style="11" bestFit="1" customWidth="1"/>
    <col min="11534" max="11773" width="11.42578125" style="11"/>
    <col min="11774" max="11774" width="5.85546875" style="11" bestFit="1" customWidth="1"/>
    <col min="11775" max="11775" width="4.42578125" style="11" bestFit="1" customWidth="1"/>
    <col min="11776" max="11776" width="4.42578125" style="11" customWidth="1"/>
    <col min="11777" max="11777" width="29" style="11" customWidth="1"/>
    <col min="11778" max="11778" width="6.42578125" style="11" bestFit="1" customWidth="1"/>
    <col min="11779" max="11779" width="20.5703125" style="11" customWidth="1"/>
    <col min="11780" max="11780" width="12.85546875" style="11" customWidth="1"/>
    <col min="11781" max="11781" width="12.140625" style="11" customWidth="1"/>
    <col min="11782" max="11782" width="12.85546875" style="11" customWidth="1"/>
    <col min="11783" max="11783" width="9.85546875" style="11" customWidth="1"/>
    <col min="11784" max="11784" width="10" style="11" customWidth="1"/>
    <col min="11785" max="11785" width="9.85546875" style="11" bestFit="1" customWidth="1"/>
    <col min="11786" max="11786" width="9.42578125" style="11" customWidth="1"/>
    <col min="11787" max="11787" width="3.85546875" style="11" bestFit="1" customWidth="1"/>
    <col min="11788" max="11788" width="4.5703125" style="11" bestFit="1" customWidth="1"/>
    <col min="11789" max="11789" width="4.42578125" style="11" bestFit="1" customWidth="1"/>
    <col min="11790" max="12029" width="11.42578125" style="11"/>
    <col min="12030" max="12030" width="5.85546875" style="11" bestFit="1" customWidth="1"/>
    <col min="12031" max="12031" width="4.42578125" style="11" bestFit="1" customWidth="1"/>
    <col min="12032" max="12032" width="4.42578125" style="11" customWidth="1"/>
    <col min="12033" max="12033" width="29" style="11" customWidth="1"/>
    <col min="12034" max="12034" width="6.42578125" style="11" bestFit="1" customWidth="1"/>
    <col min="12035" max="12035" width="20.5703125" style="11" customWidth="1"/>
    <col min="12036" max="12036" width="12.85546875" style="11" customWidth="1"/>
    <col min="12037" max="12037" width="12.140625" style="11" customWidth="1"/>
    <col min="12038" max="12038" width="12.85546875" style="11" customWidth="1"/>
    <col min="12039" max="12039" width="9.85546875" style="11" customWidth="1"/>
    <col min="12040" max="12040" width="10" style="11" customWidth="1"/>
    <col min="12041" max="12041" width="9.85546875" style="11" bestFit="1" customWidth="1"/>
    <col min="12042" max="12042" width="9.42578125" style="11" customWidth="1"/>
    <col min="12043" max="12043" width="3.85546875" style="11" bestFit="1" customWidth="1"/>
    <col min="12044" max="12044" width="4.5703125" style="11" bestFit="1" customWidth="1"/>
    <col min="12045" max="12045" width="4.42578125" style="11" bestFit="1" customWidth="1"/>
    <col min="12046" max="12285" width="11.42578125" style="11"/>
    <col min="12286" max="12286" width="5.85546875" style="11" bestFit="1" customWidth="1"/>
    <col min="12287" max="12287" width="4.42578125" style="11" bestFit="1" customWidth="1"/>
    <col min="12288" max="12288" width="4.42578125" style="11" customWidth="1"/>
    <col min="12289" max="12289" width="29" style="11" customWidth="1"/>
    <col min="12290" max="12290" width="6.42578125" style="11" bestFit="1" customWidth="1"/>
    <col min="12291" max="12291" width="20.5703125" style="11" customWidth="1"/>
    <col min="12292" max="12292" width="12.85546875" style="11" customWidth="1"/>
    <col min="12293" max="12293" width="12.140625" style="11" customWidth="1"/>
    <col min="12294" max="12294" width="12.85546875" style="11" customWidth="1"/>
    <col min="12295" max="12295" width="9.85546875" style="11" customWidth="1"/>
    <col min="12296" max="12296" width="10" style="11" customWidth="1"/>
    <col min="12297" max="12297" width="9.85546875" style="11" bestFit="1" customWidth="1"/>
    <col min="12298" max="12298" width="9.42578125" style="11" customWidth="1"/>
    <col min="12299" max="12299" width="3.85546875" style="11" bestFit="1" customWidth="1"/>
    <col min="12300" max="12300" width="4.5703125" style="11" bestFit="1" customWidth="1"/>
    <col min="12301" max="12301" width="4.42578125" style="11" bestFit="1" customWidth="1"/>
    <col min="12302" max="12541" width="11.42578125" style="11"/>
    <col min="12542" max="12542" width="5.85546875" style="11" bestFit="1" customWidth="1"/>
    <col min="12543" max="12543" width="4.42578125" style="11" bestFit="1" customWidth="1"/>
    <col min="12544" max="12544" width="4.42578125" style="11" customWidth="1"/>
    <col min="12545" max="12545" width="29" style="11" customWidth="1"/>
    <col min="12546" max="12546" width="6.42578125" style="11" bestFit="1" customWidth="1"/>
    <col min="12547" max="12547" width="20.5703125" style="11" customWidth="1"/>
    <col min="12548" max="12548" width="12.85546875" style="11" customWidth="1"/>
    <col min="12549" max="12549" width="12.140625" style="11" customWidth="1"/>
    <col min="12550" max="12550" width="12.85546875" style="11" customWidth="1"/>
    <col min="12551" max="12551" width="9.85546875" style="11" customWidth="1"/>
    <col min="12552" max="12552" width="10" style="11" customWidth="1"/>
    <col min="12553" max="12553" width="9.85546875" style="11" bestFit="1" customWidth="1"/>
    <col min="12554" max="12554" width="9.42578125" style="11" customWidth="1"/>
    <col min="12555" max="12555" width="3.85546875" style="11" bestFit="1" customWidth="1"/>
    <col min="12556" max="12556" width="4.5703125" style="11" bestFit="1" customWidth="1"/>
    <col min="12557" max="12557" width="4.42578125" style="11" bestFit="1" customWidth="1"/>
    <col min="12558" max="12797" width="11.42578125" style="11"/>
    <col min="12798" max="12798" width="5.85546875" style="11" bestFit="1" customWidth="1"/>
    <col min="12799" max="12799" width="4.42578125" style="11" bestFit="1" customWidth="1"/>
    <col min="12800" max="12800" width="4.42578125" style="11" customWidth="1"/>
    <col min="12801" max="12801" width="29" style="11" customWidth="1"/>
    <col min="12802" max="12802" width="6.42578125" style="11" bestFit="1" customWidth="1"/>
    <col min="12803" max="12803" width="20.5703125" style="11" customWidth="1"/>
    <col min="12804" max="12804" width="12.85546875" style="11" customWidth="1"/>
    <col min="12805" max="12805" width="12.140625" style="11" customWidth="1"/>
    <col min="12806" max="12806" width="12.85546875" style="11" customWidth="1"/>
    <col min="12807" max="12807" width="9.85546875" style="11" customWidth="1"/>
    <col min="12808" max="12808" width="10" style="11" customWidth="1"/>
    <col min="12809" max="12809" width="9.85546875" style="11" bestFit="1" customWidth="1"/>
    <col min="12810" max="12810" width="9.42578125" style="11" customWidth="1"/>
    <col min="12811" max="12811" width="3.85546875" style="11" bestFit="1" customWidth="1"/>
    <col min="12812" max="12812" width="4.5703125" style="11" bestFit="1" customWidth="1"/>
    <col min="12813" max="12813" width="4.42578125" style="11" bestFit="1" customWidth="1"/>
    <col min="12814" max="13053" width="11.42578125" style="11"/>
    <col min="13054" max="13054" width="5.85546875" style="11" bestFit="1" customWidth="1"/>
    <col min="13055" max="13055" width="4.42578125" style="11" bestFit="1" customWidth="1"/>
    <col min="13056" max="13056" width="4.42578125" style="11" customWidth="1"/>
    <col min="13057" max="13057" width="29" style="11" customWidth="1"/>
    <col min="13058" max="13058" width="6.42578125" style="11" bestFit="1" customWidth="1"/>
    <col min="13059" max="13059" width="20.5703125" style="11" customWidth="1"/>
    <col min="13060" max="13060" width="12.85546875" style="11" customWidth="1"/>
    <col min="13061" max="13061" width="12.140625" style="11" customWidth="1"/>
    <col min="13062" max="13062" width="12.85546875" style="11" customWidth="1"/>
    <col min="13063" max="13063" width="9.85546875" style="11" customWidth="1"/>
    <col min="13064" max="13064" width="10" style="11" customWidth="1"/>
    <col min="13065" max="13065" width="9.85546875" style="11" bestFit="1" customWidth="1"/>
    <col min="13066" max="13066" width="9.42578125" style="11" customWidth="1"/>
    <col min="13067" max="13067" width="3.85546875" style="11" bestFit="1" customWidth="1"/>
    <col min="13068" max="13068" width="4.5703125" style="11" bestFit="1" customWidth="1"/>
    <col min="13069" max="13069" width="4.42578125" style="11" bestFit="1" customWidth="1"/>
    <col min="13070" max="13309" width="11.42578125" style="11"/>
    <col min="13310" max="13310" width="5.85546875" style="11" bestFit="1" customWidth="1"/>
    <col min="13311" max="13311" width="4.42578125" style="11" bestFit="1" customWidth="1"/>
    <col min="13312" max="13312" width="4.42578125" style="11" customWidth="1"/>
    <col min="13313" max="13313" width="29" style="11" customWidth="1"/>
    <col min="13314" max="13314" width="6.42578125" style="11" bestFit="1" customWidth="1"/>
    <col min="13315" max="13315" width="20.5703125" style="11" customWidth="1"/>
    <col min="13316" max="13316" width="12.85546875" style="11" customWidth="1"/>
    <col min="13317" max="13317" width="12.140625" style="11" customWidth="1"/>
    <col min="13318" max="13318" width="12.85546875" style="11" customWidth="1"/>
    <col min="13319" max="13319" width="9.85546875" style="11" customWidth="1"/>
    <col min="13320" max="13320" width="10" style="11" customWidth="1"/>
    <col min="13321" max="13321" width="9.85546875" style="11" bestFit="1" customWidth="1"/>
    <col min="13322" max="13322" width="9.42578125" style="11" customWidth="1"/>
    <col min="13323" max="13323" width="3.85546875" style="11" bestFit="1" customWidth="1"/>
    <col min="13324" max="13324" width="4.5703125" style="11" bestFit="1" customWidth="1"/>
    <col min="13325" max="13325" width="4.42578125" style="11" bestFit="1" customWidth="1"/>
    <col min="13326" max="13565" width="11.42578125" style="11"/>
    <col min="13566" max="13566" width="5.85546875" style="11" bestFit="1" customWidth="1"/>
    <col min="13567" max="13567" width="4.42578125" style="11" bestFit="1" customWidth="1"/>
    <col min="13568" max="13568" width="4.42578125" style="11" customWidth="1"/>
    <col min="13569" max="13569" width="29" style="11" customWidth="1"/>
    <col min="13570" max="13570" width="6.42578125" style="11" bestFit="1" customWidth="1"/>
    <col min="13571" max="13571" width="20.5703125" style="11" customWidth="1"/>
    <col min="13572" max="13572" width="12.85546875" style="11" customWidth="1"/>
    <col min="13573" max="13573" width="12.140625" style="11" customWidth="1"/>
    <col min="13574" max="13574" width="12.85546875" style="11" customWidth="1"/>
    <col min="13575" max="13575" width="9.85546875" style="11" customWidth="1"/>
    <col min="13576" max="13576" width="10" style="11" customWidth="1"/>
    <col min="13577" max="13577" width="9.85546875" style="11" bestFit="1" customWidth="1"/>
    <col min="13578" max="13578" width="9.42578125" style="11" customWidth="1"/>
    <col min="13579" max="13579" width="3.85546875" style="11" bestFit="1" customWidth="1"/>
    <col min="13580" max="13580" width="4.5703125" style="11" bestFit="1" customWidth="1"/>
    <col min="13581" max="13581" width="4.42578125" style="11" bestFit="1" customWidth="1"/>
    <col min="13582" max="13821" width="11.42578125" style="11"/>
    <col min="13822" max="13822" width="5.85546875" style="11" bestFit="1" customWidth="1"/>
    <col min="13823" max="13823" width="4.42578125" style="11" bestFit="1" customWidth="1"/>
    <col min="13824" max="13824" width="4.42578125" style="11" customWidth="1"/>
    <col min="13825" max="13825" width="29" style="11" customWidth="1"/>
    <col min="13826" max="13826" width="6.42578125" style="11" bestFit="1" customWidth="1"/>
    <col min="13827" max="13827" width="20.5703125" style="11" customWidth="1"/>
    <col min="13828" max="13828" width="12.85546875" style="11" customWidth="1"/>
    <col min="13829" max="13829" width="12.140625" style="11" customWidth="1"/>
    <col min="13830" max="13830" width="12.85546875" style="11" customWidth="1"/>
    <col min="13831" max="13831" width="9.85546875" style="11" customWidth="1"/>
    <col min="13832" max="13832" width="10" style="11" customWidth="1"/>
    <col min="13833" max="13833" width="9.85546875" style="11" bestFit="1" customWidth="1"/>
    <col min="13834" max="13834" width="9.42578125" style="11" customWidth="1"/>
    <col min="13835" max="13835" width="3.85546875" style="11" bestFit="1" customWidth="1"/>
    <col min="13836" max="13836" width="4.5703125" style="11" bestFit="1" customWidth="1"/>
    <col min="13837" max="13837" width="4.42578125" style="11" bestFit="1" customWidth="1"/>
    <col min="13838" max="14077" width="11.42578125" style="11"/>
    <col min="14078" max="14078" width="5.85546875" style="11" bestFit="1" customWidth="1"/>
    <col min="14079" max="14079" width="4.42578125" style="11" bestFit="1" customWidth="1"/>
    <col min="14080" max="14080" width="4.42578125" style="11" customWidth="1"/>
    <col min="14081" max="14081" width="29" style="11" customWidth="1"/>
    <col min="14082" max="14082" width="6.42578125" style="11" bestFit="1" customWidth="1"/>
    <col min="14083" max="14083" width="20.5703125" style="11" customWidth="1"/>
    <col min="14084" max="14084" width="12.85546875" style="11" customWidth="1"/>
    <col min="14085" max="14085" width="12.140625" style="11" customWidth="1"/>
    <col min="14086" max="14086" width="12.85546875" style="11" customWidth="1"/>
    <col min="14087" max="14087" width="9.85546875" style="11" customWidth="1"/>
    <col min="14088" max="14088" width="10" style="11" customWidth="1"/>
    <col min="14089" max="14089" width="9.85546875" style="11" bestFit="1" customWidth="1"/>
    <col min="14090" max="14090" width="9.42578125" style="11" customWidth="1"/>
    <col min="14091" max="14091" width="3.85546875" style="11" bestFit="1" customWidth="1"/>
    <col min="14092" max="14092" width="4.5703125" style="11" bestFit="1" customWidth="1"/>
    <col min="14093" max="14093" width="4.42578125" style="11" bestFit="1" customWidth="1"/>
    <col min="14094" max="14333" width="11.42578125" style="11"/>
    <col min="14334" max="14334" width="5.85546875" style="11" bestFit="1" customWidth="1"/>
    <col min="14335" max="14335" width="4.42578125" style="11" bestFit="1" customWidth="1"/>
    <col min="14336" max="14336" width="4.42578125" style="11" customWidth="1"/>
    <col min="14337" max="14337" width="29" style="11" customWidth="1"/>
    <col min="14338" max="14338" width="6.42578125" style="11" bestFit="1" customWidth="1"/>
    <col min="14339" max="14339" width="20.5703125" style="11" customWidth="1"/>
    <col min="14340" max="14340" width="12.85546875" style="11" customWidth="1"/>
    <col min="14341" max="14341" width="12.140625" style="11" customWidth="1"/>
    <col min="14342" max="14342" width="12.85546875" style="11" customWidth="1"/>
    <col min="14343" max="14343" width="9.85546875" style="11" customWidth="1"/>
    <col min="14344" max="14344" width="10" style="11" customWidth="1"/>
    <col min="14345" max="14345" width="9.85546875" style="11" bestFit="1" customWidth="1"/>
    <col min="14346" max="14346" width="9.42578125" style="11" customWidth="1"/>
    <col min="14347" max="14347" width="3.85546875" style="11" bestFit="1" customWidth="1"/>
    <col min="14348" max="14348" width="4.5703125" style="11" bestFit="1" customWidth="1"/>
    <col min="14349" max="14349" width="4.42578125" style="11" bestFit="1" customWidth="1"/>
    <col min="14350" max="14589" width="11.42578125" style="11"/>
    <col min="14590" max="14590" width="5.85546875" style="11" bestFit="1" customWidth="1"/>
    <col min="14591" max="14591" width="4.42578125" style="11" bestFit="1" customWidth="1"/>
    <col min="14592" max="14592" width="4.42578125" style="11" customWidth="1"/>
    <col min="14593" max="14593" width="29" style="11" customWidth="1"/>
    <col min="14594" max="14594" width="6.42578125" style="11" bestFit="1" customWidth="1"/>
    <col min="14595" max="14595" width="20.5703125" style="11" customWidth="1"/>
    <col min="14596" max="14596" width="12.85546875" style="11" customWidth="1"/>
    <col min="14597" max="14597" width="12.140625" style="11" customWidth="1"/>
    <col min="14598" max="14598" width="12.85546875" style="11" customWidth="1"/>
    <col min="14599" max="14599" width="9.85546875" style="11" customWidth="1"/>
    <col min="14600" max="14600" width="10" style="11" customWidth="1"/>
    <col min="14601" max="14601" width="9.85546875" style="11" bestFit="1" customWidth="1"/>
    <col min="14602" max="14602" width="9.42578125" style="11" customWidth="1"/>
    <col min="14603" max="14603" width="3.85546875" style="11" bestFit="1" customWidth="1"/>
    <col min="14604" max="14604" width="4.5703125" style="11" bestFit="1" customWidth="1"/>
    <col min="14605" max="14605" width="4.42578125" style="11" bestFit="1" customWidth="1"/>
    <col min="14606" max="14845" width="11.42578125" style="11"/>
    <col min="14846" max="14846" width="5.85546875" style="11" bestFit="1" customWidth="1"/>
    <col min="14847" max="14847" width="4.42578125" style="11" bestFit="1" customWidth="1"/>
    <col min="14848" max="14848" width="4.42578125" style="11" customWidth="1"/>
    <col min="14849" max="14849" width="29" style="11" customWidth="1"/>
    <col min="14850" max="14850" width="6.42578125" style="11" bestFit="1" customWidth="1"/>
    <col min="14851" max="14851" width="20.5703125" style="11" customWidth="1"/>
    <col min="14852" max="14852" width="12.85546875" style="11" customWidth="1"/>
    <col min="14853" max="14853" width="12.140625" style="11" customWidth="1"/>
    <col min="14854" max="14854" width="12.85546875" style="11" customWidth="1"/>
    <col min="14855" max="14855" width="9.85546875" style="11" customWidth="1"/>
    <col min="14856" max="14856" width="10" style="11" customWidth="1"/>
    <col min="14857" max="14857" width="9.85546875" style="11" bestFit="1" customWidth="1"/>
    <col min="14858" max="14858" width="9.42578125" style="11" customWidth="1"/>
    <col min="14859" max="14859" width="3.85546875" style="11" bestFit="1" customWidth="1"/>
    <col min="14860" max="14860" width="4.5703125" style="11" bestFit="1" customWidth="1"/>
    <col min="14861" max="14861" width="4.42578125" style="11" bestFit="1" customWidth="1"/>
    <col min="14862" max="15101" width="11.42578125" style="11"/>
    <col min="15102" max="15102" width="5.85546875" style="11" bestFit="1" customWidth="1"/>
    <col min="15103" max="15103" width="4.42578125" style="11" bestFit="1" customWidth="1"/>
    <col min="15104" max="15104" width="4.42578125" style="11" customWidth="1"/>
    <col min="15105" max="15105" width="29" style="11" customWidth="1"/>
    <col min="15106" max="15106" width="6.42578125" style="11" bestFit="1" customWidth="1"/>
    <col min="15107" max="15107" width="20.5703125" style="11" customWidth="1"/>
    <col min="15108" max="15108" width="12.85546875" style="11" customWidth="1"/>
    <col min="15109" max="15109" width="12.140625" style="11" customWidth="1"/>
    <col min="15110" max="15110" width="12.85546875" style="11" customWidth="1"/>
    <col min="15111" max="15111" width="9.85546875" style="11" customWidth="1"/>
    <col min="15112" max="15112" width="10" style="11" customWidth="1"/>
    <col min="15113" max="15113" width="9.85546875" style="11" bestFit="1" customWidth="1"/>
    <col min="15114" max="15114" width="9.42578125" style="11" customWidth="1"/>
    <col min="15115" max="15115" width="3.85546875" style="11" bestFit="1" customWidth="1"/>
    <col min="15116" max="15116" width="4.5703125" style="11" bestFit="1" customWidth="1"/>
    <col min="15117" max="15117" width="4.42578125" style="11" bestFit="1" customWidth="1"/>
    <col min="15118" max="15357" width="11.42578125" style="11"/>
    <col min="15358" max="15358" width="5.85546875" style="11" bestFit="1" customWidth="1"/>
    <col min="15359" max="15359" width="4.42578125" style="11" bestFit="1" customWidth="1"/>
    <col min="15360" max="15360" width="4.42578125" style="11" customWidth="1"/>
    <col min="15361" max="15361" width="29" style="11" customWidth="1"/>
    <col min="15362" max="15362" width="6.42578125" style="11" bestFit="1" customWidth="1"/>
    <col min="15363" max="15363" width="20.5703125" style="11" customWidth="1"/>
    <col min="15364" max="15364" width="12.85546875" style="11" customWidth="1"/>
    <col min="15365" max="15365" width="12.140625" style="11" customWidth="1"/>
    <col min="15366" max="15366" width="12.85546875" style="11" customWidth="1"/>
    <col min="15367" max="15367" width="9.85546875" style="11" customWidth="1"/>
    <col min="15368" max="15368" width="10" style="11" customWidth="1"/>
    <col min="15369" max="15369" width="9.85546875" style="11" bestFit="1" customWidth="1"/>
    <col min="15370" max="15370" width="9.42578125" style="11" customWidth="1"/>
    <col min="15371" max="15371" width="3.85546875" style="11" bestFit="1" customWidth="1"/>
    <col min="15372" max="15372" width="4.5703125" style="11" bestFit="1" customWidth="1"/>
    <col min="15373" max="15373" width="4.42578125" style="11" bestFit="1" customWidth="1"/>
    <col min="15374" max="15613" width="11.42578125" style="11"/>
    <col min="15614" max="15614" width="5.85546875" style="11" bestFit="1" customWidth="1"/>
    <col min="15615" max="15615" width="4.42578125" style="11" bestFit="1" customWidth="1"/>
    <col min="15616" max="15616" width="4.42578125" style="11" customWidth="1"/>
    <col min="15617" max="15617" width="29" style="11" customWidth="1"/>
    <col min="15618" max="15618" width="6.42578125" style="11" bestFit="1" customWidth="1"/>
    <col min="15619" max="15619" width="20.5703125" style="11" customWidth="1"/>
    <col min="15620" max="15620" width="12.85546875" style="11" customWidth="1"/>
    <col min="15621" max="15621" width="12.140625" style="11" customWidth="1"/>
    <col min="15622" max="15622" width="12.85546875" style="11" customWidth="1"/>
    <col min="15623" max="15623" width="9.85546875" style="11" customWidth="1"/>
    <col min="15624" max="15624" width="10" style="11" customWidth="1"/>
    <col min="15625" max="15625" width="9.85546875" style="11" bestFit="1" customWidth="1"/>
    <col min="15626" max="15626" width="9.42578125" style="11" customWidth="1"/>
    <col min="15627" max="15627" width="3.85546875" style="11" bestFit="1" customWidth="1"/>
    <col min="15628" max="15628" width="4.5703125" style="11" bestFit="1" customWidth="1"/>
    <col min="15629" max="15629" width="4.42578125" style="11" bestFit="1" customWidth="1"/>
    <col min="15630" max="15869" width="11.42578125" style="11"/>
    <col min="15870" max="15870" width="5.85546875" style="11" bestFit="1" customWidth="1"/>
    <col min="15871" max="15871" width="4.42578125" style="11" bestFit="1" customWidth="1"/>
    <col min="15872" max="15872" width="4.42578125" style="11" customWidth="1"/>
    <col min="15873" max="15873" width="29" style="11" customWidth="1"/>
    <col min="15874" max="15874" width="6.42578125" style="11" bestFit="1" customWidth="1"/>
    <col min="15875" max="15875" width="20.5703125" style="11" customWidth="1"/>
    <col min="15876" max="15876" width="12.85546875" style="11" customWidth="1"/>
    <col min="15877" max="15877" width="12.140625" style="11" customWidth="1"/>
    <col min="15878" max="15878" width="12.85546875" style="11" customWidth="1"/>
    <col min="15879" max="15879" width="9.85546875" style="11" customWidth="1"/>
    <col min="15880" max="15880" width="10" style="11" customWidth="1"/>
    <col min="15881" max="15881" width="9.85546875" style="11" bestFit="1" customWidth="1"/>
    <col min="15882" max="15882" width="9.42578125" style="11" customWidth="1"/>
    <col min="15883" max="15883" width="3.85546875" style="11" bestFit="1" customWidth="1"/>
    <col min="15884" max="15884" width="4.5703125" style="11" bestFit="1" customWidth="1"/>
    <col min="15885" max="15885" width="4.42578125" style="11" bestFit="1" customWidth="1"/>
    <col min="15886" max="16125" width="11.42578125" style="11"/>
    <col min="16126" max="16126" width="5.85546875" style="11" bestFit="1" customWidth="1"/>
    <col min="16127" max="16127" width="4.42578125" style="11" bestFit="1" customWidth="1"/>
    <col min="16128" max="16128" width="4.42578125" style="11" customWidth="1"/>
    <col min="16129" max="16129" width="29" style="11" customWidth="1"/>
    <col min="16130" max="16130" width="6.42578125" style="11" bestFit="1" customWidth="1"/>
    <col min="16131" max="16131" width="20.5703125" style="11" customWidth="1"/>
    <col min="16132" max="16132" width="12.85546875" style="11" customWidth="1"/>
    <col min="16133" max="16133" width="12.140625" style="11" customWidth="1"/>
    <col min="16134" max="16134" width="12.85546875" style="11" customWidth="1"/>
    <col min="16135" max="16135" width="9.85546875" style="11" customWidth="1"/>
    <col min="16136" max="16136" width="10" style="11" customWidth="1"/>
    <col min="16137" max="16137" width="9.85546875" style="11" bestFit="1" customWidth="1"/>
    <col min="16138" max="16138" width="9.42578125" style="11" customWidth="1"/>
    <col min="16139" max="16139" width="3.85546875" style="11" bestFit="1" customWidth="1"/>
    <col min="16140" max="16140" width="4.5703125" style="11" bestFit="1" customWidth="1"/>
    <col min="16141" max="16141" width="4.42578125" style="11" bestFit="1" customWidth="1"/>
    <col min="16142" max="16384" width="11.42578125" style="11"/>
  </cols>
  <sheetData>
    <row r="1" spans="1:16" s="5" customFormat="1" ht="45" customHeight="1" x14ac:dyDescent="0.25">
      <c r="A1" s="937" t="s">
        <v>176</v>
      </c>
      <c r="B1" s="937"/>
      <c r="C1" s="937"/>
      <c r="D1" s="937"/>
      <c r="E1" s="937"/>
      <c r="F1" s="937"/>
      <c r="G1" s="937"/>
      <c r="H1" s="937"/>
      <c r="I1" s="937"/>
      <c r="J1" s="937"/>
      <c r="K1" s="937"/>
      <c r="L1" s="937"/>
      <c r="M1" s="937"/>
      <c r="N1" s="937"/>
      <c r="O1" s="937"/>
      <c r="P1" s="6"/>
    </row>
    <row r="2" spans="1:16" ht="15" customHeight="1" x14ac:dyDescent="0.2">
      <c r="A2" s="967"/>
      <c r="B2" s="967"/>
      <c r="C2" s="967"/>
      <c r="D2" s="967"/>
      <c r="E2" s="967"/>
      <c r="F2" s="967"/>
      <c r="G2" s="967"/>
      <c r="H2" s="967"/>
      <c r="I2" s="967"/>
      <c r="J2" s="967"/>
      <c r="K2" s="967"/>
      <c r="L2" s="967"/>
      <c r="M2" s="967"/>
      <c r="N2" s="967"/>
      <c r="O2" s="967"/>
    </row>
    <row r="3" spans="1:16" s="1" customFormat="1" ht="15" customHeight="1" x14ac:dyDescent="0.2">
      <c r="A3" s="968" t="str">
        <f>PCN!A3</f>
        <v>PROJET #1 / TITRE DU PROJET :</v>
      </c>
      <c r="B3" s="968"/>
      <c r="C3" s="968"/>
      <c r="D3" s="968"/>
      <c r="E3" s="968"/>
      <c r="F3" s="968"/>
      <c r="G3" s="968"/>
      <c r="H3" s="968"/>
      <c r="I3" s="968"/>
      <c r="J3" s="968"/>
      <c r="K3" s="968"/>
      <c r="L3" s="968"/>
      <c r="M3" s="968"/>
      <c r="N3" s="968"/>
      <c r="O3" s="968"/>
    </row>
    <row r="4" spans="1:16" ht="26.25" customHeight="1" x14ac:dyDescent="0.2">
      <c r="A4" s="977" t="s">
        <v>179</v>
      </c>
      <c r="B4" s="977"/>
      <c r="C4" s="977"/>
      <c r="D4" s="977"/>
      <c r="E4" s="977"/>
      <c r="F4" s="977"/>
      <c r="G4" s="977"/>
      <c r="H4" s="977"/>
      <c r="I4" s="974" t="s">
        <v>136</v>
      </c>
      <c r="J4" s="975"/>
      <c r="K4" s="975"/>
      <c r="L4" s="975"/>
      <c r="M4" s="976"/>
      <c r="N4" s="969" t="s">
        <v>132</v>
      </c>
      <c r="O4" s="969"/>
    </row>
    <row r="5" spans="1:16" s="34" customFormat="1" ht="60" customHeight="1" x14ac:dyDescent="0.25">
      <c r="A5" s="35" t="s">
        <v>106</v>
      </c>
      <c r="B5" s="38" t="s">
        <v>133</v>
      </c>
      <c r="C5" s="38" t="s">
        <v>134</v>
      </c>
      <c r="D5" s="39" t="s">
        <v>184</v>
      </c>
      <c r="E5" s="39" t="s">
        <v>180</v>
      </c>
      <c r="F5" s="42" t="s">
        <v>177</v>
      </c>
      <c r="G5" s="67" t="s">
        <v>228</v>
      </c>
      <c r="H5" s="68" t="s">
        <v>178</v>
      </c>
      <c r="I5" s="73" t="s">
        <v>183</v>
      </c>
      <c r="J5" s="7" t="s">
        <v>149</v>
      </c>
      <c r="K5" s="7" t="s">
        <v>182</v>
      </c>
      <c r="L5" s="36" t="s">
        <v>365</v>
      </c>
      <c r="M5" s="36" t="s">
        <v>181</v>
      </c>
      <c r="N5" s="969"/>
      <c r="O5" s="969"/>
    </row>
    <row r="6" spans="1:16" ht="14.1" customHeight="1" x14ac:dyDescent="0.2">
      <c r="A6" s="26" t="s">
        <v>457</v>
      </c>
      <c r="B6" s="40"/>
      <c r="C6" s="387"/>
      <c r="D6" s="413"/>
      <c r="E6" s="413"/>
      <c r="F6" s="47"/>
      <c r="G6" s="47"/>
      <c r="H6" s="69"/>
      <c r="I6" s="74"/>
      <c r="J6" s="44"/>
      <c r="K6" s="28"/>
      <c r="L6" s="27" t="s">
        <v>414</v>
      </c>
      <c r="M6" s="27"/>
      <c r="N6" s="970"/>
      <c r="O6" s="971"/>
    </row>
    <row r="7" spans="1:16" ht="14.1" customHeight="1" x14ac:dyDescent="0.2">
      <c r="A7" s="26" t="s">
        <v>457</v>
      </c>
      <c r="B7" s="40"/>
      <c r="C7" s="387"/>
      <c r="D7" s="413"/>
      <c r="E7" s="413"/>
      <c r="F7" s="48"/>
      <c r="G7" s="48"/>
      <c r="H7" s="70"/>
      <c r="I7" s="75"/>
      <c r="J7" s="44"/>
      <c r="K7" s="28"/>
      <c r="L7" s="27"/>
      <c r="M7" s="27"/>
      <c r="N7" s="970"/>
      <c r="O7" s="971"/>
    </row>
    <row r="8" spans="1:16" ht="14.1" customHeight="1" x14ac:dyDescent="0.2">
      <c r="A8" s="26" t="s">
        <v>457</v>
      </c>
      <c r="B8" s="40"/>
      <c r="C8" s="387"/>
      <c r="D8" s="413"/>
      <c r="E8" s="413"/>
      <c r="F8" s="48"/>
      <c r="G8" s="48"/>
      <c r="H8" s="70"/>
      <c r="I8" s="75"/>
      <c r="J8" s="44"/>
      <c r="K8" s="28"/>
      <c r="L8" s="27"/>
      <c r="M8" s="27"/>
      <c r="N8" s="970"/>
      <c r="O8" s="971"/>
    </row>
    <row r="9" spans="1:16" ht="14.1" customHeight="1" x14ac:dyDescent="0.2">
      <c r="A9" s="26" t="s">
        <v>457</v>
      </c>
      <c r="B9" s="40"/>
      <c r="C9" s="387"/>
      <c r="D9" s="413"/>
      <c r="E9" s="413"/>
      <c r="F9" s="48"/>
      <c r="G9" s="48"/>
      <c r="H9" s="70"/>
      <c r="I9" s="75"/>
      <c r="J9" s="44"/>
      <c r="K9" s="28"/>
      <c r="L9" s="27"/>
      <c r="M9" s="27"/>
      <c r="N9" s="970"/>
      <c r="O9" s="971"/>
    </row>
    <row r="10" spans="1:16" ht="14.1" customHeight="1" x14ac:dyDescent="0.2">
      <c r="A10" s="26" t="s">
        <v>457</v>
      </c>
      <c r="B10" s="40"/>
      <c r="C10" s="387"/>
      <c r="D10" s="413"/>
      <c r="E10" s="413"/>
      <c r="F10" s="48"/>
      <c r="G10" s="48"/>
      <c r="H10" s="70"/>
      <c r="I10" s="75"/>
      <c r="J10" s="44"/>
      <c r="K10" s="28"/>
      <c r="L10" s="27"/>
      <c r="M10" s="27"/>
      <c r="N10" s="970"/>
      <c r="O10" s="971"/>
    </row>
    <row r="11" spans="1:16" ht="14.1" customHeight="1" x14ac:dyDescent="0.2">
      <c r="A11" s="26" t="s">
        <v>457</v>
      </c>
      <c r="B11" s="40"/>
      <c r="C11" s="387"/>
      <c r="D11" s="413"/>
      <c r="E11" s="413"/>
      <c r="F11" s="48"/>
      <c r="G11" s="48"/>
      <c r="H11" s="70"/>
      <c r="I11" s="75"/>
      <c r="J11" s="44"/>
      <c r="K11" s="28"/>
      <c r="L11" s="27"/>
      <c r="M11" s="27"/>
      <c r="N11" s="970"/>
      <c r="O11" s="971"/>
    </row>
    <row r="12" spans="1:16" ht="14.1" customHeight="1" x14ac:dyDescent="0.2">
      <c r="A12" s="26" t="s">
        <v>457</v>
      </c>
      <c r="B12" s="40"/>
      <c r="C12" s="387"/>
      <c r="D12" s="413"/>
      <c r="E12" s="413"/>
      <c r="F12" s="48"/>
      <c r="G12" s="48"/>
      <c r="H12" s="70"/>
      <c r="I12" s="75"/>
      <c r="J12" s="44"/>
      <c r="K12" s="28"/>
      <c r="L12" s="27"/>
      <c r="M12" s="27"/>
      <c r="N12" s="970"/>
      <c r="O12" s="971"/>
    </row>
    <row r="13" spans="1:16" ht="14.1" customHeight="1" x14ac:dyDescent="0.2">
      <c r="A13" s="26" t="s">
        <v>457</v>
      </c>
      <c r="B13" s="40"/>
      <c r="C13" s="387"/>
      <c r="D13" s="413"/>
      <c r="E13" s="413"/>
      <c r="F13" s="48"/>
      <c r="G13" s="48"/>
      <c r="H13" s="70"/>
      <c r="I13" s="75"/>
      <c r="J13" s="44"/>
      <c r="K13" s="28"/>
      <c r="L13" s="27"/>
      <c r="M13" s="27"/>
      <c r="N13" s="970"/>
      <c r="O13" s="971"/>
    </row>
    <row r="14" spans="1:16" ht="14.1" customHeight="1" x14ac:dyDescent="0.2">
      <c r="A14" s="26" t="s">
        <v>457</v>
      </c>
      <c r="B14" s="40"/>
      <c r="C14" s="387"/>
      <c r="D14" s="413"/>
      <c r="E14" s="413"/>
      <c r="F14" s="48"/>
      <c r="G14" s="48"/>
      <c r="H14" s="70"/>
      <c r="I14" s="75"/>
      <c r="J14" s="44"/>
      <c r="K14" s="28"/>
      <c r="L14" s="27"/>
      <c r="M14" s="27"/>
      <c r="N14" s="970"/>
      <c r="O14" s="971"/>
    </row>
    <row r="15" spans="1:16" ht="14.1" customHeight="1" x14ac:dyDescent="0.2">
      <c r="A15" s="26" t="s">
        <v>457</v>
      </c>
      <c r="B15" s="40"/>
      <c r="C15" s="388"/>
      <c r="D15" s="414"/>
      <c r="E15" s="414"/>
      <c r="F15" s="49"/>
      <c r="G15" s="49"/>
      <c r="H15" s="71"/>
      <c r="I15" s="76"/>
      <c r="J15" s="45"/>
      <c r="K15" s="43"/>
      <c r="L15" s="29"/>
      <c r="M15" s="29"/>
      <c r="N15" s="970"/>
      <c r="O15" s="971"/>
    </row>
    <row r="16" spans="1:16" ht="14.1" customHeight="1" x14ac:dyDescent="0.2">
      <c r="A16" s="30" t="s">
        <v>22</v>
      </c>
      <c r="B16" s="37">
        <f>SUM(B6:B15)</f>
        <v>0</v>
      </c>
      <c r="C16" s="386">
        <f>SUM(C6:C15)</f>
        <v>0</v>
      </c>
      <c r="D16" s="41"/>
      <c r="E16" s="41"/>
      <c r="F16" s="50"/>
      <c r="G16" s="50"/>
      <c r="H16" s="72"/>
      <c r="I16" s="77">
        <f>SUM(I6:I15)</f>
        <v>0</v>
      </c>
      <c r="J16" s="46">
        <f>SUM(J6:J15)</f>
        <v>0</v>
      </c>
      <c r="K16" s="31">
        <f>SUM(K6:K15)</f>
        <v>0</v>
      </c>
      <c r="L16" s="306"/>
      <c r="M16" s="31">
        <f>SUM(M6:M15)</f>
        <v>0</v>
      </c>
      <c r="N16" s="972">
        <f>SUM(N6:O15)</f>
        <v>0</v>
      </c>
      <c r="O16" s="973"/>
    </row>
    <row r="17" spans="1:15" ht="14.1" customHeight="1" thickBot="1" x14ac:dyDescent="0.25">
      <c r="A17" s="956"/>
      <c r="B17" s="956"/>
      <c r="C17" s="956"/>
      <c r="D17" s="956"/>
      <c r="E17" s="956"/>
      <c r="F17" s="956"/>
      <c r="G17" s="956"/>
      <c r="H17" s="956"/>
      <c r="I17" s="956"/>
      <c r="J17" s="956"/>
      <c r="K17" s="956"/>
      <c r="L17" s="956"/>
      <c r="M17" s="956"/>
      <c r="N17" s="956"/>
      <c r="O17" s="956"/>
    </row>
    <row r="18" spans="1:15" s="1" customFormat="1" ht="4.5" customHeight="1" thickBot="1" x14ac:dyDescent="0.25">
      <c r="A18" s="978"/>
      <c r="B18" s="978"/>
      <c r="C18" s="978"/>
      <c r="D18" s="978"/>
      <c r="E18" s="978"/>
      <c r="F18" s="978"/>
      <c r="G18" s="978"/>
      <c r="H18" s="978"/>
      <c r="I18" s="978"/>
      <c r="J18" s="978"/>
      <c r="K18" s="978"/>
      <c r="L18" s="978"/>
      <c r="M18" s="978"/>
      <c r="N18" s="78"/>
      <c r="O18" s="78"/>
    </row>
    <row r="19" spans="1:15" s="1" customFormat="1" ht="15" customHeight="1" x14ac:dyDescent="0.2">
      <c r="A19" s="968" t="str">
        <f>PCN!A38</f>
        <v>PROJET #2 / TITRE DU PROJET :</v>
      </c>
      <c r="B19" s="968"/>
      <c r="C19" s="968"/>
      <c r="D19" s="968"/>
      <c r="E19" s="968"/>
      <c r="F19" s="968"/>
      <c r="G19" s="968"/>
      <c r="H19" s="968"/>
      <c r="I19" s="968"/>
      <c r="J19" s="968"/>
      <c r="K19" s="968"/>
      <c r="L19" s="968"/>
      <c r="M19" s="968"/>
      <c r="N19" s="968"/>
      <c r="O19" s="968"/>
    </row>
    <row r="20" spans="1:15" ht="31.5" customHeight="1" x14ac:dyDescent="0.2">
      <c r="A20" s="977" t="s">
        <v>179</v>
      </c>
      <c r="B20" s="977"/>
      <c r="C20" s="977"/>
      <c r="D20" s="977"/>
      <c r="E20" s="977"/>
      <c r="F20" s="977"/>
      <c r="G20" s="977"/>
      <c r="H20" s="977"/>
      <c r="I20" s="974" t="s">
        <v>136</v>
      </c>
      <c r="J20" s="975"/>
      <c r="K20" s="975"/>
      <c r="L20" s="975"/>
      <c r="M20" s="976"/>
      <c r="N20" s="969" t="s">
        <v>132</v>
      </c>
      <c r="O20" s="969"/>
    </row>
    <row r="21" spans="1:15" s="34" customFormat="1" ht="60" customHeight="1" x14ac:dyDescent="0.25">
      <c r="A21" s="35" t="s">
        <v>106</v>
      </c>
      <c r="B21" s="38" t="s">
        <v>133</v>
      </c>
      <c r="C21" s="38" t="s">
        <v>134</v>
      </c>
      <c r="D21" s="39" t="s">
        <v>184</v>
      </c>
      <c r="E21" s="39" t="s">
        <v>180</v>
      </c>
      <c r="F21" s="42" t="s">
        <v>177</v>
      </c>
      <c r="G21" s="67" t="s">
        <v>228</v>
      </c>
      <c r="H21" s="68" t="s">
        <v>178</v>
      </c>
      <c r="I21" s="73" t="s">
        <v>183</v>
      </c>
      <c r="J21" s="7" t="s">
        <v>149</v>
      </c>
      <c r="K21" s="7" t="s">
        <v>182</v>
      </c>
      <c r="L21" s="36" t="s">
        <v>365</v>
      </c>
      <c r="M21" s="36" t="s">
        <v>181</v>
      </c>
      <c r="N21" s="969"/>
      <c r="O21" s="969"/>
    </row>
    <row r="22" spans="1:15" ht="14.1" customHeight="1" x14ac:dyDescent="0.2">
      <c r="A22" s="26" t="s">
        <v>457</v>
      </c>
      <c r="B22" s="40"/>
      <c r="C22" s="387"/>
      <c r="D22" s="413"/>
      <c r="E22" s="413"/>
      <c r="F22" s="47"/>
      <c r="G22" s="47"/>
      <c r="H22" s="69"/>
      <c r="I22" s="74"/>
      <c r="J22" s="44"/>
      <c r="K22" s="28"/>
      <c r="L22" s="27" t="s">
        <v>414</v>
      </c>
      <c r="M22" s="27"/>
      <c r="N22" s="970"/>
      <c r="O22" s="971"/>
    </row>
    <row r="23" spans="1:15" ht="14.1" customHeight="1" x14ac:dyDescent="0.2">
      <c r="A23" s="26" t="s">
        <v>457</v>
      </c>
      <c r="B23" s="40"/>
      <c r="C23" s="387"/>
      <c r="D23" s="413"/>
      <c r="E23" s="413"/>
      <c r="F23" s="48"/>
      <c r="G23" s="48"/>
      <c r="H23" s="70"/>
      <c r="I23" s="75"/>
      <c r="J23" s="44"/>
      <c r="K23" s="28"/>
      <c r="L23" s="27"/>
      <c r="M23" s="27"/>
      <c r="N23" s="970"/>
      <c r="O23" s="971"/>
    </row>
    <row r="24" spans="1:15" ht="14.1" customHeight="1" x14ac:dyDescent="0.2">
      <c r="A24" s="26" t="s">
        <v>457</v>
      </c>
      <c r="B24" s="40"/>
      <c r="C24" s="387"/>
      <c r="D24" s="413"/>
      <c r="E24" s="413"/>
      <c r="F24" s="48"/>
      <c r="G24" s="48"/>
      <c r="H24" s="70"/>
      <c r="I24" s="75"/>
      <c r="J24" s="44"/>
      <c r="K24" s="28"/>
      <c r="L24" s="27"/>
      <c r="M24" s="27"/>
      <c r="N24" s="970"/>
      <c r="O24" s="971"/>
    </row>
    <row r="25" spans="1:15" ht="14.1" customHeight="1" x14ac:dyDescent="0.2">
      <c r="A25" s="26" t="s">
        <v>457</v>
      </c>
      <c r="B25" s="40"/>
      <c r="C25" s="387"/>
      <c r="D25" s="413"/>
      <c r="E25" s="413"/>
      <c r="F25" s="48"/>
      <c r="G25" s="48"/>
      <c r="H25" s="70"/>
      <c r="I25" s="75"/>
      <c r="J25" s="44"/>
      <c r="K25" s="28"/>
      <c r="L25" s="27"/>
      <c r="M25" s="27"/>
      <c r="N25" s="970"/>
      <c r="O25" s="971"/>
    </row>
    <row r="26" spans="1:15" ht="14.1" customHeight="1" x14ac:dyDescent="0.2">
      <c r="A26" s="26" t="s">
        <v>457</v>
      </c>
      <c r="B26" s="40"/>
      <c r="C26" s="387"/>
      <c r="D26" s="413"/>
      <c r="E26" s="413"/>
      <c r="F26" s="48"/>
      <c r="G26" s="48"/>
      <c r="H26" s="70"/>
      <c r="I26" s="75"/>
      <c r="J26" s="44"/>
      <c r="K26" s="28"/>
      <c r="L26" s="27"/>
      <c r="M26" s="27"/>
      <c r="N26" s="970"/>
      <c r="O26" s="971"/>
    </row>
    <row r="27" spans="1:15" ht="14.1" customHeight="1" x14ac:dyDescent="0.2">
      <c r="A27" s="26" t="s">
        <v>457</v>
      </c>
      <c r="B27" s="40"/>
      <c r="C27" s="387"/>
      <c r="D27" s="413"/>
      <c r="E27" s="413"/>
      <c r="F27" s="48"/>
      <c r="G27" s="48"/>
      <c r="H27" s="70"/>
      <c r="I27" s="75"/>
      <c r="J27" s="44"/>
      <c r="K27" s="28"/>
      <c r="L27" s="27"/>
      <c r="M27" s="27"/>
      <c r="N27" s="970"/>
      <c r="O27" s="971"/>
    </row>
    <row r="28" spans="1:15" ht="14.1" customHeight="1" x14ac:dyDescent="0.2">
      <c r="A28" s="26" t="s">
        <v>457</v>
      </c>
      <c r="B28" s="40"/>
      <c r="C28" s="387"/>
      <c r="D28" s="413"/>
      <c r="E28" s="413"/>
      <c r="F28" s="48"/>
      <c r="G28" s="48"/>
      <c r="H28" s="70"/>
      <c r="I28" s="75"/>
      <c r="J28" s="44"/>
      <c r="K28" s="28"/>
      <c r="L28" s="27"/>
      <c r="M28" s="27"/>
      <c r="N28" s="970"/>
      <c r="O28" s="971"/>
    </row>
    <row r="29" spans="1:15" ht="14.1" customHeight="1" x14ac:dyDescent="0.2">
      <c r="A29" s="26" t="s">
        <v>457</v>
      </c>
      <c r="B29" s="40"/>
      <c r="C29" s="387"/>
      <c r="D29" s="413"/>
      <c r="E29" s="413"/>
      <c r="F29" s="48"/>
      <c r="G29" s="48"/>
      <c r="H29" s="70"/>
      <c r="I29" s="75"/>
      <c r="J29" s="44"/>
      <c r="K29" s="28"/>
      <c r="L29" s="27"/>
      <c r="M29" s="27"/>
      <c r="N29" s="970"/>
      <c r="O29" s="971"/>
    </row>
    <row r="30" spans="1:15" ht="14.1" customHeight="1" x14ac:dyDescent="0.2">
      <c r="A30" s="26" t="s">
        <v>457</v>
      </c>
      <c r="B30" s="40"/>
      <c r="C30" s="387"/>
      <c r="D30" s="413"/>
      <c r="E30" s="413"/>
      <c r="F30" s="48"/>
      <c r="G30" s="48"/>
      <c r="H30" s="70"/>
      <c r="I30" s="75"/>
      <c r="J30" s="44"/>
      <c r="K30" s="28"/>
      <c r="L30" s="27"/>
      <c r="M30" s="27"/>
      <c r="N30" s="970"/>
      <c r="O30" s="971"/>
    </row>
    <row r="31" spans="1:15" ht="14.1" customHeight="1" x14ac:dyDescent="0.2">
      <c r="A31" s="26" t="s">
        <v>457</v>
      </c>
      <c r="B31" s="40"/>
      <c r="C31" s="388"/>
      <c r="D31" s="414"/>
      <c r="E31" s="414"/>
      <c r="F31" s="49"/>
      <c r="G31" s="49"/>
      <c r="H31" s="71"/>
      <c r="I31" s="76"/>
      <c r="J31" s="45"/>
      <c r="K31" s="43"/>
      <c r="L31" s="29"/>
      <c r="M31" s="29"/>
      <c r="N31" s="970"/>
      <c r="O31" s="971"/>
    </row>
    <row r="32" spans="1:15" ht="14.1" customHeight="1" x14ac:dyDescent="0.2">
      <c r="A32" s="30" t="s">
        <v>22</v>
      </c>
      <c r="B32" s="37">
        <f>SUM(B22:B31)</f>
        <v>0</v>
      </c>
      <c r="C32" s="386">
        <f>SUM(C22:C31)</f>
        <v>0</v>
      </c>
      <c r="D32" s="41"/>
      <c r="E32" s="41"/>
      <c r="F32" s="50"/>
      <c r="G32" s="50"/>
      <c r="H32" s="72"/>
      <c r="I32" s="77">
        <f>SUM(I22:I31)</f>
        <v>0</v>
      </c>
      <c r="J32" s="46">
        <f>SUM(J22:J31)</f>
        <v>0</v>
      </c>
      <c r="K32" s="31">
        <f>SUM(K22:K31)</f>
        <v>0</v>
      </c>
      <c r="L32" s="306"/>
      <c r="M32" s="31">
        <f>SUM(M22:M31)</f>
        <v>0</v>
      </c>
      <c r="N32" s="972">
        <f>SUM(N22:O31)</f>
        <v>0</v>
      </c>
      <c r="O32" s="973"/>
    </row>
    <row r="33" spans="1:15" ht="14.1" customHeight="1" thickBot="1" x14ac:dyDescent="0.25">
      <c r="A33" s="981"/>
      <c r="B33" s="981"/>
      <c r="C33" s="981"/>
      <c r="D33" s="981"/>
      <c r="E33" s="981"/>
      <c r="F33" s="981"/>
      <c r="G33" s="981"/>
      <c r="H33" s="981"/>
      <c r="I33" s="981"/>
      <c r="J33" s="981"/>
      <c r="K33" s="981"/>
      <c r="L33" s="981"/>
      <c r="M33" s="981"/>
      <c r="N33" s="981"/>
      <c r="O33" s="981"/>
    </row>
    <row r="35" spans="1:15" ht="14.1" hidden="1" customHeight="1" x14ac:dyDescent="0.2">
      <c r="D35" s="959" t="s">
        <v>366</v>
      </c>
      <c r="E35" s="959"/>
    </row>
    <row r="36" spans="1:15" ht="14.1" hidden="1" customHeight="1" x14ac:dyDescent="0.2">
      <c r="D36" s="979" t="str">
        <f>A3</f>
        <v>PROJET #1 / TITRE DU PROJET :</v>
      </c>
      <c r="E36" s="980"/>
    </row>
    <row r="37" spans="1:15" ht="14.1" hidden="1" customHeight="1" x14ac:dyDescent="0.2">
      <c r="D37" s="308" t="s">
        <v>341</v>
      </c>
      <c r="E37" s="308"/>
    </row>
    <row r="38" spans="1:15" ht="14.1" hidden="1" customHeight="1" x14ac:dyDescent="0.2">
      <c r="D38" s="312" t="s">
        <v>342</v>
      </c>
      <c r="E38" s="310"/>
    </row>
    <row r="39" spans="1:15" ht="14.1" hidden="1" customHeight="1" x14ac:dyDescent="0.2">
      <c r="D39" s="310" t="s">
        <v>343</v>
      </c>
      <c r="E39" s="310"/>
    </row>
    <row r="40" spans="1:15" ht="14.1" hidden="1" customHeight="1" x14ac:dyDescent="0.2">
      <c r="D40" s="310" t="s">
        <v>344</v>
      </c>
      <c r="E40" s="310"/>
    </row>
    <row r="41" spans="1:15" ht="14.1" hidden="1" customHeight="1" x14ac:dyDescent="0.2">
      <c r="D41" s="310" t="s">
        <v>345</v>
      </c>
      <c r="E41" s="310"/>
    </row>
    <row r="42" spans="1:15" ht="14.1" hidden="1" customHeight="1" x14ac:dyDescent="0.2">
      <c r="D42" s="310" t="s">
        <v>357</v>
      </c>
      <c r="E42" s="310"/>
    </row>
    <row r="43" spans="1:15" ht="14.1" hidden="1" customHeight="1" x14ac:dyDescent="0.2">
      <c r="D43" s="310" t="s">
        <v>346</v>
      </c>
      <c r="E43" s="310"/>
    </row>
    <row r="44" spans="1:15" ht="14.1" hidden="1" customHeight="1" x14ac:dyDescent="0.2">
      <c r="D44" s="310" t="s">
        <v>347</v>
      </c>
      <c r="E44" s="310"/>
    </row>
    <row r="45" spans="1:15" ht="14.1" hidden="1" customHeight="1" x14ac:dyDescent="0.2">
      <c r="D45" s="310" t="s">
        <v>348</v>
      </c>
      <c r="E45" s="310"/>
    </row>
    <row r="46" spans="1:15" ht="14.1" hidden="1" customHeight="1" x14ac:dyDescent="0.2">
      <c r="D46" s="310" t="s">
        <v>349</v>
      </c>
      <c r="E46" s="310"/>
    </row>
    <row r="47" spans="1:15" ht="14.1" hidden="1" customHeight="1" x14ac:dyDescent="0.2">
      <c r="D47" s="310" t="s">
        <v>350</v>
      </c>
      <c r="E47" s="310"/>
    </row>
    <row r="48" spans="1:15" ht="14.1" hidden="1" customHeight="1" x14ac:dyDescent="0.2">
      <c r="D48" s="311" t="s">
        <v>351</v>
      </c>
      <c r="E48" s="311"/>
    </row>
    <row r="49" spans="4:5" ht="14.1" hidden="1" customHeight="1" x14ac:dyDescent="0.2"/>
    <row r="50" spans="4:5" ht="14.1" hidden="1" customHeight="1" x14ac:dyDescent="0.2">
      <c r="D50" s="979" t="str">
        <f>A19</f>
        <v>PROJET #2 / TITRE DU PROJET :</v>
      </c>
      <c r="E50" s="980"/>
    </row>
    <row r="51" spans="4:5" ht="14.1" hidden="1" customHeight="1" x14ac:dyDescent="0.2">
      <c r="D51" s="308" t="s">
        <v>341</v>
      </c>
      <c r="E51" s="308"/>
    </row>
    <row r="52" spans="4:5" ht="14.1" hidden="1" customHeight="1" x14ac:dyDescent="0.2">
      <c r="D52" s="312" t="s">
        <v>342</v>
      </c>
      <c r="E52" s="310"/>
    </row>
    <row r="53" spans="4:5" ht="14.1" hidden="1" customHeight="1" x14ac:dyDescent="0.2">
      <c r="D53" s="310" t="s">
        <v>343</v>
      </c>
      <c r="E53" s="310"/>
    </row>
    <row r="54" spans="4:5" ht="14.1" hidden="1" customHeight="1" x14ac:dyDescent="0.2">
      <c r="D54" s="310" t="s">
        <v>344</v>
      </c>
      <c r="E54" s="310"/>
    </row>
    <row r="55" spans="4:5" ht="14.1" hidden="1" customHeight="1" x14ac:dyDescent="0.2">
      <c r="D55" s="310" t="s">
        <v>345</v>
      </c>
      <c r="E55" s="310"/>
    </row>
    <row r="56" spans="4:5" ht="14.1" hidden="1" customHeight="1" x14ac:dyDescent="0.2">
      <c r="D56" s="310" t="s">
        <v>357</v>
      </c>
      <c r="E56" s="310"/>
    </row>
    <row r="57" spans="4:5" ht="14.1" hidden="1" customHeight="1" x14ac:dyDescent="0.2">
      <c r="D57" s="310" t="s">
        <v>346</v>
      </c>
      <c r="E57" s="310"/>
    </row>
    <row r="58" spans="4:5" ht="14.1" hidden="1" customHeight="1" x14ac:dyDescent="0.2">
      <c r="D58" s="310" t="s">
        <v>347</v>
      </c>
      <c r="E58" s="310"/>
    </row>
    <row r="59" spans="4:5" ht="14.1" hidden="1" customHeight="1" x14ac:dyDescent="0.2">
      <c r="D59" s="310" t="s">
        <v>348</v>
      </c>
      <c r="E59" s="310"/>
    </row>
    <row r="60" spans="4:5" ht="14.1" hidden="1" customHeight="1" x14ac:dyDescent="0.2">
      <c r="D60" s="310" t="s">
        <v>349</v>
      </c>
      <c r="E60" s="310"/>
    </row>
    <row r="61" spans="4:5" ht="14.1" hidden="1" customHeight="1" x14ac:dyDescent="0.2">
      <c r="D61" s="310" t="s">
        <v>350</v>
      </c>
      <c r="E61" s="310"/>
    </row>
    <row r="62" spans="4:5" ht="14.1" hidden="1" customHeight="1" x14ac:dyDescent="0.2">
      <c r="D62" s="311" t="s">
        <v>351</v>
      </c>
      <c r="E62" s="311"/>
    </row>
    <row r="63" spans="4:5" ht="14.1" hidden="1" customHeight="1" x14ac:dyDescent="0.2"/>
    <row r="64" spans="4:5" ht="14.1" hidden="1" customHeight="1" x14ac:dyDescent="0.2">
      <c r="D64" s="979" t="e">
        <f>#REF!</f>
        <v>#REF!</v>
      </c>
      <c r="E64" s="980"/>
    </row>
    <row r="65" spans="4:5" ht="14.1" hidden="1" customHeight="1" x14ac:dyDescent="0.2">
      <c r="D65" s="308" t="s">
        <v>341</v>
      </c>
      <c r="E65" s="308"/>
    </row>
    <row r="66" spans="4:5" ht="14.1" hidden="1" customHeight="1" x14ac:dyDescent="0.2">
      <c r="D66" s="312" t="s">
        <v>342</v>
      </c>
      <c r="E66" s="310"/>
    </row>
    <row r="67" spans="4:5" ht="14.1" hidden="1" customHeight="1" x14ac:dyDescent="0.2">
      <c r="D67" s="310" t="s">
        <v>343</v>
      </c>
      <c r="E67" s="310"/>
    </row>
    <row r="68" spans="4:5" ht="14.1" hidden="1" customHeight="1" x14ac:dyDescent="0.2">
      <c r="D68" s="310" t="s">
        <v>344</v>
      </c>
      <c r="E68" s="310"/>
    </row>
    <row r="69" spans="4:5" ht="14.1" hidden="1" customHeight="1" x14ac:dyDescent="0.2">
      <c r="D69" s="310" t="s">
        <v>345</v>
      </c>
      <c r="E69" s="310"/>
    </row>
    <row r="70" spans="4:5" ht="14.1" hidden="1" customHeight="1" x14ac:dyDescent="0.2">
      <c r="D70" s="310" t="s">
        <v>357</v>
      </c>
      <c r="E70" s="310"/>
    </row>
    <row r="71" spans="4:5" ht="14.1" hidden="1" customHeight="1" x14ac:dyDescent="0.2">
      <c r="D71" s="310" t="s">
        <v>346</v>
      </c>
      <c r="E71" s="310"/>
    </row>
    <row r="72" spans="4:5" ht="14.1" hidden="1" customHeight="1" x14ac:dyDescent="0.2">
      <c r="D72" s="310" t="s">
        <v>347</v>
      </c>
      <c r="E72" s="310"/>
    </row>
    <row r="73" spans="4:5" ht="14.1" hidden="1" customHeight="1" x14ac:dyDescent="0.2">
      <c r="D73" s="310" t="s">
        <v>348</v>
      </c>
      <c r="E73" s="310"/>
    </row>
    <row r="74" spans="4:5" ht="14.1" hidden="1" customHeight="1" x14ac:dyDescent="0.2">
      <c r="D74" s="310" t="s">
        <v>349</v>
      </c>
      <c r="E74" s="310"/>
    </row>
    <row r="75" spans="4:5" ht="14.1" hidden="1" customHeight="1" x14ac:dyDescent="0.2">
      <c r="D75" s="310" t="s">
        <v>350</v>
      </c>
      <c r="E75" s="310"/>
    </row>
    <row r="76" spans="4:5" ht="14.1" hidden="1" customHeight="1" x14ac:dyDescent="0.2">
      <c r="D76" s="311" t="s">
        <v>351</v>
      </c>
      <c r="E76" s="311"/>
    </row>
  </sheetData>
  <mergeCells count="39">
    <mergeCell ref="D50:E50"/>
    <mergeCell ref="D64:E64"/>
    <mergeCell ref="D36:E36"/>
    <mergeCell ref="D35:E35"/>
    <mergeCell ref="N28:O28"/>
    <mergeCell ref="N29:O29"/>
    <mergeCell ref="A33:O33"/>
    <mergeCell ref="N22:O22"/>
    <mergeCell ref="N23:O23"/>
    <mergeCell ref="N32:O32"/>
    <mergeCell ref="N26:O26"/>
    <mergeCell ref="N24:O24"/>
    <mergeCell ref="N25:O25"/>
    <mergeCell ref="N30:O30"/>
    <mergeCell ref="N31:O31"/>
    <mergeCell ref="A20:H20"/>
    <mergeCell ref="I20:M20"/>
    <mergeCell ref="N6:O6"/>
    <mergeCell ref="N7:O7"/>
    <mergeCell ref="N8:O8"/>
    <mergeCell ref="N9:O9"/>
    <mergeCell ref="N10:O10"/>
    <mergeCell ref="N11:O11"/>
    <mergeCell ref="A1:O1"/>
    <mergeCell ref="A2:O2"/>
    <mergeCell ref="A3:O3"/>
    <mergeCell ref="N4:O5"/>
    <mergeCell ref="N27:O27"/>
    <mergeCell ref="N20:O21"/>
    <mergeCell ref="N12:O12"/>
    <mergeCell ref="N13:O13"/>
    <mergeCell ref="N14:O14"/>
    <mergeCell ref="N15:O15"/>
    <mergeCell ref="N16:O16"/>
    <mergeCell ref="A17:O17"/>
    <mergeCell ref="I4:M4"/>
    <mergeCell ref="A4:H4"/>
    <mergeCell ref="A18:M18"/>
    <mergeCell ref="A19:O19"/>
  </mergeCells>
  <printOptions gridLines="1"/>
  <pageMargins left="0.39370078740157483" right="0.39370078740157483" top="1.1811023622047245" bottom="0.98425196850393704" header="0.51181102362204722" footer="0.51181102362204722"/>
  <pageSetup scale="74" fitToHeight="0" orientation="landscape" r:id="rId1"/>
  <headerFooter alignWithMargins="0">
    <oddHeader>&amp;C&amp;"Calibri,Gras"&amp;9MUSICACTION
INITIATIVES COLLECTIVES
PROMOTION COLLECTIVE NATIONALE</oddHeader>
  </headerFooter>
  <ignoredErrors>
    <ignoredError sqref="A17:O20 A16 O16 A32 O32 B22:B31 A21:K21 M21:O21 D36 D50 D64 D16:E16 G16:H16 D32:E32 D23:O31 G32:H32 D22:K22 M22:O22" unlockedFormula="1"/>
  </ignoredErrors>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3382C-B6F3-48D0-A10A-1BDA579D6892}">
  <sheetPr>
    <tabColor theme="7" tint="0.79998168889431442"/>
  </sheetPr>
  <dimension ref="A1:Q155"/>
  <sheetViews>
    <sheetView topLeftCell="A11" zoomScale="110" zoomScaleNormal="110" workbookViewId="0">
      <selection activeCell="A68" sqref="A68:K68"/>
    </sheetView>
  </sheetViews>
  <sheetFormatPr baseColWidth="10" defaultRowHeight="12.75" x14ac:dyDescent="0.2"/>
  <cols>
    <col min="1" max="1" width="9.85546875" style="130" customWidth="1"/>
    <col min="2" max="2" width="25.42578125" style="130" customWidth="1"/>
    <col min="3" max="3" width="10.85546875" style="130"/>
    <col min="4" max="5" width="13.85546875" style="130" customWidth="1"/>
    <col min="6" max="6" width="11.85546875" style="130" customWidth="1"/>
    <col min="7" max="7" width="14.42578125" style="130" customWidth="1"/>
    <col min="8" max="9" width="10.85546875" style="130"/>
    <col min="10" max="10" width="18.42578125" style="130" customWidth="1"/>
    <col min="11" max="11" width="10.85546875" style="130"/>
    <col min="12" max="13" width="0" style="130" hidden="1" customWidth="1"/>
    <col min="14" max="14" width="11.85546875" style="130" customWidth="1"/>
    <col min="15" max="256" width="10.85546875" style="130"/>
    <col min="257" max="257" width="7.85546875" style="130" customWidth="1"/>
    <col min="258" max="258" width="25.42578125" style="130" customWidth="1"/>
    <col min="259" max="260" width="10.85546875" style="130"/>
    <col min="261" max="261" width="13.85546875" style="130" customWidth="1"/>
    <col min="262" max="262" width="10.85546875" style="130"/>
    <col min="263" max="263" width="14.42578125" style="130" customWidth="1"/>
    <col min="264" max="267" width="10.85546875" style="130"/>
    <col min="268" max="269" width="0" style="130" hidden="1" customWidth="1"/>
    <col min="270" max="270" width="11.85546875" style="130" customWidth="1"/>
    <col min="271" max="512" width="10.85546875" style="130"/>
    <col min="513" max="513" width="7.85546875" style="130" customWidth="1"/>
    <col min="514" max="514" width="25.42578125" style="130" customWidth="1"/>
    <col min="515" max="516" width="10.85546875" style="130"/>
    <col min="517" max="517" width="13.85546875" style="130" customWidth="1"/>
    <col min="518" max="518" width="10.85546875" style="130"/>
    <col min="519" max="519" width="14.42578125" style="130" customWidth="1"/>
    <col min="520" max="523" width="10.85546875" style="130"/>
    <col min="524" max="525" width="0" style="130" hidden="1" customWidth="1"/>
    <col min="526" max="526" width="11.85546875" style="130" customWidth="1"/>
    <col min="527" max="768" width="10.85546875" style="130"/>
    <col min="769" max="769" width="7.85546875" style="130" customWidth="1"/>
    <col min="770" max="770" width="25.42578125" style="130" customWidth="1"/>
    <col min="771" max="772" width="10.85546875" style="130"/>
    <col min="773" max="773" width="13.85546875" style="130" customWidth="1"/>
    <col min="774" max="774" width="10.85546875" style="130"/>
    <col min="775" max="775" width="14.42578125" style="130" customWidth="1"/>
    <col min="776" max="779" width="10.85546875" style="130"/>
    <col min="780" max="781" width="0" style="130" hidden="1" customWidth="1"/>
    <col min="782" max="782" width="11.85546875" style="130" customWidth="1"/>
    <col min="783" max="1024" width="10.85546875" style="130"/>
    <col min="1025" max="1025" width="7.85546875" style="130" customWidth="1"/>
    <col min="1026" max="1026" width="25.42578125" style="130" customWidth="1"/>
    <col min="1027" max="1028" width="10.85546875" style="130"/>
    <col min="1029" max="1029" width="13.85546875" style="130" customWidth="1"/>
    <col min="1030" max="1030" width="10.85546875" style="130"/>
    <col min="1031" max="1031" width="14.42578125" style="130" customWidth="1"/>
    <col min="1032" max="1035" width="10.85546875" style="130"/>
    <col min="1036" max="1037" width="0" style="130" hidden="1" customWidth="1"/>
    <col min="1038" max="1038" width="11.85546875" style="130" customWidth="1"/>
    <col min="1039" max="1280" width="10.85546875" style="130"/>
    <col min="1281" max="1281" width="7.85546875" style="130" customWidth="1"/>
    <col min="1282" max="1282" width="25.42578125" style="130" customWidth="1"/>
    <col min="1283" max="1284" width="10.85546875" style="130"/>
    <col min="1285" max="1285" width="13.85546875" style="130" customWidth="1"/>
    <col min="1286" max="1286" width="10.85546875" style="130"/>
    <col min="1287" max="1287" width="14.42578125" style="130" customWidth="1"/>
    <col min="1288" max="1291" width="10.85546875" style="130"/>
    <col min="1292" max="1293" width="0" style="130" hidden="1" customWidth="1"/>
    <col min="1294" max="1294" width="11.85546875" style="130" customWidth="1"/>
    <col min="1295" max="1536" width="10.85546875" style="130"/>
    <col min="1537" max="1537" width="7.85546875" style="130" customWidth="1"/>
    <col min="1538" max="1538" width="25.42578125" style="130" customWidth="1"/>
    <col min="1539" max="1540" width="10.85546875" style="130"/>
    <col min="1541" max="1541" width="13.85546875" style="130" customWidth="1"/>
    <col min="1542" max="1542" width="10.85546875" style="130"/>
    <col min="1543" max="1543" width="14.42578125" style="130" customWidth="1"/>
    <col min="1544" max="1547" width="10.85546875" style="130"/>
    <col min="1548" max="1549" width="0" style="130" hidden="1" customWidth="1"/>
    <col min="1550" max="1550" width="11.85546875" style="130" customWidth="1"/>
    <col min="1551" max="1792" width="10.85546875" style="130"/>
    <col min="1793" max="1793" width="7.85546875" style="130" customWidth="1"/>
    <col min="1794" max="1794" width="25.42578125" style="130" customWidth="1"/>
    <col min="1795" max="1796" width="10.85546875" style="130"/>
    <col min="1797" max="1797" width="13.85546875" style="130" customWidth="1"/>
    <col min="1798" max="1798" width="10.85546875" style="130"/>
    <col min="1799" max="1799" width="14.42578125" style="130" customWidth="1"/>
    <col min="1800" max="1803" width="10.85546875" style="130"/>
    <col min="1804" max="1805" width="0" style="130" hidden="1" customWidth="1"/>
    <col min="1806" max="1806" width="11.85546875" style="130" customWidth="1"/>
    <col min="1807" max="2048" width="10.85546875" style="130"/>
    <col min="2049" max="2049" width="7.85546875" style="130" customWidth="1"/>
    <col min="2050" max="2050" width="25.42578125" style="130" customWidth="1"/>
    <col min="2051" max="2052" width="10.85546875" style="130"/>
    <col min="2053" max="2053" width="13.85546875" style="130" customWidth="1"/>
    <col min="2054" max="2054" width="10.85546875" style="130"/>
    <col min="2055" max="2055" width="14.42578125" style="130" customWidth="1"/>
    <col min="2056" max="2059" width="10.85546875" style="130"/>
    <col min="2060" max="2061" width="0" style="130" hidden="1" customWidth="1"/>
    <col min="2062" max="2062" width="11.85546875" style="130" customWidth="1"/>
    <col min="2063" max="2304" width="10.85546875" style="130"/>
    <col min="2305" max="2305" width="7.85546875" style="130" customWidth="1"/>
    <col min="2306" max="2306" width="25.42578125" style="130" customWidth="1"/>
    <col min="2307" max="2308" width="10.85546875" style="130"/>
    <col min="2309" max="2309" width="13.85546875" style="130" customWidth="1"/>
    <col min="2310" max="2310" width="10.85546875" style="130"/>
    <col min="2311" max="2311" width="14.42578125" style="130" customWidth="1"/>
    <col min="2312" max="2315" width="10.85546875" style="130"/>
    <col min="2316" max="2317" width="0" style="130" hidden="1" customWidth="1"/>
    <col min="2318" max="2318" width="11.85546875" style="130" customWidth="1"/>
    <col min="2319" max="2560" width="10.85546875" style="130"/>
    <col min="2561" max="2561" width="7.85546875" style="130" customWidth="1"/>
    <col min="2562" max="2562" width="25.42578125" style="130" customWidth="1"/>
    <col min="2563" max="2564" width="10.85546875" style="130"/>
    <col min="2565" max="2565" width="13.85546875" style="130" customWidth="1"/>
    <col min="2566" max="2566" width="10.85546875" style="130"/>
    <col min="2567" max="2567" width="14.42578125" style="130" customWidth="1"/>
    <col min="2568" max="2571" width="10.85546875" style="130"/>
    <col min="2572" max="2573" width="0" style="130" hidden="1" customWidth="1"/>
    <col min="2574" max="2574" width="11.85546875" style="130" customWidth="1"/>
    <col min="2575" max="2816" width="10.85546875" style="130"/>
    <col min="2817" max="2817" width="7.85546875" style="130" customWidth="1"/>
    <col min="2818" max="2818" width="25.42578125" style="130" customWidth="1"/>
    <col min="2819" max="2820" width="10.85546875" style="130"/>
    <col min="2821" max="2821" width="13.85546875" style="130" customWidth="1"/>
    <col min="2822" max="2822" width="10.85546875" style="130"/>
    <col min="2823" max="2823" width="14.42578125" style="130" customWidth="1"/>
    <col min="2824" max="2827" width="10.85546875" style="130"/>
    <col min="2828" max="2829" width="0" style="130" hidden="1" customWidth="1"/>
    <col min="2830" max="2830" width="11.85546875" style="130" customWidth="1"/>
    <col min="2831" max="3072" width="10.85546875" style="130"/>
    <col min="3073" max="3073" width="7.85546875" style="130" customWidth="1"/>
    <col min="3074" max="3074" width="25.42578125" style="130" customWidth="1"/>
    <col min="3075" max="3076" width="10.85546875" style="130"/>
    <col min="3077" max="3077" width="13.85546875" style="130" customWidth="1"/>
    <col min="3078" max="3078" width="10.85546875" style="130"/>
    <col min="3079" max="3079" width="14.42578125" style="130" customWidth="1"/>
    <col min="3080" max="3083" width="10.85546875" style="130"/>
    <col min="3084" max="3085" width="0" style="130" hidden="1" customWidth="1"/>
    <col min="3086" max="3086" width="11.85546875" style="130" customWidth="1"/>
    <col min="3087" max="3328" width="10.85546875" style="130"/>
    <col min="3329" max="3329" width="7.85546875" style="130" customWidth="1"/>
    <col min="3330" max="3330" width="25.42578125" style="130" customWidth="1"/>
    <col min="3331" max="3332" width="10.85546875" style="130"/>
    <col min="3333" max="3333" width="13.85546875" style="130" customWidth="1"/>
    <col min="3334" max="3334" width="10.85546875" style="130"/>
    <col min="3335" max="3335" width="14.42578125" style="130" customWidth="1"/>
    <col min="3336" max="3339" width="10.85546875" style="130"/>
    <col min="3340" max="3341" width="0" style="130" hidden="1" customWidth="1"/>
    <col min="3342" max="3342" width="11.85546875" style="130" customWidth="1"/>
    <col min="3343" max="3584" width="10.85546875" style="130"/>
    <col min="3585" max="3585" width="7.85546875" style="130" customWidth="1"/>
    <col min="3586" max="3586" width="25.42578125" style="130" customWidth="1"/>
    <col min="3587" max="3588" width="10.85546875" style="130"/>
    <col min="3589" max="3589" width="13.85546875" style="130" customWidth="1"/>
    <col min="3590" max="3590" width="10.85546875" style="130"/>
    <col min="3591" max="3591" width="14.42578125" style="130" customWidth="1"/>
    <col min="3592" max="3595" width="10.85546875" style="130"/>
    <col min="3596" max="3597" width="0" style="130" hidden="1" customWidth="1"/>
    <col min="3598" max="3598" width="11.85546875" style="130" customWidth="1"/>
    <col min="3599" max="3840" width="10.85546875" style="130"/>
    <col min="3841" max="3841" width="7.85546875" style="130" customWidth="1"/>
    <col min="3842" max="3842" width="25.42578125" style="130" customWidth="1"/>
    <col min="3843" max="3844" width="10.85546875" style="130"/>
    <col min="3845" max="3845" width="13.85546875" style="130" customWidth="1"/>
    <col min="3846" max="3846" width="10.85546875" style="130"/>
    <col min="3847" max="3847" width="14.42578125" style="130" customWidth="1"/>
    <col min="3848" max="3851" width="10.85546875" style="130"/>
    <col min="3852" max="3853" width="0" style="130" hidden="1" customWidth="1"/>
    <col min="3854" max="3854" width="11.85546875" style="130" customWidth="1"/>
    <col min="3855" max="4096" width="10.85546875" style="130"/>
    <col min="4097" max="4097" width="7.85546875" style="130" customWidth="1"/>
    <col min="4098" max="4098" width="25.42578125" style="130" customWidth="1"/>
    <col min="4099" max="4100" width="10.85546875" style="130"/>
    <col min="4101" max="4101" width="13.85546875" style="130" customWidth="1"/>
    <col min="4102" max="4102" width="10.85546875" style="130"/>
    <col min="4103" max="4103" width="14.42578125" style="130" customWidth="1"/>
    <col min="4104" max="4107" width="10.85546875" style="130"/>
    <col min="4108" max="4109" width="0" style="130" hidden="1" customWidth="1"/>
    <col min="4110" max="4110" width="11.85546875" style="130" customWidth="1"/>
    <col min="4111" max="4352" width="10.85546875" style="130"/>
    <col min="4353" max="4353" width="7.85546875" style="130" customWidth="1"/>
    <col min="4354" max="4354" width="25.42578125" style="130" customWidth="1"/>
    <col min="4355" max="4356" width="10.85546875" style="130"/>
    <col min="4357" max="4357" width="13.85546875" style="130" customWidth="1"/>
    <col min="4358" max="4358" width="10.85546875" style="130"/>
    <col min="4359" max="4359" width="14.42578125" style="130" customWidth="1"/>
    <col min="4360" max="4363" width="10.85546875" style="130"/>
    <col min="4364" max="4365" width="0" style="130" hidden="1" customWidth="1"/>
    <col min="4366" max="4366" width="11.85546875" style="130" customWidth="1"/>
    <col min="4367" max="4608" width="10.85546875" style="130"/>
    <col min="4609" max="4609" width="7.85546875" style="130" customWidth="1"/>
    <col min="4610" max="4610" width="25.42578125" style="130" customWidth="1"/>
    <col min="4611" max="4612" width="10.85546875" style="130"/>
    <col min="4613" max="4613" width="13.85546875" style="130" customWidth="1"/>
    <col min="4614" max="4614" width="10.85546875" style="130"/>
    <col min="4615" max="4615" width="14.42578125" style="130" customWidth="1"/>
    <col min="4616" max="4619" width="10.85546875" style="130"/>
    <col min="4620" max="4621" width="0" style="130" hidden="1" customWidth="1"/>
    <col min="4622" max="4622" width="11.85546875" style="130" customWidth="1"/>
    <col min="4623" max="4864" width="10.85546875" style="130"/>
    <col min="4865" max="4865" width="7.85546875" style="130" customWidth="1"/>
    <col min="4866" max="4866" width="25.42578125" style="130" customWidth="1"/>
    <col min="4867" max="4868" width="10.85546875" style="130"/>
    <col min="4869" max="4869" width="13.85546875" style="130" customWidth="1"/>
    <col min="4870" max="4870" width="10.85546875" style="130"/>
    <col min="4871" max="4871" width="14.42578125" style="130" customWidth="1"/>
    <col min="4872" max="4875" width="10.85546875" style="130"/>
    <col min="4876" max="4877" width="0" style="130" hidden="1" customWidth="1"/>
    <col min="4878" max="4878" width="11.85546875" style="130" customWidth="1"/>
    <col min="4879" max="5120" width="10.85546875" style="130"/>
    <col min="5121" max="5121" width="7.85546875" style="130" customWidth="1"/>
    <col min="5122" max="5122" width="25.42578125" style="130" customWidth="1"/>
    <col min="5123" max="5124" width="10.85546875" style="130"/>
    <col min="5125" max="5125" width="13.85546875" style="130" customWidth="1"/>
    <col min="5126" max="5126" width="10.85546875" style="130"/>
    <col min="5127" max="5127" width="14.42578125" style="130" customWidth="1"/>
    <col min="5128" max="5131" width="10.85546875" style="130"/>
    <col min="5132" max="5133" width="0" style="130" hidden="1" customWidth="1"/>
    <col min="5134" max="5134" width="11.85546875" style="130" customWidth="1"/>
    <col min="5135" max="5376" width="10.85546875" style="130"/>
    <col min="5377" max="5377" width="7.85546875" style="130" customWidth="1"/>
    <col min="5378" max="5378" width="25.42578125" style="130" customWidth="1"/>
    <col min="5379" max="5380" width="10.85546875" style="130"/>
    <col min="5381" max="5381" width="13.85546875" style="130" customWidth="1"/>
    <col min="5382" max="5382" width="10.85546875" style="130"/>
    <col min="5383" max="5383" width="14.42578125" style="130" customWidth="1"/>
    <col min="5384" max="5387" width="10.85546875" style="130"/>
    <col min="5388" max="5389" width="0" style="130" hidden="1" customWidth="1"/>
    <col min="5390" max="5390" width="11.85546875" style="130" customWidth="1"/>
    <col min="5391" max="5632" width="10.85546875" style="130"/>
    <col min="5633" max="5633" width="7.85546875" style="130" customWidth="1"/>
    <col min="5634" max="5634" width="25.42578125" style="130" customWidth="1"/>
    <col min="5635" max="5636" width="10.85546875" style="130"/>
    <col min="5637" max="5637" width="13.85546875" style="130" customWidth="1"/>
    <col min="5638" max="5638" width="10.85546875" style="130"/>
    <col min="5639" max="5639" width="14.42578125" style="130" customWidth="1"/>
    <col min="5640" max="5643" width="10.85546875" style="130"/>
    <col min="5644" max="5645" width="0" style="130" hidden="1" customWidth="1"/>
    <col min="5646" max="5646" width="11.85546875" style="130" customWidth="1"/>
    <col min="5647" max="5888" width="10.85546875" style="130"/>
    <col min="5889" max="5889" width="7.85546875" style="130" customWidth="1"/>
    <col min="5890" max="5890" width="25.42578125" style="130" customWidth="1"/>
    <col min="5891" max="5892" width="10.85546875" style="130"/>
    <col min="5893" max="5893" width="13.85546875" style="130" customWidth="1"/>
    <col min="5894" max="5894" width="10.85546875" style="130"/>
    <col min="5895" max="5895" width="14.42578125" style="130" customWidth="1"/>
    <col min="5896" max="5899" width="10.85546875" style="130"/>
    <col min="5900" max="5901" width="0" style="130" hidden="1" customWidth="1"/>
    <col min="5902" max="5902" width="11.85546875" style="130" customWidth="1"/>
    <col min="5903" max="6144" width="10.85546875" style="130"/>
    <col min="6145" max="6145" width="7.85546875" style="130" customWidth="1"/>
    <col min="6146" max="6146" width="25.42578125" style="130" customWidth="1"/>
    <col min="6147" max="6148" width="10.85546875" style="130"/>
    <col min="6149" max="6149" width="13.85546875" style="130" customWidth="1"/>
    <col min="6150" max="6150" width="10.85546875" style="130"/>
    <col min="6151" max="6151" width="14.42578125" style="130" customWidth="1"/>
    <col min="6152" max="6155" width="10.85546875" style="130"/>
    <col min="6156" max="6157" width="0" style="130" hidden="1" customWidth="1"/>
    <col min="6158" max="6158" width="11.85546875" style="130" customWidth="1"/>
    <col min="6159" max="6400" width="10.85546875" style="130"/>
    <col min="6401" max="6401" width="7.85546875" style="130" customWidth="1"/>
    <col min="6402" max="6402" width="25.42578125" style="130" customWidth="1"/>
    <col min="6403" max="6404" width="10.85546875" style="130"/>
    <col min="6405" max="6405" width="13.85546875" style="130" customWidth="1"/>
    <col min="6406" max="6406" width="10.85546875" style="130"/>
    <col min="6407" max="6407" width="14.42578125" style="130" customWidth="1"/>
    <col min="6408" max="6411" width="10.85546875" style="130"/>
    <col min="6412" max="6413" width="0" style="130" hidden="1" customWidth="1"/>
    <col min="6414" max="6414" width="11.85546875" style="130" customWidth="1"/>
    <col min="6415" max="6656" width="10.85546875" style="130"/>
    <col min="6657" max="6657" width="7.85546875" style="130" customWidth="1"/>
    <col min="6658" max="6658" width="25.42578125" style="130" customWidth="1"/>
    <col min="6659" max="6660" width="10.85546875" style="130"/>
    <col min="6661" max="6661" width="13.85546875" style="130" customWidth="1"/>
    <col min="6662" max="6662" width="10.85546875" style="130"/>
    <col min="6663" max="6663" width="14.42578125" style="130" customWidth="1"/>
    <col min="6664" max="6667" width="10.85546875" style="130"/>
    <col min="6668" max="6669" width="0" style="130" hidden="1" customWidth="1"/>
    <col min="6670" max="6670" width="11.85546875" style="130" customWidth="1"/>
    <col min="6671" max="6912" width="10.85546875" style="130"/>
    <col min="6913" max="6913" width="7.85546875" style="130" customWidth="1"/>
    <col min="6914" max="6914" width="25.42578125" style="130" customWidth="1"/>
    <col min="6915" max="6916" width="10.85546875" style="130"/>
    <col min="6917" max="6917" width="13.85546875" style="130" customWidth="1"/>
    <col min="6918" max="6918" width="10.85546875" style="130"/>
    <col min="6919" max="6919" width="14.42578125" style="130" customWidth="1"/>
    <col min="6920" max="6923" width="10.85546875" style="130"/>
    <col min="6924" max="6925" width="0" style="130" hidden="1" customWidth="1"/>
    <col min="6926" max="6926" width="11.85546875" style="130" customWidth="1"/>
    <col min="6927" max="7168" width="10.85546875" style="130"/>
    <col min="7169" max="7169" width="7.85546875" style="130" customWidth="1"/>
    <col min="7170" max="7170" width="25.42578125" style="130" customWidth="1"/>
    <col min="7171" max="7172" width="10.85546875" style="130"/>
    <col min="7173" max="7173" width="13.85546875" style="130" customWidth="1"/>
    <col min="7174" max="7174" width="10.85546875" style="130"/>
    <col min="7175" max="7175" width="14.42578125" style="130" customWidth="1"/>
    <col min="7176" max="7179" width="10.85546875" style="130"/>
    <col min="7180" max="7181" width="0" style="130" hidden="1" customWidth="1"/>
    <col min="7182" max="7182" width="11.85546875" style="130" customWidth="1"/>
    <col min="7183" max="7424" width="10.85546875" style="130"/>
    <col min="7425" max="7425" width="7.85546875" style="130" customWidth="1"/>
    <col min="7426" max="7426" width="25.42578125" style="130" customWidth="1"/>
    <col min="7427" max="7428" width="10.85546875" style="130"/>
    <col min="7429" max="7429" width="13.85546875" style="130" customWidth="1"/>
    <col min="7430" max="7430" width="10.85546875" style="130"/>
    <col min="7431" max="7431" width="14.42578125" style="130" customWidth="1"/>
    <col min="7432" max="7435" width="10.85546875" style="130"/>
    <col min="7436" max="7437" width="0" style="130" hidden="1" customWidth="1"/>
    <col min="7438" max="7438" width="11.85546875" style="130" customWidth="1"/>
    <col min="7439" max="7680" width="10.85546875" style="130"/>
    <col min="7681" max="7681" width="7.85546875" style="130" customWidth="1"/>
    <col min="7682" max="7682" width="25.42578125" style="130" customWidth="1"/>
    <col min="7683" max="7684" width="10.85546875" style="130"/>
    <col min="7685" max="7685" width="13.85546875" style="130" customWidth="1"/>
    <col min="7686" max="7686" width="10.85546875" style="130"/>
    <col min="7687" max="7687" width="14.42578125" style="130" customWidth="1"/>
    <col min="7688" max="7691" width="10.85546875" style="130"/>
    <col min="7692" max="7693" width="0" style="130" hidden="1" customWidth="1"/>
    <col min="7694" max="7694" width="11.85546875" style="130" customWidth="1"/>
    <col min="7695" max="7936" width="10.85546875" style="130"/>
    <col min="7937" max="7937" width="7.85546875" style="130" customWidth="1"/>
    <col min="7938" max="7938" width="25.42578125" style="130" customWidth="1"/>
    <col min="7939" max="7940" width="10.85546875" style="130"/>
    <col min="7941" max="7941" width="13.85546875" style="130" customWidth="1"/>
    <col min="7942" max="7942" width="10.85546875" style="130"/>
    <col min="7943" max="7943" width="14.42578125" style="130" customWidth="1"/>
    <col min="7944" max="7947" width="10.85546875" style="130"/>
    <col min="7948" max="7949" width="0" style="130" hidden="1" customWidth="1"/>
    <col min="7950" max="7950" width="11.85546875" style="130" customWidth="1"/>
    <col min="7951" max="8192" width="10.85546875" style="130"/>
    <col min="8193" max="8193" width="7.85546875" style="130" customWidth="1"/>
    <col min="8194" max="8194" width="25.42578125" style="130" customWidth="1"/>
    <col min="8195" max="8196" width="10.85546875" style="130"/>
    <col min="8197" max="8197" width="13.85546875" style="130" customWidth="1"/>
    <col min="8198" max="8198" width="10.85546875" style="130"/>
    <col min="8199" max="8199" width="14.42578125" style="130" customWidth="1"/>
    <col min="8200" max="8203" width="10.85546875" style="130"/>
    <col min="8204" max="8205" width="0" style="130" hidden="1" customWidth="1"/>
    <col min="8206" max="8206" width="11.85546875" style="130" customWidth="1"/>
    <col min="8207" max="8448" width="10.85546875" style="130"/>
    <col min="8449" max="8449" width="7.85546875" style="130" customWidth="1"/>
    <col min="8450" max="8450" width="25.42578125" style="130" customWidth="1"/>
    <col min="8451" max="8452" width="10.85546875" style="130"/>
    <col min="8453" max="8453" width="13.85546875" style="130" customWidth="1"/>
    <col min="8454" max="8454" width="10.85546875" style="130"/>
    <col min="8455" max="8455" width="14.42578125" style="130" customWidth="1"/>
    <col min="8456" max="8459" width="10.85546875" style="130"/>
    <col min="8460" max="8461" width="0" style="130" hidden="1" customWidth="1"/>
    <col min="8462" max="8462" width="11.85546875" style="130" customWidth="1"/>
    <col min="8463" max="8704" width="10.85546875" style="130"/>
    <col min="8705" max="8705" width="7.85546875" style="130" customWidth="1"/>
    <col min="8706" max="8706" width="25.42578125" style="130" customWidth="1"/>
    <col min="8707" max="8708" width="10.85546875" style="130"/>
    <col min="8709" max="8709" width="13.85546875" style="130" customWidth="1"/>
    <col min="8710" max="8710" width="10.85546875" style="130"/>
    <col min="8711" max="8711" width="14.42578125" style="130" customWidth="1"/>
    <col min="8712" max="8715" width="10.85546875" style="130"/>
    <col min="8716" max="8717" width="0" style="130" hidden="1" customWidth="1"/>
    <col min="8718" max="8718" width="11.85546875" style="130" customWidth="1"/>
    <col min="8719" max="8960" width="10.85546875" style="130"/>
    <col min="8961" max="8961" width="7.85546875" style="130" customWidth="1"/>
    <col min="8962" max="8962" width="25.42578125" style="130" customWidth="1"/>
    <col min="8963" max="8964" width="10.85546875" style="130"/>
    <col min="8965" max="8965" width="13.85546875" style="130" customWidth="1"/>
    <col min="8966" max="8966" width="10.85546875" style="130"/>
    <col min="8967" max="8967" width="14.42578125" style="130" customWidth="1"/>
    <col min="8968" max="8971" width="10.85546875" style="130"/>
    <col min="8972" max="8973" width="0" style="130" hidden="1" customWidth="1"/>
    <col min="8974" max="8974" width="11.85546875" style="130" customWidth="1"/>
    <col min="8975" max="9216" width="10.85546875" style="130"/>
    <col min="9217" max="9217" width="7.85546875" style="130" customWidth="1"/>
    <col min="9218" max="9218" width="25.42578125" style="130" customWidth="1"/>
    <col min="9219" max="9220" width="10.85546875" style="130"/>
    <col min="9221" max="9221" width="13.85546875" style="130" customWidth="1"/>
    <col min="9222" max="9222" width="10.85546875" style="130"/>
    <col min="9223" max="9223" width="14.42578125" style="130" customWidth="1"/>
    <col min="9224" max="9227" width="10.85546875" style="130"/>
    <col min="9228" max="9229" width="0" style="130" hidden="1" customWidth="1"/>
    <col min="9230" max="9230" width="11.85546875" style="130" customWidth="1"/>
    <col min="9231" max="9472" width="10.85546875" style="130"/>
    <col min="9473" max="9473" width="7.85546875" style="130" customWidth="1"/>
    <col min="9474" max="9474" width="25.42578125" style="130" customWidth="1"/>
    <col min="9475" max="9476" width="10.85546875" style="130"/>
    <col min="9477" max="9477" width="13.85546875" style="130" customWidth="1"/>
    <col min="9478" max="9478" width="10.85546875" style="130"/>
    <col min="9479" max="9479" width="14.42578125" style="130" customWidth="1"/>
    <col min="9480" max="9483" width="10.85546875" style="130"/>
    <col min="9484" max="9485" width="0" style="130" hidden="1" customWidth="1"/>
    <col min="9486" max="9486" width="11.85546875" style="130" customWidth="1"/>
    <col min="9487" max="9728" width="10.85546875" style="130"/>
    <col min="9729" max="9729" width="7.85546875" style="130" customWidth="1"/>
    <col min="9730" max="9730" width="25.42578125" style="130" customWidth="1"/>
    <col min="9731" max="9732" width="10.85546875" style="130"/>
    <col min="9733" max="9733" width="13.85546875" style="130" customWidth="1"/>
    <col min="9734" max="9734" width="10.85546875" style="130"/>
    <col min="9735" max="9735" width="14.42578125" style="130" customWidth="1"/>
    <col min="9736" max="9739" width="10.85546875" style="130"/>
    <col min="9740" max="9741" width="0" style="130" hidden="1" customWidth="1"/>
    <col min="9742" max="9742" width="11.85546875" style="130" customWidth="1"/>
    <col min="9743" max="9984" width="10.85546875" style="130"/>
    <col min="9985" max="9985" width="7.85546875" style="130" customWidth="1"/>
    <col min="9986" max="9986" width="25.42578125" style="130" customWidth="1"/>
    <col min="9987" max="9988" width="10.85546875" style="130"/>
    <col min="9989" max="9989" width="13.85546875" style="130" customWidth="1"/>
    <col min="9990" max="9990" width="10.85546875" style="130"/>
    <col min="9991" max="9991" width="14.42578125" style="130" customWidth="1"/>
    <col min="9992" max="9995" width="10.85546875" style="130"/>
    <col min="9996" max="9997" width="0" style="130" hidden="1" customWidth="1"/>
    <col min="9998" max="9998" width="11.85546875" style="130" customWidth="1"/>
    <col min="9999" max="10240" width="10.85546875" style="130"/>
    <col min="10241" max="10241" width="7.85546875" style="130" customWidth="1"/>
    <col min="10242" max="10242" width="25.42578125" style="130" customWidth="1"/>
    <col min="10243" max="10244" width="10.85546875" style="130"/>
    <col min="10245" max="10245" width="13.85546875" style="130" customWidth="1"/>
    <col min="10246" max="10246" width="10.85546875" style="130"/>
    <col min="10247" max="10247" width="14.42578125" style="130" customWidth="1"/>
    <col min="10248" max="10251" width="10.85546875" style="130"/>
    <col min="10252" max="10253" width="0" style="130" hidden="1" customWidth="1"/>
    <col min="10254" max="10254" width="11.85546875" style="130" customWidth="1"/>
    <col min="10255" max="10496" width="10.85546875" style="130"/>
    <col min="10497" max="10497" width="7.85546875" style="130" customWidth="1"/>
    <col min="10498" max="10498" width="25.42578125" style="130" customWidth="1"/>
    <col min="10499" max="10500" width="10.85546875" style="130"/>
    <col min="10501" max="10501" width="13.85546875" style="130" customWidth="1"/>
    <col min="10502" max="10502" width="10.85546875" style="130"/>
    <col min="10503" max="10503" width="14.42578125" style="130" customWidth="1"/>
    <col min="10504" max="10507" width="10.85546875" style="130"/>
    <col min="10508" max="10509" width="0" style="130" hidden="1" customWidth="1"/>
    <col min="10510" max="10510" width="11.85546875" style="130" customWidth="1"/>
    <col min="10511" max="10752" width="10.85546875" style="130"/>
    <col min="10753" max="10753" width="7.85546875" style="130" customWidth="1"/>
    <col min="10754" max="10754" width="25.42578125" style="130" customWidth="1"/>
    <col min="10755" max="10756" width="10.85546875" style="130"/>
    <col min="10757" max="10757" width="13.85546875" style="130" customWidth="1"/>
    <col min="10758" max="10758" width="10.85546875" style="130"/>
    <col min="10759" max="10759" width="14.42578125" style="130" customWidth="1"/>
    <col min="10760" max="10763" width="10.85546875" style="130"/>
    <col min="10764" max="10765" width="0" style="130" hidden="1" customWidth="1"/>
    <col min="10766" max="10766" width="11.85546875" style="130" customWidth="1"/>
    <col min="10767" max="11008" width="10.85546875" style="130"/>
    <col min="11009" max="11009" width="7.85546875" style="130" customWidth="1"/>
    <col min="11010" max="11010" width="25.42578125" style="130" customWidth="1"/>
    <col min="11011" max="11012" width="10.85546875" style="130"/>
    <col min="11013" max="11013" width="13.85546875" style="130" customWidth="1"/>
    <col min="11014" max="11014" width="10.85546875" style="130"/>
    <col min="11015" max="11015" width="14.42578125" style="130" customWidth="1"/>
    <col min="11016" max="11019" width="10.85546875" style="130"/>
    <col min="11020" max="11021" width="0" style="130" hidden="1" customWidth="1"/>
    <col min="11022" max="11022" width="11.85546875" style="130" customWidth="1"/>
    <col min="11023" max="11264" width="10.85546875" style="130"/>
    <col min="11265" max="11265" width="7.85546875" style="130" customWidth="1"/>
    <col min="11266" max="11266" width="25.42578125" style="130" customWidth="1"/>
    <col min="11267" max="11268" width="10.85546875" style="130"/>
    <col min="11269" max="11269" width="13.85546875" style="130" customWidth="1"/>
    <col min="11270" max="11270" width="10.85546875" style="130"/>
    <col min="11271" max="11271" width="14.42578125" style="130" customWidth="1"/>
    <col min="11272" max="11275" width="10.85546875" style="130"/>
    <col min="11276" max="11277" width="0" style="130" hidden="1" customWidth="1"/>
    <col min="11278" max="11278" width="11.85546875" style="130" customWidth="1"/>
    <col min="11279" max="11520" width="10.85546875" style="130"/>
    <col min="11521" max="11521" width="7.85546875" style="130" customWidth="1"/>
    <col min="11522" max="11522" width="25.42578125" style="130" customWidth="1"/>
    <col min="11523" max="11524" width="10.85546875" style="130"/>
    <col min="11525" max="11525" width="13.85546875" style="130" customWidth="1"/>
    <col min="11526" max="11526" width="10.85546875" style="130"/>
    <col min="11527" max="11527" width="14.42578125" style="130" customWidth="1"/>
    <col min="11528" max="11531" width="10.85546875" style="130"/>
    <col min="11532" max="11533" width="0" style="130" hidden="1" customWidth="1"/>
    <col min="11534" max="11534" width="11.85546875" style="130" customWidth="1"/>
    <col min="11535" max="11776" width="10.85546875" style="130"/>
    <col min="11777" max="11777" width="7.85546875" style="130" customWidth="1"/>
    <col min="11778" max="11778" width="25.42578125" style="130" customWidth="1"/>
    <col min="11779" max="11780" width="10.85546875" style="130"/>
    <col min="11781" max="11781" width="13.85546875" style="130" customWidth="1"/>
    <col min="11782" max="11782" width="10.85546875" style="130"/>
    <col min="11783" max="11783" width="14.42578125" style="130" customWidth="1"/>
    <col min="11784" max="11787" width="10.85546875" style="130"/>
    <col min="11788" max="11789" width="0" style="130" hidden="1" customWidth="1"/>
    <col min="11790" max="11790" width="11.85546875" style="130" customWidth="1"/>
    <col min="11791" max="12032" width="10.85546875" style="130"/>
    <col min="12033" max="12033" width="7.85546875" style="130" customWidth="1"/>
    <col min="12034" max="12034" width="25.42578125" style="130" customWidth="1"/>
    <col min="12035" max="12036" width="10.85546875" style="130"/>
    <col min="12037" max="12037" width="13.85546875" style="130" customWidth="1"/>
    <col min="12038" max="12038" width="10.85546875" style="130"/>
    <col min="12039" max="12039" width="14.42578125" style="130" customWidth="1"/>
    <col min="12040" max="12043" width="10.85546875" style="130"/>
    <col min="12044" max="12045" width="0" style="130" hidden="1" customWidth="1"/>
    <col min="12046" max="12046" width="11.85546875" style="130" customWidth="1"/>
    <col min="12047" max="12288" width="10.85546875" style="130"/>
    <col min="12289" max="12289" width="7.85546875" style="130" customWidth="1"/>
    <col min="12290" max="12290" width="25.42578125" style="130" customWidth="1"/>
    <col min="12291" max="12292" width="10.85546875" style="130"/>
    <col min="12293" max="12293" width="13.85546875" style="130" customWidth="1"/>
    <col min="12294" max="12294" width="10.85546875" style="130"/>
    <col min="12295" max="12295" width="14.42578125" style="130" customWidth="1"/>
    <col min="12296" max="12299" width="10.85546875" style="130"/>
    <col min="12300" max="12301" width="0" style="130" hidden="1" customWidth="1"/>
    <col min="12302" max="12302" width="11.85546875" style="130" customWidth="1"/>
    <col min="12303" max="12544" width="10.85546875" style="130"/>
    <col min="12545" max="12545" width="7.85546875" style="130" customWidth="1"/>
    <col min="12546" max="12546" width="25.42578125" style="130" customWidth="1"/>
    <col min="12547" max="12548" width="10.85546875" style="130"/>
    <col min="12549" max="12549" width="13.85546875" style="130" customWidth="1"/>
    <col min="12550" max="12550" width="10.85546875" style="130"/>
    <col min="12551" max="12551" width="14.42578125" style="130" customWidth="1"/>
    <col min="12552" max="12555" width="10.85546875" style="130"/>
    <col min="12556" max="12557" width="0" style="130" hidden="1" customWidth="1"/>
    <col min="12558" max="12558" width="11.85546875" style="130" customWidth="1"/>
    <col min="12559" max="12800" width="10.85546875" style="130"/>
    <col min="12801" max="12801" width="7.85546875" style="130" customWidth="1"/>
    <col min="12802" max="12802" width="25.42578125" style="130" customWidth="1"/>
    <col min="12803" max="12804" width="10.85546875" style="130"/>
    <col min="12805" max="12805" width="13.85546875" style="130" customWidth="1"/>
    <col min="12806" max="12806" width="10.85546875" style="130"/>
    <col min="12807" max="12807" width="14.42578125" style="130" customWidth="1"/>
    <col min="12808" max="12811" width="10.85546875" style="130"/>
    <col min="12812" max="12813" width="0" style="130" hidden="1" customWidth="1"/>
    <col min="12814" max="12814" width="11.85546875" style="130" customWidth="1"/>
    <col min="12815" max="13056" width="10.85546875" style="130"/>
    <col min="13057" max="13057" width="7.85546875" style="130" customWidth="1"/>
    <col min="13058" max="13058" width="25.42578125" style="130" customWidth="1"/>
    <col min="13059" max="13060" width="10.85546875" style="130"/>
    <col min="13061" max="13061" width="13.85546875" style="130" customWidth="1"/>
    <col min="13062" max="13062" width="10.85546875" style="130"/>
    <col min="13063" max="13063" width="14.42578125" style="130" customWidth="1"/>
    <col min="13064" max="13067" width="10.85546875" style="130"/>
    <col min="13068" max="13069" width="0" style="130" hidden="1" customWidth="1"/>
    <col min="13070" max="13070" width="11.85546875" style="130" customWidth="1"/>
    <col min="13071" max="13312" width="10.85546875" style="130"/>
    <col min="13313" max="13313" width="7.85546875" style="130" customWidth="1"/>
    <col min="13314" max="13314" width="25.42578125" style="130" customWidth="1"/>
    <col min="13315" max="13316" width="10.85546875" style="130"/>
    <col min="13317" max="13317" width="13.85546875" style="130" customWidth="1"/>
    <col min="13318" max="13318" width="10.85546875" style="130"/>
    <col min="13319" max="13319" width="14.42578125" style="130" customWidth="1"/>
    <col min="13320" max="13323" width="10.85546875" style="130"/>
    <col min="13324" max="13325" width="0" style="130" hidden="1" customWidth="1"/>
    <col min="13326" max="13326" width="11.85546875" style="130" customWidth="1"/>
    <col min="13327" max="13568" width="10.85546875" style="130"/>
    <col min="13569" max="13569" width="7.85546875" style="130" customWidth="1"/>
    <col min="13570" max="13570" width="25.42578125" style="130" customWidth="1"/>
    <col min="13571" max="13572" width="10.85546875" style="130"/>
    <col min="13573" max="13573" width="13.85546875" style="130" customWidth="1"/>
    <col min="13574" max="13574" width="10.85546875" style="130"/>
    <col min="13575" max="13575" width="14.42578125" style="130" customWidth="1"/>
    <col min="13576" max="13579" width="10.85546875" style="130"/>
    <col min="13580" max="13581" width="0" style="130" hidden="1" customWidth="1"/>
    <col min="13582" max="13582" width="11.85546875" style="130" customWidth="1"/>
    <col min="13583" max="13824" width="10.85546875" style="130"/>
    <col min="13825" max="13825" width="7.85546875" style="130" customWidth="1"/>
    <col min="13826" max="13826" width="25.42578125" style="130" customWidth="1"/>
    <col min="13827" max="13828" width="10.85546875" style="130"/>
    <col min="13829" max="13829" width="13.85546875" style="130" customWidth="1"/>
    <col min="13830" max="13830" width="10.85546875" style="130"/>
    <col min="13831" max="13831" width="14.42578125" style="130" customWidth="1"/>
    <col min="13832" max="13835" width="10.85546875" style="130"/>
    <col min="13836" max="13837" width="0" style="130" hidden="1" customWidth="1"/>
    <col min="13838" max="13838" width="11.85546875" style="130" customWidth="1"/>
    <col min="13839" max="14080" width="10.85546875" style="130"/>
    <col min="14081" max="14081" width="7.85546875" style="130" customWidth="1"/>
    <col min="14082" max="14082" width="25.42578125" style="130" customWidth="1"/>
    <col min="14083" max="14084" width="10.85546875" style="130"/>
    <col min="14085" max="14085" width="13.85546875" style="130" customWidth="1"/>
    <col min="14086" max="14086" width="10.85546875" style="130"/>
    <col min="14087" max="14087" width="14.42578125" style="130" customWidth="1"/>
    <col min="14088" max="14091" width="10.85546875" style="130"/>
    <col min="14092" max="14093" width="0" style="130" hidden="1" customWidth="1"/>
    <col min="14094" max="14094" width="11.85546875" style="130" customWidth="1"/>
    <col min="14095" max="14336" width="10.85546875" style="130"/>
    <col min="14337" max="14337" width="7.85546875" style="130" customWidth="1"/>
    <col min="14338" max="14338" width="25.42578125" style="130" customWidth="1"/>
    <col min="14339" max="14340" width="10.85546875" style="130"/>
    <col min="14341" max="14341" width="13.85546875" style="130" customWidth="1"/>
    <col min="14342" max="14342" width="10.85546875" style="130"/>
    <col min="14343" max="14343" width="14.42578125" style="130" customWidth="1"/>
    <col min="14344" max="14347" width="10.85546875" style="130"/>
    <col min="14348" max="14349" width="0" style="130" hidden="1" customWidth="1"/>
    <col min="14350" max="14350" width="11.85546875" style="130" customWidth="1"/>
    <col min="14351" max="14592" width="10.85546875" style="130"/>
    <col min="14593" max="14593" width="7.85546875" style="130" customWidth="1"/>
    <col min="14594" max="14594" width="25.42578125" style="130" customWidth="1"/>
    <col min="14595" max="14596" width="10.85546875" style="130"/>
    <col min="14597" max="14597" width="13.85546875" style="130" customWidth="1"/>
    <col min="14598" max="14598" width="10.85546875" style="130"/>
    <col min="14599" max="14599" width="14.42578125" style="130" customWidth="1"/>
    <col min="14600" max="14603" width="10.85546875" style="130"/>
    <col min="14604" max="14605" width="0" style="130" hidden="1" customWidth="1"/>
    <col min="14606" max="14606" width="11.85546875" style="130" customWidth="1"/>
    <col min="14607" max="14848" width="10.85546875" style="130"/>
    <col min="14849" max="14849" width="7.85546875" style="130" customWidth="1"/>
    <col min="14850" max="14850" width="25.42578125" style="130" customWidth="1"/>
    <col min="14851" max="14852" width="10.85546875" style="130"/>
    <col min="14853" max="14853" width="13.85546875" style="130" customWidth="1"/>
    <col min="14854" max="14854" width="10.85546875" style="130"/>
    <col min="14855" max="14855" width="14.42578125" style="130" customWidth="1"/>
    <col min="14856" max="14859" width="10.85546875" style="130"/>
    <col min="14860" max="14861" width="0" style="130" hidden="1" customWidth="1"/>
    <col min="14862" max="14862" width="11.85546875" style="130" customWidth="1"/>
    <col min="14863" max="15104" width="10.85546875" style="130"/>
    <col min="15105" max="15105" width="7.85546875" style="130" customWidth="1"/>
    <col min="15106" max="15106" width="25.42578125" style="130" customWidth="1"/>
    <col min="15107" max="15108" width="10.85546875" style="130"/>
    <col min="15109" max="15109" width="13.85546875" style="130" customWidth="1"/>
    <col min="15110" max="15110" width="10.85546875" style="130"/>
    <col min="15111" max="15111" width="14.42578125" style="130" customWidth="1"/>
    <col min="15112" max="15115" width="10.85546875" style="130"/>
    <col min="15116" max="15117" width="0" style="130" hidden="1" customWidth="1"/>
    <col min="15118" max="15118" width="11.85546875" style="130" customWidth="1"/>
    <col min="15119" max="15360" width="10.85546875" style="130"/>
    <col min="15361" max="15361" width="7.85546875" style="130" customWidth="1"/>
    <col min="15362" max="15362" width="25.42578125" style="130" customWidth="1"/>
    <col min="15363" max="15364" width="10.85546875" style="130"/>
    <col min="15365" max="15365" width="13.85546875" style="130" customWidth="1"/>
    <col min="15366" max="15366" width="10.85546875" style="130"/>
    <col min="15367" max="15367" width="14.42578125" style="130" customWidth="1"/>
    <col min="15368" max="15371" width="10.85546875" style="130"/>
    <col min="15372" max="15373" width="0" style="130" hidden="1" customWidth="1"/>
    <col min="15374" max="15374" width="11.85546875" style="130" customWidth="1"/>
    <col min="15375" max="15616" width="10.85546875" style="130"/>
    <col min="15617" max="15617" width="7.85546875" style="130" customWidth="1"/>
    <col min="15618" max="15618" width="25.42578125" style="130" customWidth="1"/>
    <col min="15619" max="15620" width="10.85546875" style="130"/>
    <col min="15621" max="15621" width="13.85546875" style="130" customWidth="1"/>
    <col min="15622" max="15622" width="10.85546875" style="130"/>
    <col min="15623" max="15623" width="14.42578125" style="130" customWidth="1"/>
    <col min="15624" max="15627" width="10.85546875" style="130"/>
    <col min="15628" max="15629" width="0" style="130" hidden="1" customWidth="1"/>
    <col min="15630" max="15630" width="11.85546875" style="130" customWidth="1"/>
    <col min="15631" max="15872" width="10.85546875" style="130"/>
    <col min="15873" max="15873" width="7.85546875" style="130" customWidth="1"/>
    <col min="15874" max="15874" width="25.42578125" style="130" customWidth="1"/>
    <col min="15875" max="15876" width="10.85546875" style="130"/>
    <col min="15877" max="15877" width="13.85546875" style="130" customWidth="1"/>
    <col min="15878" max="15878" width="10.85546875" style="130"/>
    <col min="15879" max="15879" width="14.42578125" style="130" customWidth="1"/>
    <col min="15880" max="15883" width="10.85546875" style="130"/>
    <col min="15884" max="15885" width="0" style="130" hidden="1" customWidth="1"/>
    <col min="15886" max="15886" width="11.85546875" style="130" customWidth="1"/>
    <col min="15887" max="16128" width="10.85546875" style="130"/>
    <col min="16129" max="16129" width="7.85546875" style="130" customWidth="1"/>
    <col min="16130" max="16130" width="25.42578125" style="130" customWidth="1"/>
    <col min="16131" max="16132" width="10.85546875" style="130"/>
    <col min="16133" max="16133" width="13.85546875" style="130" customWidth="1"/>
    <col min="16134" max="16134" width="10.85546875" style="130"/>
    <col min="16135" max="16135" width="14.42578125" style="130" customWidth="1"/>
    <col min="16136" max="16139" width="10.85546875" style="130"/>
    <col min="16140" max="16141" width="0" style="130" hidden="1" customWidth="1"/>
    <col min="16142" max="16142" width="11.85546875" style="130" customWidth="1"/>
    <col min="16143" max="16383" width="10.85546875" style="130"/>
    <col min="16384" max="16384" width="10.85546875" style="130" customWidth="1"/>
  </cols>
  <sheetData>
    <row r="1" spans="1:15" s="97" customFormat="1" ht="45" customHeight="1" x14ac:dyDescent="0.25">
      <c r="A1" s="864" t="s">
        <v>170</v>
      </c>
      <c r="B1" s="864"/>
      <c r="C1" s="864"/>
      <c r="D1" s="864"/>
      <c r="E1" s="864"/>
      <c r="F1" s="864"/>
      <c r="G1" s="864"/>
      <c r="H1" s="864"/>
      <c r="I1" s="864"/>
      <c r="J1" s="864"/>
      <c r="K1" s="171"/>
      <c r="L1" s="172"/>
      <c r="M1" s="172"/>
      <c r="N1" s="96"/>
      <c r="O1" s="96"/>
    </row>
    <row r="2" spans="1:15" x14ac:dyDescent="0.2">
      <c r="A2" s="994"/>
      <c r="B2" s="994"/>
      <c r="C2" s="994"/>
      <c r="D2" s="994"/>
      <c r="E2" s="994"/>
      <c r="F2" s="994"/>
      <c r="G2" s="994"/>
      <c r="H2" s="994"/>
      <c r="I2" s="994"/>
      <c r="J2" s="994"/>
    </row>
    <row r="3" spans="1:15" s="14" customFormat="1" ht="28.5" customHeight="1" x14ac:dyDescent="0.2">
      <c r="A3" s="984" t="s">
        <v>195</v>
      </c>
      <c r="B3" s="984"/>
      <c r="C3" s="984"/>
      <c r="D3" s="984"/>
      <c r="E3" s="984"/>
      <c r="F3" s="984"/>
      <c r="G3" s="984"/>
      <c r="H3" s="984"/>
      <c r="I3" s="984"/>
      <c r="J3" s="984"/>
    </row>
    <row r="4" spans="1:15" s="106" customFormat="1" ht="30" customHeight="1" x14ac:dyDescent="0.2">
      <c r="A4" s="988" t="s">
        <v>229</v>
      </c>
      <c r="B4" s="988"/>
      <c r="C4" s="988"/>
      <c r="D4" s="988"/>
      <c r="E4" s="988"/>
      <c r="F4" s="992"/>
      <c r="G4" s="993"/>
      <c r="H4" s="993"/>
      <c r="I4" s="993"/>
      <c r="J4" s="993"/>
    </row>
    <row r="5" spans="1:15" s="95" customFormat="1" ht="30" customHeight="1" x14ac:dyDescent="0.25">
      <c r="A5" s="989" t="s">
        <v>230</v>
      </c>
      <c r="B5" s="989"/>
      <c r="C5" s="989"/>
      <c r="D5" s="989"/>
      <c r="E5" s="989"/>
      <c r="F5" s="990"/>
      <c r="G5" s="991"/>
      <c r="H5" s="991"/>
      <c r="I5" s="991"/>
      <c r="J5" s="991"/>
    </row>
    <row r="6" spans="1:15" s="95" customFormat="1" ht="45" customHeight="1" x14ac:dyDescent="0.25">
      <c r="A6" s="989" t="s">
        <v>459</v>
      </c>
      <c r="B6" s="989"/>
      <c r="C6" s="989"/>
      <c r="D6" s="989"/>
      <c r="E6" s="989"/>
      <c r="F6" s="990"/>
      <c r="G6" s="991"/>
      <c r="H6" s="991"/>
      <c r="I6" s="991"/>
      <c r="J6" s="991"/>
    </row>
    <row r="7" spans="1:15" s="95" customFormat="1" ht="15" customHeight="1" x14ac:dyDescent="0.25">
      <c r="A7" s="989" t="s">
        <v>231</v>
      </c>
      <c r="B7" s="989"/>
      <c r="C7" s="989"/>
      <c r="D7" s="989"/>
      <c r="E7" s="989"/>
      <c r="F7" s="990"/>
      <c r="G7" s="991"/>
      <c r="H7" s="991"/>
      <c r="I7" s="991"/>
      <c r="J7" s="991"/>
    </row>
    <row r="8" spans="1:15" s="106" customFormat="1" ht="26.45" customHeight="1" x14ac:dyDescent="0.2">
      <c r="A8" s="989" t="s">
        <v>401</v>
      </c>
      <c r="B8" s="989"/>
      <c r="C8" s="989"/>
      <c r="D8" s="989"/>
      <c r="E8" s="989"/>
      <c r="F8" s="990"/>
      <c r="G8" s="991"/>
      <c r="H8" s="991"/>
      <c r="I8" s="991"/>
      <c r="J8" s="991"/>
    </row>
    <row r="9" spans="1:15" s="95" customFormat="1" ht="30" customHeight="1" x14ac:dyDescent="0.25">
      <c r="A9" s="989" t="s">
        <v>232</v>
      </c>
      <c r="B9" s="989"/>
      <c r="C9" s="989"/>
      <c r="D9" s="989"/>
      <c r="E9" s="989"/>
      <c r="F9" s="990"/>
      <c r="G9" s="991"/>
      <c r="H9" s="991"/>
      <c r="I9" s="991"/>
      <c r="J9" s="991"/>
    </row>
    <row r="10" spans="1:15" s="95" customFormat="1" ht="4.5" customHeight="1" x14ac:dyDescent="0.25">
      <c r="A10" s="983"/>
      <c r="B10" s="983"/>
      <c r="C10" s="983"/>
      <c r="D10" s="983"/>
      <c r="E10" s="983"/>
      <c r="F10" s="983"/>
      <c r="G10" s="983"/>
      <c r="H10" s="983"/>
      <c r="I10" s="983"/>
      <c r="J10" s="983"/>
    </row>
    <row r="11" spans="1:15" s="105" customFormat="1" ht="32.450000000000003" customHeight="1" x14ac:dyDescent="0.25">
      <c r="A11" s="988" t="s">
        <v>233</v>
      </c>
      <c r="B11" s="988"/>
      <c r="C11" s="988"/>
      <c r="D11" s="988"/>
      <c r="E11" s="988"/>
      <c r="F11" s="988"/>
      <c r="G11" s="988"/>
      <c r="H11" s="988"/>
      <c r="I11" s="988"/>
      <c r="J11" s="988"/>
    </row>
    <row r="12" spans="1:15" s="14" customFormat="1" ht="60" customHeight="1" x14ac:dyDescent="0.2">
      <c r="A12" s="987"/>
      <c r="B12" s="987"/>
      <c r="C12" s="987"/>
      <c r="D12" s="987"/>
      <c r="E12" s="987"/>
      <c r="F12" s="987"/>
      <c r="G12" s="987"/>
      <c r="H12" s="987"/>
      <c r="I12" s="987"/>
      <c r="J12" s="987"/>
    </row>
    <row r="13" spans="1:15" s="14" customFormat="1" ht="30" customHeight="1" x14ac:dyDescent="0.2">
      <c r="A13" s="988" t="s">
        <v>255</v>
      </c>
      <c r="B13" s="988"/>
      <c r="C13" s="988"/>
      <c r="D13" s="988"/>
      <c r="E13" s="988"/>
      <c r="F13" s="988"/>
      <c r="G13" s="988"/>
      <c r="H13" s="988"/>
      <c r="I13" s="988"/>
      <c r="J13" s="988"/>
    </row>
    <row r="14" spans="1:15" s="14" customFormat="1" ht="12" x14ac:dyDescent="0.2">
      <c r="A14" s="998" t="s">
        <v>583</v>
      </c>
      <c r="B14" s="999"/>
      <c r="C14" s="999"/>
      <c r="D14" s="999"/>
      <c r="E14" s="999"/>
      <c r="F14" s="999"/>
      <c r="G14" s="421" t="s">
        <v>3</v>
      </c>
      <c r="H14" s="995" t="s">
        <v>163</v>
      </c>
      <c r="I14" s="996"/>
      <c r="J14" s="996"/>
    </row>
    <row r="15" spans="1:15" s="176" customFormat="1" ht="69" customHeight="1" x14ac:dyDescent="0.25">
      <c r="A15" s="173" t="s">
        <v>165</v>
      </c>
      <c r="B15" s="173" t="s">
        <v>115</v>
      </c>
      <c r="C15" s="173" t="s">
        <v>108</v>
      </c>
      <c r="D15" s="173" t="s">
        <v>166</v>
      </c>
      <c r="E15" s="174" t="s">
        <v>167</v>
      </c>
      <c r="F15" s="417" t="s">
        <v>594</v>
      </c>
      <c r="G15" s="422" t="s">
        <v>569</v>
      </c>
      <c r="H15" s="175" t="s">
        <v>570</v>
      </c>
      <c r="I15" s="175" t="s">
        <v>571</v>
      </c>
      <c r="J15" s="175" t="s">
        <v>168</v>
      </c>
    </row>
    <row r="16" spans="1:15" s="176" customFormat="1" ht="15" customHeight="1" x14ac:dyDescent="0.2">
      <c r="A16" s="177"/>
      <c r="B16" s="177"/>
      <c r="C16" s="177"/>
      <c r="D16" s="177"/>
      <c r="E16" s="390">
        <v>0</v>
      </c>
      <c r="F16" s="419">
        <v>0</v>
      </c>
      <c r="G16" s="418">
        <v>0</v>
      </c>
      <c r="H16" s="178"/>
      <c r="I16" s="178"/>
      <c r="J16" s="175"/>
    </row>
    <row r="17" spans="1:17" s="176" customFormat="1" ht="15" customHeight="1" x14ac:dyDescent="0.2">
      <c r="A17" s="177"/>
      <c r="B17" s="177"/>
      <c r="C17" s="177"/>
      <c r="D17" s="177"/>
      <c r="E17" s="390">
        <v>0</v>
      </c>
      <c r="F17" s="419">
        <v>0</v>
      </c>
      <c r="G17" s="418">
        <v>0</v>
      </c>
      <c r="H17" s="178"/>
      <c r="I17" s="178"/>
      <c r="J17" s="175"/>
    </row>
    <row r="18" spans="1:17" s="14" customFormat="1" ht="15" customHeight="1" x14ac:dyDescent="0.2">
      <c r="A18" s="179"/>
      <c r="B18" s="179"/>
      <c r="C18" s="179"/>
      <c r="D18" s="179"/>
      <c r="E18" s="390">
        <v>0</v>
      </c>
      <c r="F18" s="419">
        <v>0</v>
      </c>
      <c r="G18" s="418">
        <v>0</v>
      </c>
      <c r="H18" s="178"/>
      <c r="I18" s="178"/>
      <c r="J18" s="181"/>
    </row>
    <row r="19" spans="1:17" s="14" customFormat="1" ht="15" customHeight="1" x14ac:dyDescent="0.2">
      <c r="A19" s="179"/>
      <c r="B19" s="179"/>
      <c r="C19" s="179"/>
      <c r="D19" s="179"/>
      <c r="E19" s="389">
        <v>0</v>
      </c>
      <c r="F19" s="419">
        <v>0</v>
      </c>
      <c r="G19" s="418">
        <v>0</v>
      </c>
      <c r="H19" s="178"/>
      <c r="I19" s="178"/>
      <c r="J19" s="181"/>
    </row>
    <row r="20" spans="1:17" s="14" customFormat="1" ht="15" customHeight="1" x14ac:dyDescent="0.2">
      <c r="A20" s="179"/>
      <c r="B20" s="179"/>
      <c r="C20" s="179"/>
      <c r="D20" s="179"/>
      <c r="E20" s="389">
        <v>0</v>
      </c>
      <c r="F20" s="419">
        <v>0</v>
      </c>
      <c r="G20" s="418">
        <v>0</v>
      </c>
      <c r="H20" s="178"/>
      <c r="I20" s="178"/>
      <c r="J20" s="181"/>
    </row>
    <row r="21" spans="1:17" s="14" customFormat="1" ht="15" customHeight="1" x14ac:dyDescent="0.2">
      <c r="A21" s="179"/>
      <c r="B21" s="179"/>
      <c r="C21" s="179"/>
      <c r="D21" s="179"/>
      <c r="E21" s="389">
        <v>0</v>
      </c>
      <c r="F21" s="419">
        <v>0</v>
      </c>
      <c r="G21" s="418">
        <v>0</v>
      </c>
      <c r="H21" s="178"/>
      <c r="I21" s="178"/>
      <c r="J21" s="181"/>
    </row>
    <row r="22" spans="1:17" s="14" customFormat="1" ht="15" customHeight="1" x14ac:dyDescent="0.2">
      <c r="A22" s="179"/>
      <c r="B22" s="179"/>
      <c r="C22" s="179"/>
      <c r="D22" s="179"/>
      <c r="E22" s="389">
        <v>0</v>
      </c>
      <c r="F22" s="419">
        <v>0</v>
      </c>
      <c r="G22" s="419">
        <v>0</v>
      </c>
      <c r="H22" s="180"/>
      <c r="I22" s="180"/>
      <c r="J22" s="181"/>
    </row>
    <row r="23" spans="1:17" s="14" customFormat="1" ht="15" customHeight="1" x14ac:dyDescent="0.2">
      <c r="A23" s="179"/>
      <c r="B23" s="179"/>
      <c r="C23" s="179"/>
      <c r="D23" s="179"/>
      <c r="E23" s="389">
        <v>0</v>
      </c>
      <c r="F23" s="419">
        <v>0</v>
      </c>
      <c r="G23" s="419">
        <v>0</v>
      </c>
      <c r="H23" s="180"/>
      <c r="I23" s="180"/>
      <c r="J23" s="181"/>
    </row>
    <row r="24" spans="1:17" s="14" customFormat="1" ht="15" customHeight="1" x14ac:dyDescent="0.2">
      <c r="A24" s="179"/>
      <c r="B24" s="179"/>
      <c r="C24" s="179"/>
      <c r="D24" s="179"/>
      <c r="E24" s="389">
        <v>0</v>
      </c>
      <c r="F24" s="419">
        <v>0</v>
      </c>
      <c r="G24" s="419">
        <v>0</v>
      </c>
      <c r="H24" s="180"/>
      <c r="I24" s="180"/>
      <c r="J24" s="181"/>
    </row>
    <row r="25" spans="1:17" s="105" customFormat="1" ht="15" customHeight="1" x14ac:dyDescent="0.2">
      <c r="A25" s="182"/>
      <c r="B25" s="183"/>
      <c r="C25" s="183"/>
      <c r="D25" s="183"/>
      <c r="E25" s="184" t="s">
        <v>234</v>
      </c>
      <c r="F25" s="532">
        <f>SUM(F16:F24)</f>
        <v>0</v>
      </c>
      <c r="G25" s="533">
        <f>SUM(G16:G24)</f>
        <v>0</v>
      </c>
      <c r="H25" s="574">
        <f>SUM(H16:H24)</f>
        <v>0</v>
      </c>
      <c r="I25" s="574">
        <f>SUM(I16:I24)</f>
        <v>0</v>
      </c>
      <c r="J25" s="185"/>
    </row>
    <row r="26" spans="1:17" s="105" customFormat="1" ht="15" customHeight="1" x14ac:dyDescent="0.2">
      <c r="A26" s="182"/>
      <c r="B26" s="183"/>
      <c r="C26" s="183"/>
      <c r="D26" s="183"/>
      <c r="E26" s="531" t="s">
        <v>605</v>
      </c>
      <c r="F26" s="419">
        <v>0</v>
      </c>
      <c r="G26" s="419">
        <v>0</v>
      </c>
      <c r="H26" s="574"/>
      <c r="I26" s="574"/>
      <c r="J26" s="185"/>
    </row>
    <row r="27" spans="1:17" s="105" customFormat="1" ht="15" customHeight="1" x14ac:dyDescent="0.2">
      <c r="A27" s="182"/>
      <c r="B27" s="183"/>
      <c r="C27" s="183"/>
      <c r="D27" s="183"/>
      <c r="E27" s="531" t="s">
        <v>606</v>
      </c>
      <c r="F27" s="419">
        <v>0</v>
      </c>
      <c r="G27" s="419">
        <v>0</v>
      </c>
      <c r="H27" s="686">
        <f>IF(F27&gt;7500/1.15/0.75,7500/1.15/0.75,F27)</f>
        <v>0</v>
      </c>
      <c r="I27" s="686">
        <f>IF(G27&gt;7500/1.15/0.75,7500/1.15/0.75,G27)</f>
        <v>0</v>
      </c>
      <c r="J27" s="185"/>
    </row>
    <row r="28" spans="1:17" s="105" customFormat="1" ht="15" customHeight="1" x14ac:dyDescent="0.25">
      <c r="A28" s="982" t="s">
        <v>568</v>
      </c>
      <c r="B28" s="982"/>
      <c r="C28" s="982"/>
      <c r="D28" s="982"/>
      <c r="E28" s="982"/>
      <c r="F28" s="982"/>
      <c r="G28" s="982"/>
      <c r="H28" s="982"/>
      <c r="I28" s="982"/>
      <c r="J28" s="982"/>
      <c r="L28" s="189">
        <v>350</v>
      </c>
      <c r="M28" s="190" t="s">
        <v>164</v>
      </c>
      <c r="O28" s="191"/>
      <c r="Q28" s="191"/>
    </row>
    <row r="29" spans="1:17" s="105" customFormat="1" ht="15" customHeight="1" x14ac:dyDescent="0.25">
      <c r="A29" s="982" t="s">
        <v>572</v>
      </c>
      <c r="B29" s="982"/>
      <c r="C29" s="982"/>
      <c r="D29" s="982"/>
      <c r="E29" s="982"/>
      <c r="F29" s="982"/>
      <c r="G29" s="982"/>
      <c r="H29" s="982"/>
      <c r="I29" s="982"/>
      <c r="J29" s="982"/>
      <c r="L29" s="189">
        <v>550</v>
      </c>
      <c r="M29" s="190" t="s">
        <v>164</v>
      </c>
      <c r="O29" s="191"/>
      <c r="Q29" s="191"/>
    </row>
    <row r="30" spans="1:17" s="105" customFormat="1" ht="15" customHeight="1" x14ac:dyDescent="0.25">
      <c r="A30" s="982" t="s">
        <v>575</v>
      </c>
      <c r="B30" s="982"/>
      <c r="C30" s="982"/>
      <c r="D30" s="982"/>
      <c r="E30" s="982"/>
      <c r="F30" s="982"/>
      <c r="G30" s="982"/>
      <c r="H30" s="982"/>
      <c r="I30" s="982"/>
      <c r="J30" s="982"/>
      <c r="L30" s="510"/>
      <c r="O30" s="191"/>
      <c r="Q30" s="191"/>
    </row>
    <row r="31" spans="1:17" s="105" customFormat="1" ht="15" customHeight="1" x14ac:dyDescent="0.25">
      <c r="A31" s="1000"/>
      <c r="B31" s="1000"/>
      <c r="C31" s="1000"/>
      <c r="D31" s="1000"/>
      <c r="E31" s="1000"/>
      <c r="F31" s="1000"/>
      <c r="G31" s="1000"/>
      <c r="H31" s="1000"/>
      <c r="I31" s="1000"/>
      <c r="J31" s="1000"/>
      <c r="L31" s="510"/>
      <c r="O31" s="191"/>
      <c r="Q31" s="191"/>
    </row>
    <row r="32" spans="1:17" s="132" customFormat="1" ht="30" customHeight="1" x14ac:dyDescent="0.25">
      <c r="A32" s="997" t="s">
        <v>598</v>
      </c>
      <c r="B32" s="997"/>
      <c r="C32" s="997"/>
      <c r="D32" s="997"/>
      <c r="E32" s="997"/>
      <c r="F32" s="997"/>
      <c r="G32" s="997"/>
      <c r="H32" s="997"/>
      <c r="I32" s="997"/>
      <c r="J32" s="997"/>
      <c r="K32" s="120"/>
    </row>
    <row r="33" spans="1:13" s="105" customFormat="1" ht="15" customHeight="1" x14ac:dyDescent="0.25">
      <c r="A33" s="988" t="s">
        <v>169</v>
      </c>
      <c r="B33" s="988"/>
      <c r="C33" s="988"/>
      <c r="D33" s="988"/>
      <c r="E33" s="988"/>
      <c r="F33" s="988"/>
      <c r="G33" s="988"/>
      <c r="H33" s="988"/>
      <c r="I33" s="988"/>
      <c r="J33" s="988"/>
    </row>
    <row r="34" spans="1:13" s="105" customFormat="1" ht="45" customHeight="1" x14ac:dyDescent="0.25">
      <c r="A34" s="987"/>
      <c r="B34" s="987"/>
      <c r="C34" s="987"/>
      <c r="D34" s="987"/>
      <c r="E34" s="987"/>
      <c r="F34" s="987"/>
      <c r="G34" s="987"/>
      <c r="H34" s="987"/>
      <c r="I34" s="987"/>
      <c r="J34" s="987"/>
    </row>
    <row r="35" spans="1:13" s="105" customFormat="1" ht="15" customHeight="1" x14ac:dyDescent="0.25">
      <c r="A35" s="988" t="s">
        <v>254</v>
      </c>
      <c r="B35" s="988"/>
      <c r="C35" s="988"/>
      <c r="D35" s="988"/>
      <c r="E35" s="988"/>
      <c r="F35" s="988"/>
      <c r="G35" s="988"/>
      <c r="H35" s="988"/>
      <c r="I35" s="988"/>
      <c r="J35" s="988"/>
    </row>
    <row r="36" spans="1:13" s="14" customFormat="1" ht="45" customHeight="1" x14ac:dyDescent="0.2">
      <c r="A36" s="986"/>
      <c r="B36" s="986"/>
      <c r="C36" s="986"/>
      <c r="D36" s="986"/>
      <c r="E36" s="986"/>
      <c r="F36" s="986"/>
      <c r="G36" s="986"/>
      <c r="H36" s="986"/>
      <c r="I36" s="986"/>
      <c r="J36" s="986"/>
    </row>
    <row r="37" spans="1:13" s="105" customFormat="1" ht="12" x14ac:dyDescent="0.25">
      <c r="A37" s="988" t="s">
        <v>573</v>
      </c>
      <c r="B37" s="988"/>
      <c r="C37" s="988"/>
      <c r="D37" s="988"/>
      <c r="E37" s="988"/>
      <c r="F37" s="988"/>
      <c r="G37" s="988"/>
      <c r="H37" s="988"/>
      <c r="I37" s="988"/>
      <c r="J37" s="988"/>
    </row>
    <row r="38" spans="1:13" s="14" customFormat="1" ht="45" customHeight="1" x14ac:dyDescent="0.2">
      <c r="A38" s="987"/>
      <c r="B38" s="987"/>
      <c r="C38" s="987"/>
      <c r="D38" s="987"/>
      <c r="E38" s="987"/>
      <c r="F38" s="987"/>
      <c r="G38" s="987"/>
      <c r="H38" s="987"/>
      <c r="I38" s="987"/>
      <c r="J38" s="987"/>
    </row>
    <row r="39" spans="1:13" s="105" customFormat="1" ht="12" x14ac:dyDescent="0.25">
      <c r="A39" s="988" t="s">
        <v>574</v>
      </c>
      <c r="B39" s="988"/>
      <c r="C39" s="988"/>
      <c r="D39" s="988"/>
      <c r="E39" s="988"/>
      <c r="F39" s="988"/>
      <c r="G39" s="988"/>
      <c r="H39" s="988"/>
      <c r="I39" s="988"/>
      <c r="J39" s="988"/>
    </row>
    <row r="40" spans="1:13" s="14" customFormat="1" ht="45" customHeight="1" thickBot="1" x14ac:dyDescent="0.25">
      <c r="A40" s="987"/>
      <c r="B40" s="987"/>
      <c r="C40" s="987"/>
      <c r="D40" s="987"/>
      <c r="E40" s="987"/>
      <c r="F40" s="987"/>
      <c r="G40" s="987"/>
      <c r="H40" s="987"/>
      <c r="I40" s="987"/>
      <c r="J40" s="987"/>
    </row>
    <row r="41" spans="1:13" s="91" customFormat="1" ht="4.5" customHeight="1" thickBot="1" x14ac:dyDescent="0.25">
      <c r="A41" s="985"/>
      <c r="B41" s="985"/>
      <c r="C41" s="985"/>
      <c r="D41" s="985"/>
      <c r="E41" s="985"/>
      <c r="F41" s="985"/>
      <c r="G41" s="985"/>
      <c r="H41" s="985"/>
      <c r="I41" s="985"/>
      <c r="J41" s="985"/>
      <c r="K41" s="186"/>
      <c r="L41" s="187"/>
      <c r="M41" s="187"/>
    </row>
    <row r="42" spans="1:13" s="14" customFormat="1" ht="26.25" customHeight="1" x14ac:dyDescent="0.2">
      <c r="A42" s="984" t="s">
        <v>196</v>
      </c>
      <c r="B42" s="984"/>
      <c r="C42" s="984"/>
      <c r="D42" s="984"/>
      <c r="E42" s="984"/>
      <c r="F42" s="984"/>
      <c r="G42" s="984"/>
      <c r="H42" s="984"/>
      <c r="I42" s="984"/>
      <c r="J42" s="984"/>
    </row>
    <row r="43" spans="1:13" s="106" customFormat="1" ht="30" customHeight="1" x14ac:dyDescent="0.2">
      <c r="A43" s="988" t="s">
        <v>229</v>
      </c>
      <c r="B43" s="988"/>
      <c r="C43" s="988"/>
      <c r="D43" s="988"/>
      <c r="E43" s="988"/>
      <c r="F43" s="992"/>
      <c r="G43" s="993"/>
      <c r="H43" s="993"/>
      <c r="I43" s="993"/>
      <c r="J43" s="993"/>
    </row>
    <row r="44" spans="1:13" s="95" customFormat="1" ht="30" customHeight="1" x14ac:dyDescent="0.25">
      <c r="A44" s="989" t="s">
        <v>230</v>
      </c>
      <c r="B44" s="989"/>
      <c r="C44" s="989"/>
      <c r="D44" s="989"/>
      <c r="E44" s="989"/>
      <c r="F44" s="990"/>
      <c r="G44" s="991"/>
      <c r="H44" s="991"/>
      <c r="I44" s="991"/>
      <c r="J44" s="991"/>
    </row>
    <row r="45" spans="1:13" s="95" customFormat="1" ht="45" customHeight="1" x14ac:dyDescent="0.25">
      <c r="A45" s="989" t="s">
        <v>460</v>
      </c>
      <c r="B45" s="989"/>
      <c r="C45" s="989"/>
      <c r="D45" s="989"/>
      <c r="E45" s="989"/>
      <c r="F45" s="990"/>
      <c r="G45" s="991"/>
      <c r="H45" s="991"/>
      <c r="I45" s="991"/>
      <c r="J45" s="991"/>
    </row>
    <row r="46" spans="1:13" s="95" customFormat="1" ht="15" customHeight="1" x14ac:dyDescent="0.25">
      <c r="A46" s="989" t="s">
        <v>231</v>
      </c>
      <c r="B46" s="989"/>
      <c r="C46" s="989"/>
      <c r="D46" s="989"/>
      <c r="E46" s="989"/>
      <c r="F46" s="990"/>
      <c r="G46" s="991"/>
      <c r="H46" s="991"/>
      <c r="I46" s="991"/>
      <c r="J46" s="991"/>
    </row>
    <row r="47" spans="1:13" s="106" customFormat="1" ht="39.75" customHeight="1" x14ac:dyDescent="0.2">
      <c r="A47" s="989" t="s">
        <v>402</v>
      </c>
      <c r="B47" s="989"/>
      <c r="C47" s="989"/>
      <c r="D47" s="989"/>
      <c r="E47" s="989"/>
      <c r="F47" s="990"/>
      <c r="G47" s="991"/>
      <c r="H47" s="991"/>
      <c r="I47" s="991"/>
      <c r="J47" s="991"/>
    </row>
    <row r="48" spans="1:13" s="95" customFormat="1" ht="30" customHeight="1" x14ac:dyDescent="0.25">
      <c r="A48" s="989" t="s">
        <v>232</v>
      </c>
      <c r="B48" s="989"/>
      <c r="C48" s="989"/>
      <c r="D48" s="989"/>
      <c r="E48" s="989"/>
      <c r="F48" s="990"/>
      <c r="G48" s="991"/>
      <c r="H48" s="991"/>
      <c r="I48" s="991"/>
      <c r="J48" s="991"/>
    </row>
    <row r="49" spans="1:10" s="95" customFormat="1" ht="4.5" customHeight="1" x14ac:dyDescent="0.25">
      <c r="A49" s="983"/>
      <c r="B49" s="983"/>
      <c r="C49" s="983"/>
      <c r="D49" s="983"/>
      <c r="E49" s="983"/>
      <c r="F49" s="983"/>
      <c r="G49" s="983"/>
      <c r="H49" s="983"/>
      <c r="I49" s="983"/>
      <c r="J49" s="983"/>
    </row>
    <row r="50" spans="1:10" s="105" customFormat="1" ht="32.450000000000003" customHeight="1" x14ac:dyDescent="0.25">
      <c r="A50" s="988" t="s">
        <v>233</v>
      </c>
      <c r="B50" s="988"/>
      <c r="C50" s="988"/>
      <c r="D50" s="988"/>
      <c r="E50" s="988"/>
      <c r="F50" s="988"/>
      <c r="G50" s="988"/>
      <c r="H50" s="988"/>
      <c r="I50" s="988"/>
      <c r="J50" s="988"/>
    </row>
    <row r="51" spans="1:10" s="14" customFormat="1" ht="60" customHeight="1" x14ac:dyDescent="0.2">
      <c r="A51" s="987"/>
      <c r="B51" s="987"/>
      <c r="C51" s="987"/>
      <c r="D51" s="987"/>
      <c r="E51" s="987"/>
      <c r="F51" s="987"/>
      <c r="G51" s="987"/>
      <c r="H51" s="987"/>
      <c r="I51" s="987"/>
      <c r="J51" s="987"/>
    </row>
    <row r="52" spans="1:10" s="14" customFormat="1" ht="30" customHeight="1" x14ac:dyDescent="0.2">
      <c r="A52" s="988" t="s">
        <v>255</v>
      </c>
      <c r="B52" s="988"/>
      <c r="C52" s="988"/>
      <c r="D52" s="988"/>
      <c r="E52" s="988"/>
      <c r="F52" s="988"/>
      <c r="G52" s="988"/>
      <c r="H52" s="988"/>
      <c r="I52" s="988"/>
      <c r="J52" s="988"/>
    </row>
    <row r="53" spans="1:10" s="14" customFormat="1" ht="12" x14ac:dyDescent="0.2">
      <c r="A53" s="998" t="s">
        <v>580</v>
      </c>
      <c r="B53" s="999"/>
      <c r="C53" s="999"/>
      <c r="D53" s="999"/>
      <c r="E53" s="999"/>
      <c r="F53" s="999"/>
      <c r="G53" s="421" t="s">
        <v>3</v>
      </c>
      <c r="H53" s="1001" t="s">
        <v>163</v>
      </c>
      <c r="I53" s="1002"/>
      <c r="J53" s="1002"/>
    </row>
    <row r="54" spans="1:10" s="176" customFormat="1" ht="60.75" customHeight="1" x14ac:dyDescent="0.25">
      <c r="A54" s="173" t="s">
        <v>165</v>
      </c>
      <c r="B54" s="173" t="s">
        <v>115</v>
      </c>
      <c r="C54" s="173" t="s">
        <v>108</v>
      </c>
      <c r="D54" s="173" t="s">
        <v>166</v>
      </c>
      <c r="E54" s="174" t="s">
        <v>167</v>
      </c>
      <c r="F54" s="417" t="s">
        <v>567</v>
      </c>
      <c r="G54" s="422" t="s">
        <v>569</v>
      </c>
      <c r="H54" s="175" t="s">
        <v>570</v>
      </c>
      <c r="I54" s="175" t="s">
        <v>571</v>
      </c>
      <c r="J54" s="175" t="s">
        <v>168</v>
      </c>
    </row>
    <row r="55" spans="1:10" s="176" customFormat="1" ht="15" customHeight="1" x14ac:dyDescent="0.25">
      <c r="A55" s="177"/>
      <c r="B55" s="177"/>
      <c r="C55" s="177"/>
      <c r="D55" s="177"/>
      <c r="E55" s="390">
        <v>0</v>
      </c>
      <c r="F55" s="418">
        <v>0</v>
      </c>
      <c r="G55" s="418">
        <v>0</v>
      </c>
      <c r="H55" s="178"/>
      <c r="I55" s="178"/>
      <c r="J55" s="175"/>
    </row>
    <row r="56" spans="1:10" s="176" customFormat="1" ht="15" customHeight="1" x14ac:dyDescent="0.25">
      <c r="A56" s="177"/>
      <c r="B56" s="177"/>
      <c r="C56" s="177"/>
      <c r="D56" s="177"/>
      <c r="E56" s="390">
        <v>0</v>
      </c>
      <c r="F56" s="418">
        <v>0</v>
      </c>
      <c r="G56" s="418">
        <v>0</v>
      </c>
      <c r="H56" s="178"/>
      <c r="I56" s="178"/>
      <c r="J56" s="175"/>
    </row>
    <row r="57" spans="1:10" s="14" customFormat="1" ht="15" customHeight="1" x14ac:dyDescent="0.2">
      <c r="A57" s="179"/>
      <c r="B57" s="179"/>
      <c r="C57" s="179"/>
      <c r="D57" s="179"/>
      <c r="E57" s="389">
        <v>0</v>
      </c>
      <c r="F57" s="419">
        <v>0</v>
      </c>
      <c r="G57" s="419">
        <v>0</v>
      </c>
      <c r="H57" s="180"/>
      <c r="I57" s="180"/>
      <c r="J57" s="181"/>
    </row>
    <row r="58" spans="1:10" s="14" customFormat="1" ht="15" customHeight="1" x14ac:dyDescent="0.2">
      <c r="A58" s="179"/>
      <c r="B58" s="179"/>
      <c r="C58" s="179"/>
      <c r="D58" s="179"/>
      <c r="E58" s="389">
        <v>0</v>
      </c>
      <c r="F58" s="419">
        <v>0</v>
      </c>
      <c r="G58" s="419">
        <v>0</v>
      </c>
      <c r="H58" s="180"/>
      <c r="I58" s="180"/>
      <c r="J58" s="181"/>
    </row>
    <row r="59" spans="1:10" s="14" customFormat="1" ht="15" customHeight="1" x14ac:dyDescent="0.2">
      <c r="A59" s="179"/>
      <c r="B59" s="179"/>
      <c r="C59" s="179"/>
      <c r="D59" s="179"/>
      <c r="E59" s="389">
        <v>0</v>
      </c>
      <c r="F59" s="419">
        <v>0</v>
      </c>
      <c r="G59" s="419">
        <v>0</v>
      </c>
      <c r="H59" s="180"/>
      <c r="I59" s="180"/>
      <c r="J59" s="181"/>
    </row>
    <row r="60" spans="1:10" s="14" customFormat="1" ht="15" customHeight="1" x14ac:dyDescent="0.2">
      <c r="A60" s="179"/>
      <c r="B60" s="179"/>
      <c r="C60" s="179"/>
      <c r="D60" s="179"/>
      <c r="E60" s="389">
        <v>0</v>
      </c>
      <c r="F60" s="419">
        <v>0</v>
      </c>
      <c r="G60" s="419">
        <v>0</v>
      </c>
      <c r="H60" s="180"/>
      <c r="I60" s="180"/>
      <c r="J60" s="181"/>
    </row>
    <row r="61" spans="1:10" s="14" customFormat="1" ht="15" customHeight="1" x14ac:dyDescent="0.2">
      <c r="A61" s="179"/>
      <c r="B61" s="179"/>
      <c r="C61" s="179"/>
      <c r="D61" s="179"/>
      <c r="E61" s="389">
        <v>0</v>
      </c>
      <c r="F61" s="419">
        <v>0</v>
      </c>
      <c r="G61" s="419">
        <v>0</v>
      </c>
      <c r="H61" s="180"/>
      <c r="I61" s="180"/>
      <c r="J61" s="181"/>
    </row>
    <row r="62" spans="1:10" s="14" customFormat="1" ht="15" customHeight="1" x14ac:dyDescent="0.2">
      <c r="A62" s="179"/>
      <c r="B62" s="179"/>
      <c r="C62" s="179"/>
      <c r="D62" s="179"/>
      <c r="E62" s="389">
        <v>0</v>
      </c>
      <c r="F62" s="419">
        <v>0</v>
      </c>
      <c r="G62" s="419">
        <v>0</v>
      </c>
      <c r="H62" s="180"/>
      <c r="I62" s="180"/>
      <c r="J62" s="181"/>
    </row>
    <row r="63" spans="1:10" s="14" customFormat="1" ht="15" customHeight="1" x14ac:dyDescent="0.2">
      <c r="A63" s="179"/>
      <c r="B63" s="179"/>
      <c r="C63" s="179"/>
      <c r="D63" s="179"/>
      <c r="E63" s="389">
        <v>0</v>
      </c>
      <c r="F63" s="419">
        <v>0</v>
      </c>
      <c r="G63" s="419">
        <v>0</v>
      </c>
      <c r="H63" s="180"/>
      <c r="I63" s="180"/>
      <c r="J63" s="181"/>
    </row>
    <row r="64" spans="1:10" s="105" customFormat="1" ht="15" customHeight="1" x14ac:dyDescent="0.2">
      <c r="A64" s="182"/>
      <c r="B64" s="183"/>
      <c r="C64" s="183"/>
      <c r="D64" s="183"/>
      <c r="E64" s="184" t="s">
        <v>234</v>
      </c>
      <c r="F64" s="420">
        <f>SUM(F55:F63)</f>
        <v>0</v>
      </c>
      <c r="G64" s="533">
        <f>SUM(G55:G63)</f>
        <v>0</v>
      </c>
      <c r="H64" s="575">
        <f>SUM(H55:H63)</f>
        <v>0</v>
      </c>
      <c r="I64" s="575">
        <f>SUM(I55:I63)</f>
        <v>0</v>
      </c>
      <c r="J64" s="185"/>
    </row>
    <row r="65" spans="1:17" s="105" customFormat="1" ht="15" customHeight="1" x14ac:dyDescent="0.2">
      <c r="A65" s="182"/>
      <c r="B65" s="183"/>
      <c r="C65" s="183"/>
      <c r="D65" s="183"/>
      <c r="E65" s="531" t="s">
        <v>596</v>
      </c>
      <c r="F65" s="637"/>
      <c r="G65" s="637"/>
      <c r="H65" s="574"/>
      <c r="I65" s="574"/>
      <c r="J65" s="185"/>
    </row>
    <row r="66" spans="1:17" s="105" customFormat="1" ht="15" customHeight="1" x14ac:dyDescent="0.2">
      <c r="A66" s="182"/>
      <c r="B66" s="183"/>
      <c r="C66" s="183"/>
      <c r="D66" s="183"/>
      <c r="E66" s="531" t="s">
        <v>595</v>
      </c>
      <c r="F66" s="637"/>
      <c r="G66" s="637"/>
      <c r="H66" s="686">
        <f>IF(F66&gt;7500/1.15/0.75,7500/1.15/0.75,F66)</f>
        <v>0</v>
      </c>
      <c r="I66" s="686">
        <f>IF(G66&gt;7500/1.15/0.75,7500/1.15/0.75,G66)</f>
        <v>0</v>
      </c>
      <c r="J66" s="185"/>
    </row>
    <row r="67" spans="1:17" s="105" customFormat="1" ht="15" customHeight="1" x14ac:dyDescent="0.25">
      <c r="A67" s="982" t="s">
        <v>568</v>
      </c>
      <c r="B67" s="982"/>
      <c r="C67" s="982"/>
      <c r="D67" s="982"/>
      <c r="E67" s="982"/>
      <c r="F67" s="982"/>
      <c r="G67" s="982"/>
      <c r="H67" s="982"/>
      <c r="I67" s="982"/>
      <c r="J67" s="982"/>
      <c r="L67" s="189">
        <v>350</v>
      </c>
      <c r="M67" s="190" t="s">
        <v>164</v>
      </c>
      <c r="O67" s="191"/>
      <c r="Q67" s="191"/>
    </row>
    <row r="68" spans="1:17" s="105" customFormat="1" ht="15" customHeight="1" x14ac:dyDescent="0.25">
      <c r="A68" s="982" t="s">
        <v>572</v>
      </c>
      <c r="B68" s="982"/>
      <c r="C68" s="982"/>
      <c r="D68" s="982"/>
      <c r="E68" s="982"/>
      <c r="F68" s="982"/>
      <c r="G68" s="982"/>
      <c r="H68" s="982"/>
      <c r="I68" s="982"/>
      <c r="J68" s="982"/>
      <c r="L68" s="189">
        <v>550</v>
      </c>
      <c r="M68" s="190" t="s">
        <v>164</v>
      </c>
      <c r="O68" s="191"/>
      <c r="Q68" s="191"/>
    </row>
    <row r="69" spans="1:17" s="105" customFormat="1" ht="15" customHeight="1" x14ac:dyDescent="0.25">
      <c r="A69" s="982" t="s">
        <v>575</v>
      </c>
      <c r="B69" s="982"/>
      <c r="C69" s="982"/>
      <c r="D69" s="982"/>
      <c r="E69" s="982"/>
      <c r="F69" s="982"/>
      <c r="G69" s="982"/>
      <c r="H69" s="982"/>
      <c r="I69" s="982"/>
      <c r="J69" s="982"/>
      <c r="L69" s="510"/>
      <c r="O69" s="191"/>
      <c r="Q69" s="191"/>
    </row>
    <row r="70" spans="1:17" s="105" customFormat="1" ht="15" customHeight="1" x14ac:dyDescent="0.25">
      <c r="A70" s="1000"/>
      <c r="B70" s="1000"/>
      <c r="C70" s="1000"/>
      <c r="D70" s="1000"/>
      <c r="E70" s="1000"/>
      <c r="F70" s="1000"/>
      <c r="G70" s="1000"/>
      <c r="H70" s="1000"/>
      <c r="I70" s="1000"/>
      <c r="J70" s="1000"/>
      <c r="L70" s="510"/>
      <c r="O70" s="191"/>
      <c r="Q70" s="191"/>
    </row>
    <row r="71" spans="1:17" s="132" customFormat="1" ht="30" customHeight="1" x14ac:dyDescent="0.25">
      <c r="A71" s="997" t="s">
        <v>597</v>
      </c>
      <c r="B71" s="997"/>
      <c r="C71" s="997"/>
      <c r="D71" s="997"/>
      <c r="E71" s="997"/>
      <c r="F71" s="997"/>
      <c r="G71" s="997"/>
      <c r="H71" s="997"/>
      <c r="I71" s="997"/>
      <c r="J71" s="997"/>
      <c r="K71" s="120"/>
    </row>
    <row r="72" spans="1:17" s="105" customFormat="1" ht="15" customHeight="1" x14ac:dyDescent="0.25">
      <c r="A72" s="988" t="s">
        <v>169</v>
      </c>
      <c r="B72" s="988"/>
      <c r="C72" s="988"/>
      <c r="D72" s="988"/>
      <c r="E72" s="988"/>
      <c r="F72" s="988"/>
      <c r="G72" s="988"/>
      <c r="H72" s="988"/>
      <c r="I72" s="988"/>
      <c r="J72" s="988"/>
    </row>
    <row r="73" spans="1:17" s="105" customFormat="1" ht="45" customHeight="1" x14ac:dyDescent="0.25">
      <c r="A73" s="987"/>
      <c r="B73" s="987"/>
      <c r="C73" s="987"/>
      <c r="D73" s="987"/>
      <c r="E73" s="987"/>
      <c r="F73" s="987"/>
      <c r="G73" s="987"/>
      <c r="H73" s="987"/>
      <c r="I73" s="987"/>
      <c r="J73" s="987"/>
    </row>
    <row r="74" spans="1:17" s="105" customFormat="1" ht="15" customHeight="1" x14ac:dyDescent="0.25">
      <c r="A74" s="988" t="s">
        <v>254</v>
      </c>
      <c r="B74" s="988"/>
      <c r="C74" s="988"/>
      <c r="D74" s="988"/>
      <c r="E74" s="988"/>
      <c r="F74" s="988"/>
      <c r="G74" s="988"/>
      <c r="H74" s="988"/>
      <c r="I74" s="988"/>
      <c r="J74" s="988"/>
    </row>
    <row r="75" spans="1:17" s="14" customFormat="1" ht="45" customHeight="1" x14ac:dyDescent="0.2">
      <c r="A75" s="986"/>
      <c r="B75" s="986"/>
      <c r="C75" s="986"/>
      <c r="D75" s="986"/>
      <c r="E75" s="986"/>
      <c r="F75" s="986"/>
      <c r="G75" s="986"/>
      <c r="H75" s="986"/>
      <c r="I75" s="986"/>
      <c r="J75" s="986"/>
    </row>
    <row r="76" spans="1:17" s="105" customFormat="1" ht="12" x14ac:dyDescent="0.25">
      <c r="A76" s="988" t="s">
        <v>573</v>
      </c>
      <c r="B76" s="988"/>
      <c r="C76" s="988"/>
      <c r="D76" s="988"/>
      <c r="E76" s="988"/>
      <c r="F76" s="988"/>
      <c r="G76" s="988"/>
      <c r="H76" s="988"/>
      <c r="I76" s="988"/>
      <c r="J76" s="988"/>
    </row>
    <row r="77" spans="1:17" s="14" customFormat="1" ht="45" customHeight="1" x14ac:dyDescent="0.2">
      <c r="A77" s="987"/>
      <c r="B77" s="987"/>
      <c r="C77" s="987"/>
      <c r="D77" s="987"/>
      <c r="E77" s="987"/>
      <c r="F77" s="987"/>
      <c r="G77" s="987"/>
      <c r="H77" s="987"/>
      <c r="I77" s="987"/>
      <c r="J77" s="987"/>
    </row>
    <row r="78" spans="1:17" s="105" customFormat="1" ht="12" x14ac:dyDescent="0.25">
      <c r="A78" s="988" t="s">
        <v>574</v>
      </c>
      <c r="B78" s="988"/>
      <c r="C78" s="988"/>
      <c r="D78" s="988"/>
      <c r="E78" s="988"/>
      <c r="F78" s="988"/>
      <c r="G78" s="988"/>
      <c r="H78" s="988"/>
      <c r="I78" s="988"/>
      <c r="J78" s="988"/>
    </row>
    <row r="79" spans="1:17" s="14" customFormat="1" ht="45" customHeight="1" x14ac:dyDescent="0.2">
      <c r="A79" s="987"/>
      <c r="B79" s="987"/>
      <c r="C79" s="987"/>
      <c r="D79" s="987"/>
      <c r="E79" s="987"/>
      <c r="F79" s="987"/>
      <c r="G79" s="987"/>
      <c r="H79" s="987"/>
      <c r="I79" s="987"/>
      <c r="J79" s="987"/>
    </row>
    <row r="80" spans="1:17" s="14" customFormat="1" ht="26.25" customHeight="1" x14ac:dyDescent="0.2">
      <c r="A80" s="984" t="s">
        <v>584</v>
      </c>
      <c r="B80" s="984"/>
      <c r="C80" s="984"/>
      <c r="D80" s="984"/>
      <c r="E80" s="984"/>
      <c r="F80" s="984"/>
      <c r="G80" s="984"/>
      <c r="H80" s="984"/>
      <c r="I80" s="984"/>
      <c r="J80" s="984"/>
    </row>
    <row r="81" spans="1:10" s="106" customFormat="1" ht="30" customHeight="1" x14ac:dyDescent="0.2">
      <c r="A81" s="988" t="s">
        <v>229</v>
      </c>
      <c r="B81" s="988"/>
      <c r="C81" s="988"/>
      <c r="D81" s="988"/>
      <c r="E81" s="988"/>
      <c r="F81" s="992"/>
      <c r="G81" s="993"/>
      <c r="H81" s="993"/>
      <c r="I81" s="993"/>
      <c r="J81" s="993"/>
    </row>
    <row r="82" spans="1:10" s="95" customFormat="1" ht="30" customHeight="1" x14ac:dyDescent="0.25">
      <c r="A82" s="989" t="s">
        <v>230</v>
      </c>
      <c r="B82" s="989"/>
      <c r="C82" s="989"/>
      <c r="D82" s="989"/>
      <c r="E82" s="989"/>
      <c r="F82" s="990"/>
      <c r="G82" s="991"/>
      <c r="H82" s="991"/>
      <c r="I82" s="991"/>
      <c r="J82" s="991"/>
    </row>
    <row r="83" spans="1:10" s="95" customFormat="1" ht="45" customHeight="1" x14ac:dyDescent="0.25">
      <c r="A83" s="989" t="s">
        <v>460</v>
      </c>
      <c r="B83" s="989"/>
      <c r="C83" s="989"/>
      <c r="D83" s="989"/>
      <c r="E83" s="989"/>
      <c r="F83" s="990"/>
      <c r="G83" s="991"/>
      <c r="H83" s="991"/>
      <c r="I83" s="991"/>
      <c r="J83" s="991"/>
    </row>
    <row r="84" spans="1:10" s="95" customFormat="1" ht="15" customHeight="1" x14ac:dyDescent="0.25">
      <c r="A84" s="989" t="s">
        <v>231</v>
      </c>
      <c r="B84" s="989"/>
      <c r="C84" s="989"/>
      <c r="D84" s="989"/>
      <c r="E84" s="989"/>
      <c r="F84" s="990"/>
      <c r="G84" s="991"/>
      <c r="H84" s="991"/>
      <c r="I84" s="991"/>
      <c r="J84" s="991"/>
    </row>
    <row r="85" spans="1:10" s="106" customFormat="1" ht="35.25" customHeight="1" x14ac:dyDescent="0.2">
      <c r="A85" s="989" t="s">
        <v>402</v>
      </c>
      <c r="B85" s="989"/>
      <c r="C85" s="989"/>
      <c r="D85" s="989"/>
      <c r="E85" s="989"/>
      <c r="F85" s="990"/>
      <c r="G85" s="991"/>
      <c r="H85" s="991"/>
      <c r="I85" s="991"/>
      <c r="J85" s="991"/>
    </row>
    <row r="86" spans="1:10" s="95" customFormat="1" ht="30" customHeight="1" x14ac:dyDescent="0.25">
      <c r="A86" s="989" t="s">
        <v>232</v>
      </c>
      <c r="B86" s="989"/>
      <c r="C86" s="989"/>
      <c r="D86" s="989"/>
      <c r="E86" s="989"/>
      <c r="F86" s="990"/>
      <c r="G86" s="991"/>
      <c r="H86" s="991"/>
      <c r="I86" s="991"/>
      <c r="J86" s="991"/>
    </row>
    <row r="87" spans="1:10" s="95" customFormat="1" ht="4.5" customHeight="1" x14ac:dyDescent="0.25">
      <c r="A87" s="983"/>
      <c r="B87" s="983"/>
      <c r="C87" s="983"/>
      <c r="D87" s="983"/>
      <c r="E87" s="983"/>
      <c r="F87" s="983"/>
      <c r="G87" s="983"/>
      <c r="H87" s="983"/>
      <c r="I87" s="983"/>
      <c r="J87" s="983"/>
    </row>
    <row r="88" spans="1:10" s="105" customFormat="1" ht="32.450000000000003" customHeight="1" x14ac:dyDescent="0.25">
      <c r="A88" s="988" t="s">
        <v>233</v>
      </c>
      <c r="B88" s="988"/>
      <c r="C88" s="988"/>
      <c r="D88" s="988"/>
      <c r="E88" s="988"/>
      <c r="F88" s="988"/>
      <c r="G88" s="988"/>
      <c r="H88" s="988"/>
      <c r="I88" s="988"/>
      <c r="J88" s="988"/>
    </row>
    <row r="89" spans="1:10" s="14" customFormat="1" ht="60" customHeight="1" x14ac:dyDescent="0.2">
      <c r="A89" s="987"/>
      <c r="B89" s="987"/>
      <c r="C89" s="987"/>
      <c r="D89" s="987"/>
      <c r="E89" s="987"/>
      <c r="F89" s="987"/>
      <c r="G89" s="987"/>
      <c r="H89" s="987"/>
      <c r="I89" s="987"/>
      <c r="J89" s="987"/>
    </row>
    <row r="90" spans="1:10" s="14" customFormat="1" ht="30" customHeight="1" x14ac:dyDescent="0.2">
      <c r="A90" s="988" t="s">
        <v>255</v>
      </c>
      <c r="B90" s="988"/>
      <c r="C90" s="988"/>
      <c r="D90" s="988"/>
      <c r="E90" s="988"/>
      <c r="F90" s="988"/>
      <c r="G90" s="988"/>
      <c r="H90" s="988"/>
      <c r="I90" s="988"/>
      <c r="J90" s="988"/>
    </row>
    <row r="91" spans="1:10" s="14" customFormat="1" ht="12" x14ac:dyDescent="0.2">
      <c r="A91" s="998" t="s">
        <v>581</v>
      </c>
      <c r="B91" s="999"/>
      <c r="C91" s="999"/>
      <c r="D91" s="999"/>
      <c r="E91" s="999"/>
      <c r="F91" s="999"/>
      <c r="G91" s="421" t="s">
        <v>3</v>
      </c>
      <c r="H91" s="1001" t="s">
        <v>163</v>
      </c>
      <c r="I91" s="1002"/>
      <c r="J91" s="1002"/>
    </row>
    <row r="92" spans="1:10" s="176" customFormat="1" ht="64.5" customHeight="1" x14ac:dyDescent="0.25">
      <c r="A92" s="173" t="s">
        <v>165</v>
      </c>
      <c r="B92" s="173" t="s">
        <v>115</v>
      </c>
      <c r="C92" s="173" t="s">
        <v>108</v>
      </c>
      <c r="D92" s="173" t="s">
        <v>166</v>
      </c>
      <c r="E92" s="174" t="s">
        <v>167</v>
      </c>
      <c r="F92" s="417" t="s">
        <v>567</v>
      </c>
      <c r="G92" s="422" t="s">
        <v>569</v>
      </c>
      <c r="H92" s="175" t="s">
        <v>570</v>
      </c>
      <c r="I92" s="175" t="s">
        <v>571</v>
      </c>
      <c r="J92" s="175" t="s">
        <v>168</v>
      </c>
    </row>
    <row r="93" spans="1:10" s="176" customFormat="1" ht="15" customHeight="1" x14ac:dyDescent="0.25">
      <c r="A93" s="177"/>
      <c r="B93" s="177"/>
      <c r="C93" s="177"/>
      <c r="D93" s="177"/>
      <c r="E93" s="390">
        <v>0</v>
      </c>
      <c r="F93" s="418">
        <v>0</v>
      </c>
      <c r="G93" s="418">
        <v>0</v>
      </c>
      <c r="H93" s="178"/>
      <c r="I93" s="178"/>
      <c r="J93" s="175"/>
    </row>
    <row r="94" spans="1:10" s="176" customFormat="1" ht="15" customHeight="1" x14ac:dyDescent="0.25">
      <c r="A94" s="177"/>
      <c r="B94" s="177"/>
      <c r="C94" s="177"/>
      <c r="D94" s="177"/>
      <c r="E94" s="390">
        <v>0</v>
      </c>
      <c r="F94" s="418">
        <v>0</v>
      </c>
      <c r="G94" s="418">
        <v>0</v>
      </c>
      <c r="H94" s="178"/>
      <c r="I94" s="178"/>
      <c r="J94" s="175"/>
    </row>
    <row r="95" spans="1:10" s="14" customFormat="1" ht="15" customHeight="1" x14ac:dyDescent="0.2">
      <c r="A95" s="179"/>
      <c r="B95" s="179"/>
      <c r="C95" s="179"/>
      <c r="D95" s="179"/>
      <c r="E95" s="389">
        <v>0</v>
      </c>
      <c r="F95" s="419">
        <v>0</v>
      </c>
      <c r="G95" s="419">
        <v>0</v>
      </c>
      <c r="H95" s="180"/>
      <c r="I95" s="180"/>
      <c r="J95" s="181"/>
    </row>
    <row r="96" spans="1:10" s="14" customFormat="1" ht="15" customHeight="1" x14ac:dyDescent="0.2">
      <c r="A96" s="179"/>
      <c r="B96" s="179"/>
      <c r="C96" s="179"/>
      <c r="D96" s="179"/>
      <c r="E96" s="389">
        <v>0</v>
      </c>
      <c r="F96" s="419">
        <v>0</v>
      </c>
      <c r="G96" s="419">
        <v>0</v>
      </c>
      <c r="H96" s="180"/>
      <c r="I96" s="180"/>
      <c r="J96" s="181"/>
    </row>
    <row r="97" spans="1:17" s="14" customFormat="1" ht="15" customHeight="1" x14ac:dyDescent="0.2">
      <c r="A97" s="179"/>
      <c r="B97" s="179"/>
      <c r="C97" s="179"/>
      <c r="D97" s="179"/>
      <c r="E97" s="389">
        <v>0</v>
      </c>
      <c r="F97" s="419">
        <v>0</v>
      </c>
      <c r="G97" s="419">
        <v>0</v>
      </c>
      <c r="H97" s="180"/>
      <c r="I97" s="180"/>
      <c r="J97" s="181"/>
    </row>
    <row r="98" spans="1:17" s="14" customFormat="1" ht="15" customHeight="1" x14ac:dyDescent="0.2">
      <c r="A98" s="179"/>
      <c r="B98" s="179"/>
      <c r="C98" s="179"/>
      <c r="D98" s="179"/>
      <c r="E98" s="389">
        <v>0</v>
      </c>
      <c r="F98" s="419">
        <v>0</v>
      </c>
      <c r="G98" s="419">
        <v>0</v>
      </c>
      <c r="H98" s="180"/>
      <c r="I98" s="180"/>
      <c r="J98" s="181"/>
    </row>
    <row r="99" spans="1:17" s="14" customFormat="1" ht="15" customHeight="1" x14ac:dyDescent="0.2">
      <c r="A99" s="179"/>
      <c r="B99" s="179"/>
      <c r="C99" s="179"/>
      <c r="D99" s="179"/>
      <c r="E99" s="389">
        <v>0</v>
      </c>
      <c r="F99" s="419">
        <v>0</v>
      </c>
      <c r="G99" s="419">
        <v>0</v>
      </c>
      <c r="H99" s="180"/>
      <c r="I99" s="180"/>
      <c r="J99" s="181"/>
    </row>
    <row r="100" spans="1:17" s="14" customFormat="1" ht="15" customHeight="1" x14ac:dyDescent="0.2">
      <c r="A100" s="179"/>
      <c r="B100" s="179"/>
      <c r="C100" s="179"/>
      <c r="D100" s="179"/>
      <c r="E100" s="389">
        <v>0</v>
      </c>
      <c r="F100" s="419">
        <v>0</v>
      </c>
      <c r="G100" s="419">
        <v>0</v>
      </c>
      <c r="H100" s="180"/>
      <c r="I100" s="180"/>
      <c r="J100" s="181"/>
    </row>
    <row r="101" spans="1:17" s="14" customFormat="1" ht="15" customHeight="1" x14ac:dyDescent="0.2">
      <c r="A101" s="179"/>
      <c r="B101" s="179"/>
      <c r="C101" s="179"/>
      <c r="D101" s="179"/>
      <c r="E101" s="389">
        <v>0</v>
      </c>
      <c r="F101" s="419">
        <v>0</v>
      </c>
      <c r="G101" s="419">
        <v>0</v>
      </c>
      <c r="H101" s="180"/>
      <c r="I101" s="180"/>
      <c r="J101" s="181"/>
    </row>
    <row r="102" spans="1:17" s="105" customFormat="1" ht="15" customHeight="1" x14ac:dyDescent="0.2">
      <c r="A102" s="182"/>
      <c r="B102" s="183"/>
      <c r="C102" s="183"/>
      <c r="D102" s="183"/>
      <c r="E102" s="184" t="s">
        <v>234</v>
      </c>
      <c r="F102" s="420">
        <f>SUM(F93:F101)</f>
        <v>0</v>
      </c>
      <c r="G102" s="533">
        <f>SUM(G93:G101)</f>
        <v>0</v>
      </c>
      <c r="H102" s="574">
        <f>SUM(H93:H101)</f>
        <v>0</v>
      </c>
      <c r="I102" s="575">
        <f>SUM(I93:I101)</f>
        <v>0</v>
      </c>
      <c r="J102" s="185"/>
    </row>
    <row r="103" spans="1:17" s="105" customFormat="1" ht="15" customHeight="1" x14ac:dyDescent="0.2">
      <c r="A103" s="182"/>
      <c r="B103" s="183"/>
      <c r="C103" s="183"/>
      <c r="D103" s="183"/>
      <c r="E103" s="531" t="s">
        <v>599</v>
      </c>
      <c r="F103" s="637"/>
      <c r="G103" s="637"/>
      <c r="H103" s="574"/>
      <c r="I103" s="574"/>
      <c r="J103" s="185"/>
    </row>
    <row r="104" spans="1:17" s="105" customFormat="1" ht="15" customHeight="1" x14ac:dyDescent="0.2">
      <c r="A104" s="182"/>
      <c r="B104" s="183"/>
      <c r="C104" s="183"/>
      <c r="D104" s="183"/>
      <c r="E104" s="531" t="s">
        <v>600</v>
      </c>
      <c r="F104" s="637"/>
      <c r="G104" s="637"/>
      <c r="H104" s="686">
        <f>IF(F104&gt;7500/1.15/0.75,7500/1.15/0.75,F104)</f>
        <v>0</v>
      </c>
      <c r="I104" s="686">
        <f>IF(G104&gt;7500/1.15/0.75,7500/1.15/0.75,G104)</f>
        <v>0</v>
      </c>
      <c r="J104" s="185"/>
    </row>
    <row r="105" spans="1:17" s="105" customFormat="1" ht="15" customHeight="1" x14ac:dyDescent="0.25">
      <c r="A105" s="982" t="s">
        <v>568</v>
      </c>
      <c r="B105" s="982"/>
      <c r="C105" s="982"/>
      <c r="D105" s="982"/>
      <c r="E105" s="982"/>
      <c r="F105" s="982"/>
      <c r="G105" s="982"/>
      <c r="H105" s="982"/>
      <c r="I105" s="982"/>
      <c r="J105" s="982"/>
      <c r="L105" s="189">
        <v>350</v>
      </c>
      <c r="M105" s="190" t="s">
        <v>164</v>
      </c>
      <c r="O105" s="191"/>
      <c r="Q105" s="191"/>
    </row>
    <row r="106" spans="1:17" s="105" customFormat="1" ht="15" customHeight="1" x14ac:dyDescent="0.25">
      <c r="A106" s="982" t="s">
        <v>572</v>
      </c>
      <c r="B106" s="982"/>
      <c r="C106" s="982"/>
      <c r="D106" s="982"/>
      <c r="E106" s="982"/>
      <c r="F106" s="982"/>
      <c r="G106" s="982"/>
      <c r="H106" s="982"/>
      <c r="I106" s="982"/>
      <c r="J106" s="982"/>
      <c r="L106" s="189">
        <v>550</v>
      </c>
      <c r="M106" s="190" t="s">
        <v>164</v>
      </c>
      <c r="O106" s="191"/>
      <c r="Q106" s="191"/>
    </row>
    <row r="107" spans="1:17" s="105" customFormat="1" ht="15" customHeight="1" x14ac:dyDescent="0.25">
      <c r="A107" s="982" t="s">
        <v>575</v>
      </c>
      <c r="B107" s="982"/>
      <c r="C107" s="982"/>
      <c r="D107" s="982"/>
      <c r="E107" s="982"/>
      <c r="F107" s="982"/>
      <c r="G107" s="982"/>
      <c r="H107" s="982"/>
      <c r="I107" s="982"/>
      <c r="J107" s="982"/>
      <c r="L107" s="510"/>
      <c r="O107" s="191"/>
      <c r="Q107" s="191"/>
    </row>
    <row r="108" spans="1:17" s="105" customFormat="1" ht="15" customHeight="1" x14ac:dyDescent="0.25">
      <c r="A108" s="1000"/>
      <c r="B108" s="1000"/>
      <c r="C108" s="1000"/>
      <c r="D108" s="1000"/>
      <c r="E108" s="1000"/>
      <c r="F108" s="1000"/>
      <c r="G108" s="1000"/>
      <c r="H108" s="1000"/>
      <c r="I108" s="1000"/>
      <c r="J108" s="1000"/>
      <c r="L108" s="510"/>
      <c r="O108" s="191"/>
      <c r="Q108" s="191"/>
    </row>
    <row r="109" spans="1:17" s="132" customFormat="1" ht="30" customHeight="1" x14ac:dyDescent="0.25">
      <c r="A109" s="997" t="s">
        <v>601</v>
      </c>
      <c r="B109" s="997"/>
      <c r="C109" s="997"/>
      <c r="D109" s="997"/>
      <c r="E109" s="997"/>
      <c r="F109" s="997"/>
      <c r="G109" s="997"/>
      <c r="H109" s="997"/>
      <c r="I109" s="997"/>
      <c r="J109" s="997"/>
      <c r="K109" s="120"/>
    </row>
    <row r="110" spans="1:17" s="105" customFormat="1" ht="15" customHeight="1" x14ac:dyDescent="0.25">
      <c r="A110" s="988" t="s">
        <v>169</v>
      </c>
      <c r="B110" s="988"/>
      <c r="C110" s="988"/>
      <c r="D110" s="988"/>
      <c r="E110" s="988"/>
      <c r="F110" s="988"/>
      <c r="G110" s="988"/>
      <c r="H110" s="988"/>
      <c r="I110" s="988"/>
      <c r="J110" s="988"/>
    </row>
    <row r="111" spans="1:17" s="105" customFormat="1" ht="45" customHeight="1" x14ac:dyDescent="0.25">
      <c r="A111" s="987"/>
      <c r="B111" s="987"/>
      <c r="C111" s="987"/>
      <c r="D111" s="987"/>
      <c r="E111" s="987"/>
      <c r="F111" s="987"/>
      <c r="G111" s="987"/>
      <c r="H111" s="987"/>
      <c r="I111" s="987"/>
      <c r="J111" s="987"/>
    </row>
    <row r="112" spans="1:17" s="105" customFormat="1" ht="15" customHeight="1" x14ac:dyDescent="0.25">
      <c r="A112" s="988" t="s">
        <v>254</v>
      </c>
      <c r="B112" s="988"/>
      <c r="C112" s="988"/>
      <c r="D112" s="988"/>
      <c r="E112" s="988"/>
      <c r="F112" s="988"/>
      <c r="G112" s="988"/>
      <c r="H112" s="988"/>
      <c r="I112" s="988"/>
      <c r="J112" s="988"/>
    </row>
    <row r="113" spans="1:10" s="14" customFormat="1" ht="45" customHeight="1" x14ac:dyDescent="0.2">
      <c r="A113" s="986"/>
      <c r="B113" s="986"/>
      <c r="C113" s="986"/>
      <c r="D113" s="986"/>
      <c r="E113" s="986"/>
      <c r="F113" s="986"/>
      <c r="G113" s="986"/>
      <c r="H113" s="986"/>
      <c r="I113" s="986"/>
      <c r="J113" s="986"/>
    </row>
    <row r="114" spans="1:10" s="105" customFormat="1" ht="12" x14ac:dyDescent="0.25">
      <c r="A114" s="988" t="s">
        <v>573</v>
      </c>
      <c r="B114" s="988"/>
      <c r="C114" s="988"/>
      <c r="D114" s="988"/>
      <c r="E114" s="988"/>
      <c r="F114" s="988"/>
      <c r="G114" s="988"/>
      <c r="H114" s="988"/>
      <c r="I114" s="988"/>
      <c r="J114" s="988"/>
    </row>
    <row r="115" spans="1:10" s="14" customFormat="1" ht="45" customHeight="1" x14ac:dyDescent="0.2">
      <c r="A115" s="987"/>
      <c r="B115" s="987"/>
      <c r="C115" s="987"/>
      <c r="D115" s="987"/>
      <c r="E115" s="987"/>
      <c r="F115" s="987"/>
      <c r="G115" s="987"/>
      <c r="H115" s="987"/>
      <c r="I115" s="987"/>
      <c r="J115" s="987"/>
    </row>
    <row r="116" spans="1:10" s="105" customFormat="1" ht="12" x14ac:dyDescent="0.25">
      <c r="A116" s="988" t="s">
        <v>574</v>
      </c>
      <c r="B116" s="988"/>
      <c r="C116" s="988"/>
      <c r="D116" s="988"/>
      <c r="E116" s="988"/>
      <c r="F116" s="988"/>
      <c r="G116" s="988"/>
      <c r="H116" s="988"/>
      <c r="I116" s="988"/>
      <c r="J116" s="988"/>
    </row>
    <row r="117" spans="1:10" s="14" customFormat="1" ht="45" customHeight="1" thickBot="1" x14ac:dyDescent="0.25">
      <c r="A117" s="987"/>
      <c r="B117" s="987"/>
      <c r="C117" s="987"/>
      <c r="D117" s="987"/>
      <c r="E117" s="987"/>
      <c r="F117" s="987"/>
      <c r="G117" s="987"/>
      <c r="H117" s="987"/>
      <c r="I117" s="987"/>
      <c r="J117" s="987"/>
    </row>
    <row r="118" spans="1:10" s="14" customFormat="1" ht="26.25" customHeight="1" x14ac:dyDescent="0.2">
      <c r="A118" s="1003" t="s">
        <v>585</v>
      </c>
      <c r="B118" s="1003"/>
      <c r="C118" s="1003"/>
      <c r="D118" s="1003"/>
      <c r="E118" s="1003"/>
      <c r="F118" s="1003"/>
      <c r="G118" s="1003"/>
      <c r="H118" s="1003"/>
      <c r="I118" s="1003"/>
      <c r="J118" s="1003"/>
    </row>
    <row r="119" spans="1:10" s="106" customFormat="1" ht="30" customHeight="1" x14ac:dyDescent="0.2">
      <c r="A119" s="988" t="s">
        <v>229</v>
      </c>
      <c r="B119" s="988"/>
      <c r="C119" s="988"/>
      <c r="D119" s="988"/>
      <c r="E119" s="988"/>
      <c r="F119" s="992"/>
      <c r="G119" s="993"/>
      <c r="H119" s="993"/>
      <c r="I119" s="993"/>
      <c r="J119" s="993"/>
    </row>
    <row r="120" spans="1:10" s="95" customFormat="1" ht="30" customHeight="1" x14ac:dyDescent="0.25">
      <c r="A120" s="989" t="s">
        <v>230</v>
      </c>
      <c r="B120" s="989"/>
      <c r="C120" s="989"/>
      <c r="D120" s="989"/>
      <c r="E120" s="989"/>
      <c r="F120" s="990"/>
      <c r="G120" s="991"/>
      <c r="H120" s="991"/>
      <c r="I120" s="991"/>
      <c r="J120" s="991"/>
    </row>
    <row r="121" spans="1:10" s="95" customFormat="1" ht="45" customHeight="1" x14ac:dyDescent="0.25">
      <c r="A121" s="989" t="s">
        <v>460</v>
      </c>
      <c r="B121" s="989"/>
      <c r="C121" s="989"/>
      <c r="D121" s="989"/>
      <c r="E121" s="989"/>
      <c r="F121" s="990"/>
      <c r="G121" s="991"/>
      <c r="H121" s="991"/>
      <c r="I121" s="991"/>
      <c r="J121" s="991"/>
    </row>
    <row r="122" spans="1:10" s="95" customFormat="1" ht="15" customHeight="1" x14ac:dyDescent="0.25">
      <c r="A122" s="989" t="s">
        <v>231</v>
      </c>
      <c r="B122" s="989"/>
      <c r="C122" s="989"/>
      <c r="D122" s="989"/>
      <c r="E122" s="989"/>
      <c r="F122" s="990"/>
      <c r="G122" s="991"/>
      <c r="H122" s="991"/>
      <c r="I122" s="991"/>
      <c r="J122" s="991"/>
    </row>
    <row r="123" spans="1:10" s="106" customFormat="1" ht="40.5" customHeight="1" x14ac:dyDescent="0.2">
      <c r="A123" s="989" t="s">
        <v>402</v>
      </c>
      <c r="B123" s="989"/>
      <c r="C123" s="989"/>
      <c r="D123" s="989"/>
      <c r="E123" s="989"/>
      <c r="F123" s="990"/>
      <c r="G123" s="991"/>
      <c r="H123" s="991"/>
      <c r="I123" s="991"/>
      <c r="J123" s="991"/>
    </row>
    <row r="124" spans="1:10" s="95" customFormat="1" ht="30" customHeight="1" x14ac:dyDescent="0.25">
      <c r="A124" s="989" t="s">
        <v>232</v>
      </c>
      <c r="B124" s="989"/>
      <c r="C124" s="989"/>
      <c r="D124" s="989"/>
      <c r="E124" s="989"/>
      <c r="F124" s="990"/>
      <c r="G124" s="991"/>
      <c r="H124" s="991"/>
      <c r="I124" s="991"/>
      <c r="J124" s="991"/>
    </row>
    <row r="125" spans="1:10" s="95" customFormat="1" ht="4.5" customHeight="1" x14ac:dyDescent="0.25">
      <c r="A125" s="983"/>
      <c r="B125" s="983"/>
      <c r="C125" s="983"/>
      <c r="D125" s="983"/>
      <c r="E125" s="983"/>
      <c r="F125" s="983"/>
      <c r="G125" s="983"/>
      <c r="H125" s="983"/>
      <c r="I125" s="983"/>
      <c r="J125" s="983"/>
    </row>
    <row r="126" spans="1:10" s="105" customFormat="1" ht="32.450000000000003" customHeight="1" x14ac:dyDescent="0.25">
      <c r="A126" s="988" t="s">
        <v>233</v>
      </c>
      <c r="B126" s="988"/>
      <c r="C126" s="988"/>
      <c r="D126" s="988"/>
      <c r="E126" s="988"/>
      <c r="F126" s="988"/>
      <c r="G126" s="988"/>
      <c r="H126" s="988"/>
      <c r="I126" s="988"/>
      <c r="J126" s="988"/>
    </row>
    <row r="127" spans="1:10" s="14" customFormat="1" ht="60" customHeight="1" x14ac:dyDescent="0.2">
      <c r="A127" s="987"/>
      <c r="B127" s="987"/>
      <c r="C127" s="987"/>
      <c r="D127" s="987"/>
      <c r="E127" s="987"/>
      <c r="F127" s="987"/>
      <c r="G127" s="987"/>
      <c r="H127" s="987"/>
      <c r="I127" s="987"/>
      <c r="J127" s="987"/>
    </row>
    <row r="128" spans="1:10" s="14" customFormat="1" ht="30" customHeight="1" x14ac:dyDescent="0.2">
      <c r="A128" s="988" t="s">
        <v>255</v>
      </c>
      <c r="B128" s="988"/>
      <c r="C128" s="988"/>
      <c r="D128" s="988"/>
      <c r="E128" s="988"/>
      <c r="F128" s="988"/>
      <c r="G128" s="988"/>
      <c r="H128" s="988"/>
      <c r="I128" s="988"/>
      <c r="J128" s="988"/>
    </row>
    <row r="129" spans="1:17" s="14" customFormat="1" ht="12" x14ac:dyDescent="0.2">
      <c r="A129" s="998" t="s">
        <v>582</v>
      </c>
      <c r="B129" s="999"/>
      <c r="C129" s="999"/>
      <c r="D129" s="999"/>
      <c r="E129" s="999"/>
      <c r="F129" s="999"/>
      <c r="G129" s="421" t="s">
        <v>3</v>
      </c>
      <c r="H129" s="1001" t="s">
        <v>163</v>
      </c>
      <c r="I129" s="1002"/>
      <c r="J129" s="1002"/>
    </row>
    <row r="130" spans="1:17" s="176" customFormat="1" ht="63.75" customHeight="1" x14ac:dyDescent="0.25">
      <c r="A130" s="173" t="s">
        <v>165</v>
      </c>
      <c r="B130" s="173" t="s">
        <v>115</v>
      </c>
      <c r="C130" s="173" t="s">
        <v>108</v>
      </c>
      <c r="D130" s="173" t="s">
        <v>166</v>
      </c>
      <c r="E130" s="174" t="s">
        <v>167</v>
      </c>
      <c r="F130" s="417" t="s">
        <v>567</v>
      </c>
      <c r="G130" s="422" t="s">
        <v>569</v>
      </c>
      <c r="H130" s="175" t="s">
        <v>570</v>
      </c>
      <c r="I130" s="175" t="s">
        <v>571</v>
      </c>
      <c r="J130" s="175" t="s">
        <v>168</v>
      </c>
    </row>
    <row r="131" spans="1:17" s="176" customFormat="1" ht="15" customHeight="1" x14ac:dyDescent="0.25">
      <c r="A131" s="177"/>
      <c r="B131" s="177"/>
      <c r="C131" s="177"/>
      <c r="D131" s="177"/>
      <c r="E131" s="390">
        <v>0</v>
      </c>
      <c r="F131" s="418">
        <v>0</v>
      </c>
      <c r="G131" s="418">
        <v>0</v>
      </c>
      <c r="H131" s="178">
        <v>0</v>
      </c>
      <c r="I131" s="178">
        <v>0</v>
      </c>
      <c r="J131" s="175"/>
    </row>
    <row r="132" spans="1:17" s="176" customFormat="1" ht="15" customHeight="1" x14ac:dyDescent="0.25">
      <c r="A132" s="177"/>
      <c r="B132" s="177"/>
      <c r="C132" s="177"/>
      <c r="D132" s="177"/>
      <c r="E132" s="390">
        <v>0</v>
      </c>
      <c r="F132" s="418">
        <v>0</v>
      </c>
      <c r="G132" s="418">
        <v>0</v>
      </c>
      <c r="H132" s="178"/>
      <c r="I132" s="178"/>
      <c r="J132" s="175"/>
    </row>
    <row r="133" spans="1:17" s="14" customFormat="1" ht="15" customHeight="1" x14ac:dyDescent="0.2">
      <c r="A133" s="179"/>
      <c r="B133" s="179"/>
      <c r="C133" s="179"/>
      <c r="D133" s="179"/>
      <c r="E133" s="389">
        <v>0</v>
      </c>
      <c r="F133" s="418">
        <v>0</v>
      </c>
      <c r="G133" s="418">
        <v>0</v>
      </c>
      <c r="H133" s="180"/>
      <c r="I133" s="180"/>
      <c r="J133" s="181"/>
    </row>
    <row r="134" spans="1:17" s="14" customFormat="1" ht="15" customHeight="1" x14ac:dyDescent="0.2">
      <c r="A134" s="179"/>
      <c r="B134" s="179"/>
      <c r="C134" s="179"/>
      <c r="D134" s="179"/>
      <c r="E134" s="389">
        <v>0</v>
      </c>
      <c r="F134" s="418">
        <v>0</v>
      </c>
      <c r="G134" s="418">
        <v>0</v>
      </c>
      <c r="H134" s="180"/>
      <c r="I134" s="180"/>
      <c r="J134" s="181"/>
    </row>
    <row r="135" spans="1:17" s="14" customFormat="1" ht="15" customHeight="1" x14ac:dyDescent="0.2">
      <c r="A135" s="179"/>
      <c r="B135" s="179"/>
      <c r="C135" s="179"/>
      <c r="D135" s="179"/>
      <c r="E135" s="389">
        <v>0</v>
      </c>
      <c r="F135" s="418">
        <v>0</v>
      </c>
      <c r="G135" s="418">
        <v>0</v>
      </c>
      <c r="H135" s="180"/>
      <c r="I135" s="180"/>
      <c r="J135" s="181"/>
    </row>
    <row r="136" spans="1:17" s="14" customFormat="1" ht="15" customHeight="1" x14ac:dyDescent="0.2">
      <c r="A136" s="179"/>
      <c r="B136" s="179"/>
      <c r="C136" s="179"/>
      <c r="D136" s="179"/>
      <c r="E136" s="389">
        <v>0</v>
      </c>
      <c r="F136" s="418">
        <v>0</v>
      </c>
      <c r="G136" s="418">
        <v>0</v>
      </c>
      <c r="H136" s="180"/>
      <c r="I136" s="180"/>
      <c r="J136" s="181"/>
    </row>
    <row r="137" spans="1:17" s="14" customFormat="1" ht="15" customHeight="1" x14ac:dyDescent="0.2">
      <c r="A137" s="179"/>
      <c r="B137" s="179"/>
      <c r="C137" s="179"/>
      <c r="D137" s="179"/>
      <c r="E137" s="389">
        <v>0</v>
      </c>
      <c r="F137" s="419">
        <v>0</v>
      </c>
      <c r="G137" s="418">
        <v>0</v>
      </c>
      <c r="H137" s="180"/>
      <c r="I137" s="180"/>
      <c r="J137" s="181"/>
    </row>
    <row r="138" spans="1:17" s="14" customFormat="1" ht="15" customHeight="1" x14ac:dyDescent="0.2">
      <c r="A138" s="179"/>
      <c r="B138" s="179"/>
      <c r="C138" s="179"/>
      <c r="D138" s="179"/>
      <c r="E138" s="389">
        <v>0</v>
      </c>
      <c r="F138" s="419">
        <v>0</v>
      </c>
      <c r="G138" s="418">
        <v>0</v>
      </c>
      <c r="H138" s="180"/>
      <c r="I138" s="180"/>
      <c r="J138" s="181"/>
    </row>
    <row r="139" spans="1:17" s="14" customFormat="1" ht="15" customHeight="1" x14ac:dyDescent="0.2">
      <c r="A139" s="179"/>
      <c r="B139" s="179"/>
      <c r="C139" s="179"/>
      <c r="D139" s="179"/>
      <c r="E139" s="389">
        <v>0</v>
      </c>
      <c r="F139" s="419">
        <v>0</v>
      </c>
      <c r="G139" s="419">
        <v>0</v>
      </c>
      <c r="H139" s="180"/>
      <c r="I139" s="180"/>
      <c r="J139" s="181"/>
    </row>
    <row r="140" spans="1:17" s="105" customFormat="1" ht="15" customHeight="1" x14ac:dyDescent="0.2">
      <c r="A140" s="182"/>
      <c r="B140" s="183"/>
      <c r="C140" s="183"/>
      <c r="D140" s="183"/>
      <c r="E140" s="184" t="s">
        <v>234</v>
      </c>
      <c r="F140" s="420">
        <f>SUM(F131:F139)</f>
        <v>0</v>
      </c>
      <c r="G140" s="533">
        <f>SUM(G131:G139)</f>
        <v>0</v>
      </c>
      <c r="H140" s="574">
        <f>SUM(H131:H139)</f>
        <v>0</v>
      </c>
      <c r="I140" s="575">
        <f>SUM(I131:I139)</f>
        <v>0</v>
      </c>
      <c r="J140" s="185"/>
    </row>
    <row r="141" spans="1:17" s="105" customFormat="1" ht="15" customHeight="1" x14ac:dyDescent="0.2">
      <c r="A141" s="182"/>
      <c r="B141" s="183"/>
      <c r="C141" s="183"/>
      <c r="D141" s="183"/>
      <c r="E141" s="531" t="s">
        <v>603</v>
      </c>
      <c r="F141" s="420">
        <f t="shared" ref="F141:I141" si="0">SUM(F132:F140)</f>
        <v>0</v>
      </c>
      <c r="G141" s="533">
        <f t="shared" si="0"/>
        <v>0</v>
      </c>
      <c r="H141" s="574">
        <f t="shared" si="0"/>
        <v>0</v>
      </c>
      <c r="I141" s="575">
        <f t="shared" si="0"/>
        <v>0</v>
      </c>
      <c r="J141" s="185"/>
    </row>
    <row r="142" spans="1:17" s="105" customFormat="1" ht="15" customHeight="1" x14ac:dyDescent="0.2">
      <c r="A142" s="182"/>
      <c r="B142" s="183"/>
      <c r="C142" s="183"/>
      <c r="D142" s="183"/>
      <c r="E142" s="531" t="s">
        <v>604</v>
      </c>
      <c r="F142" s="420">
        <f t="shared" ref="F142:I142" si="1">SUM(F133:F141)</f>
        <v>0</v>
      </c>
      <c r="G142" s="533">
        <f t="shared" si="1"/>
        <v>0</v>
      </c>
      <c r="H142" s="686">
        <f t="shared" si="1"/>
        <v>0</v>
      </c>
      <c r="I142" s="687">
        <f t="shared" si="1"/>
        <v>0</v>
      </c>
      <c r="J142" s="185"/>
    </row>
    <row r="143" spans="1:17" s="105" customFormat="1" ht="15" customHeight="1" x14ac:dyDescent="0.25">
      <c r="A143" s="982" t="s">
        <v>568</v>
      </c>
      <c r="B143" s="982"/>
      <c r="C143" s="982"/>
      <c r="D143" s="982"/>
      <c r="E143" s="982"/>
      <c r="F143" s="982"/>
      <c r="G143" s="982"/>
      <c r="H143" s="982"/>
      <c r="I143" s="982"/>
      <c r="J143" s="982"/>
      <c r="L143" s="189">
        <v>350</v>
      </c>
      <c r="M143" s="190" t="s">
        <v>164</v>
      </c>
      <c r="O143" s="191"/>
      <c r="Q143" s="191"/>
    </row>
    <row r="144" spans="1:17" s="105" customFormat="1" ht="15" customHeight="1" x14ac:dyDescent="0.25">
      <c r="A144" s="982" t="s">
        <v>572</v>
      </c>
      <c r="B144" s="982"/>
      <c r="C144" s="982"/>
      <c r="D144" s="982"/>
      <c r="E144" s="982"/>
      <c r="F144" s="982"/>
      <c r="G144" s="982"/>
      <c r="H144" s="982"/>
      <c r="I144" s="982"/>
      <c r="J144" s="982"/>
      <c r="L144" s="189">
        <v>550</v>
      </c>
      <c r="M144" s="190" t="s">
        <v>164</v>
      </c>
      <c r="O144" s="191"/>
      <c r="Q144" s="191"/>
    </row>
    <row r="145" spans="1:17" s="105" customFormat="1" ht="15" customHeight="1" x14ac:dyDescent="0.25">
      <c r="A145" s="982" t="s">
        <v>575</v>
      </c>
      <c r="B145" s="982"/>
      <c r="C145" s="982"/>
      <c r="D145" s="982"/>
      <c r="E145" s="982"/>
      <c r="F145" s="982"/>
      <c r="G145" s="982"/>
      <c r="H145" s="982"/>
      <c r="I145" s="982"/>
      <c r="J145" s="982"/>
      <c r="L145" s="510"/>
      <c r="O145" s="191"/>
      <c r="Q145" s="191"/>
    </row>
    <row r="146" spans="1:17" s="105" customFormat="1" ht="15" customHeight="1" x14ac:dyDescent="0.25">
      <c r="A146" s="1000"/>
      <c r="B146" s="1000"/>
      <c r="C146" s="1000"/>
      <c r="D146" s="1000"/>
      <c r="E146" s="1000"/>
      <c r="F146" s="1000"/>
      <c r="G146" s="1000"/>
      <c r="H146" s="1000"/>
      <c r="I146" s="1000"/>
      <c r="J146" s="1000"/>
      <c r="L146" s="510"/>
      <c r="O146" s="191"/>
      <c r="Q146" s="191"/>
    </row>
    <row r="147" spans="1:17" s="132" customFormat="1" ht="30" customHeight="1" x14ac:dyDescent="0.25">
      <c r="A147" s="997" t="s">
        <v>602</v>
      </c>
      <c r="B147" s="997"/>
      <c r="C147" s="997"/>
      <c r="D147" s="997"/>
      <c r="E147" s="997"/>
      <c r="F147" s="997"/>
      <c r="G147" s="997"/>
      <c r="H147" s="997"/>
      <c r="I147" s="997"/>
      <c r="J147" s="997"/>
      <c r="K147" s="120"/>
    </row>
    <row r="148" spans="1:17" s="105" customFormat="1" ht="15" customHeight="1" x14ac:dyDescent="0.25">
      <c r="A148" s="988" t="s">
        <v>169</v>
      </c>
      <c r="B148" s="988"/>
      <c r="C148" s="988"/>
      <c r="D148" s="988"/>
      <c r="E148" s="988"/>
      <c r="F148" s="988"/>
      <c r="G148" s="988"/>
      <c r="H148" s="988"/>
      <c r="I148" s="988"/>
      <c r="J148" s="988"/>
    </row>
    <row r="149" spans="1:17" s="105" customFormat="1" ht="45" customHeight="1" x14ac:dyDescent="0.25">
      <c r="A149" s="987"/>
      <c r="B149" s="987"/>
      <c r="C149" s="987"/>
      <c r="D149" s="987"/>
      <c r="E149" s="987"/>
      <c r="F149" s="987"/>
      <c r="G149" s="987"/>
      <c r="H149" s="987"/>
      <c r="I149" s="987"/>
      <c r="J149" s="987"/>
    </row>
    <row r="150" spans="1:17" s="105" customFormat="1" ht="15" customHeight="1" x14ac:dyDescent="0.25">
      <c r="A150" s="988" t="s">
        <v>254</v>
      </c>
      <c r="B150" s="988"/>
      <c r="C150" s="988"/>
      <c r="D150" s="988"/>
      <c r="E150" s="988"/>
      <c r="F150" s="988"/>
      <c r="G150" s="988"/>
      <c r="H150" s="988"/>
      <c r="I150" s="988"/>
      <c r="J150" s="988"/>
    </row>
    <row r="151" spans="1:17" s="14" customFormat="1" ht="45" customHeight="1" x14ac:dyDescent="0.2">
      <c r="A151" s="986"/>
      <c r="B151" s="986"/>
      <c r="C151" s="986"/>
      <c r="D151" s="986"/>
      <c r="E151" s="986"/>
      <c r="F151" s="986"/>
      <c r="G151" s="986"/>
      <c r="H151" s="986"/>
      <c r="I151" s="986"/>
      <c r="J151" s="986"/>
    </row>
    <row r="152" spans="1:17" s="105" customFormat="1" ht="12" x14ac:dyDescent="0.25">
      <c r="A152" s="988" t="s">
        <v>573</v>
      </c>
      <c r="B152" s="988"/>
      <c r="C152" s="988"/>
      <c r="D152" s="988"/>
      <c r="E152" s="988"/>
      <c r="F152" s="988"/>
      <c r="G152" s="988"/>
      <c r="H152" s="988"/>
      <c r="I152" s="988"/>
      <c r="J152" s="988"/>
    </row>
    <row r="153" spans="1:17" s="14" customFormat="1" ht="45" customHeight="1" x14ac:dyDescent="0.2">
      <c r="A153" s="987"/>
      <c r="B153" s="987"/>
      <c r="C153" s="987"/>
      <c r="D153" s="987"/>
      <c r="E153" s="987"/>
      <c r="F153" s="987"/>
      <c r="G153" s="987"/>
      <c r="H153" s="987"/>
      <c r="I153" s="987"/>
      <c r="J153" s="987"/>
    </row>
    <row r="154" spans="1:17" s="105" customFormat="1" ht="12" x14ac:dyDescent="0.25">
      <c r="A154" s="988" t="s">
        <v>574</v>
      </c>
      <c r="B154" s="988"/>
      <c r="C154" s="988"/>
      <c r="D154" s="988"/>
      <c r="E154" s="988"/>
      <c r="F154" s="988"/>
      <c r="G154" s="988"/>
      <c r="H154" s="988"/>
      <c r="I154" s="988"/>
      <c r="J154" s="988"/>
    </row>
    <row r="155" spans="1:17" s="14" customFormat="1" ht="45" customHeight="1" x14ac:dyDescent="0.2">
      <c r="A155" s="987"/>
      <c r="B155" s="987"/>
      <c r="C155" s="987"/>
      <c r="D155" s="987"/>
      <c r="E155" s="987"/>
      <c r="F155" s="987"/>
      <c r="G155" s="987"/>
      <c r="H155" s="987"/>
      <c r="I155" s="987"/>
      <c r="J155" s="987"/>
    </row>
  </sheetData>
  <mergeCells count="131">
    <mergeCell ref="A148:J148"/>
    <mergeCell ref="A149:J149"/>
    <mergeCell ref="A150:J150"/>
    <mergeCell ref="A151:J151"/>
    <mergeCell ref="A152:J152"/>
    <mergeCell ref="A116:J116"/>
    <mergeCell ref="A117:J117"/>
    <mergeCell ref="A143:J143"/>
    <mergeCell ref="A144:J144"/>
    <mergeCell ref="A145:J145"/>
    <mergeCell ref="A147:J147"/>
    <mergeCell ref="A119:E119"/>
    <mergeCell ref="F119:J119"/>
    <mergeCell ref="A120:E120"/>
    <mergeCell ref="F120:J120"/>
    <mergeCell ref="A121:E121"/>
    <mergeCell ref="F121:J121"/>
    <mergeCell ref="A118:J118"/>
    <mergeCell ref="A125:J125"/>
    <mergeCell ref="A126:J126"/>
    <mergeCell ref="A127:J127"/>
    <mergeCell ref="A128:J128"/>
    <mergeCell ref="A129:F129"/>
    <mergeCell ref="H129:J129"/>
    <mergeCell ref="A153:J153"/>
    <mergeCell ref="A154:J154"/>
    <mergeCell ref="A155:J155"/>
    <mergeCell ref="A146:J146"/>
    <mergeCell ref="A113:J113"/>
    <mergeCell ref="A114:J114"/>
    <mergeCell ref="A115:J115"/>
    <mergeCell ref="A108:J108"/>
    <mergeCell ref="A70:J70"/>
    <mergeCell ref="A107:J107"/>
    <mergeCell ref="A109:J109"/>
    <mergeCell ref="A90:J90"/>
    <mergeCell ref="A91:F91"/>
    <mergeCell ref="H91:J91"/>
    <mergeCell ref="A105:J105"/>
    <mergeCell ref="A106:J106"/>
    <mergeCell ref="A86:E86"/>
    <mergeCell ref="F86:J86"/>
    <mergeCell ref="A87:J87"/>
    <mergeCell ref="A88:J88"/>
    <mergeCell ref="A89:J89"/>
    <mergeCell ref="A84:E84"/>
    <mergeCell ref="F84:J84"/>
    <mergeCell ref="A85:E85"/>
    <mergeCell ref="A122:E122"/>
    <mergeCell ref="F122:J122"/>
    <mergeCell ref="A123:E123"/>
    <mergeCell ref="F123:J123"/>
    <mergeCell ref="A124:E124"/>
    <mergeCell ref="F124:J124"/>
    <mergeCell ref="A110:J110"/>
    <mergeCell ref="A111:J111"/>
    <mergeCell ref="A112:J112"/>
    <mergeCell ref="F85:J85"/>
    <mergeCell ref="A80:J80"/>
    <mergeCell ref="A81:E81"/>
    <mergeCell ref="F81:J81"/>
    <mergeCell ref="A82:E82"/>
    <mergeCell ref="F82:J82"/>
    <mergeCell ref="A78:J78"/>
    <mergeCell ref="A79:J79"/>
    <mergeCell ref="A71:J71"/>
    <mergeCell ref="A83:E83"/>
    <mergeCell ref="F83:J83"/>
    <mergeCell ref="A74:J74"/>
    <mergeCell ref="A52:J52"/>
    <mergeCell ref="A53:F53"/>
    <mergeCell ref="F43:J43"/>
    <mergeCell ref="A39:J39"/>
    <mergeCell ref="A75:J75"/>
    <mergeCell ref="A76:J76"/>
    <mergeCell ref="A77:J77"/>
    <mergeCell ref="F46:J46"/>
    <mergeCell ref="A47:E47"/>
    <mergeCell ref="A69:J69"/>
    <mergeCell ref="A50:J50"/>
    <mergeCell ref="A46:E46"/>
    <mergeCell ref="F47:J47"/>
    <mergeCell ref="A67:J67"/>
    <mergeCell ref="A7:E7"/>
    <mergeCell ref="F7:J7"/>
    <mergeCell ref="A35:J35"/>
    <mergeCell ref="F8:J8"/>
    <mergeCell ref="A9:E9"/>
    <mergeCell ref="A10:J10"/>
    <mergeCell ref="A11:J11"/>
    <mergeCell ref="A72:J72"/>
    <mergeCell ref="A73:J73"/>
    <mergeCell ref="A30:J30"/>
    <mergeCell ref="A12:J12"/>
    <mergeCell ref="F9:J9"/>
    <mergeCell ref="A32:J32"/>
    <mergeCell ref="A14:F14"/>
    <mergeCell ref="A31:J31"/>
    <mergeCell ref="F44:J44"/>
    <mergeCell ref="A45:E45"/>
    <mergeCell ref="F45:J45"/>
    <mergeCell ref="H53:J53"/>
    <mergeCell ref="A44:E44"/>
    <mergeCell ref="A33:J33"/>
    <mergeCell ref="A34:J34"/>
    <mergeCell ref="A68:J68"/>
    <mergeCell ref="A51:J51"/>
    <mergeCell ref="A1:J1"/>
    <mergeCell ref="A29:J29"/>
    <mergeCell ref="A49:J49"/>
    <mergeCell ref="A42:J42"/>
    <mergeCell ref="A41:J41"/>
    <mergeCell ref="A36:J36"/>
    <mergeCell ref="A38:J38"/>
    <mergeCell ref="A37:J37"/>
    <mergeCell ref="A48:E48"/>
    <mergeCell ref="F48:J48"/>
    <mergeCell ref="A8:E8"/>
    <mergeCell ref="F4:J4"/>
    <mergeCell ref="A2:J2"/>
    <mergeCell ref="A3:J3"/>
    <mergeCell ref="A5:E5"/>
    <mergeCell ref="F5:J5"/>
    <mergeCell ref="A40:J40"/>
    <mergeCell ref="H14:J14"/>
    <mergeCell ref="A28:J28"/>
    <mergeCell ref="A13:J13"/>
    <mergeCell ref="A43:E43"/>
    <mergeCell ref="A4:E4"/>
    <mergeCell ref="A6:E6"/>
    <mergeCell ref="F6:J6"/>
  </mergeCells>
  <pageMargins left="0.70866141732283472" right="0.70866141732283472" top="0.74803149606299213" bottom="0.74803149606299213" header="0.31496062992125984" footer="0.31496062992125984"/>
  <pageSetup scale="65" orientation="portrait" r:id="rId1"/>
  <headerFooter>
    <oddHeader>&amp;C&amp;"Arial,Normal"&amp;8MUSICACTION
INITIATIVES COLLECTIVES 
VITRINES MUSICALES VOLET 2</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DDFC4-15DC-4614-B2D4-37774647ED56}">
  <sheetPr>
    <tabColor theme="7" tint="0.79998168889431442"/>
  </sheetPr>
  <dimension ref="A1:N130"/>
  <sheetViews>
    <sheetView zoomScaleNormal="100" zoomScaleSheetLayoutView="100" workbookViewId="0">
      <selection activeCell="A68" sqref="A68:K68"/>
    </sheetView>
  </sheetViews>
  <sheetFormatPr baseColWidth="10" defaultColWidth="11.42578125" defaultRowHeight="12" x14ac:dyDescent="0.2"/>
  <cols>
    <col min="1" max="1" width="40.140625" style="14" customWidth="1"/>
    <col min="2" max="2" width="37.5703125" style="14" customWidth="1"/>
    <col min="3" max="3" width="28.85546875" style="14" customWidth="1"/>
    <col min="4" max="4" width="16.5703125" style="14" customWidth="1"/>
    <col min="5" max="5" width="49.7109375" style="14" customWidth="1"/>
    <col min="6" max="6" width="13.7109375" style="14" customWidth="1"/>
    <col min="7" max="7" width="23.85546875" style="14" customWidth="1"/>
    <col min="8" max="8" width="14.5703125" style="14" customWidth="1"/>
    <col min="9" max="255" width="11.42578125" style="14"/>
    <col min="256" max="256" width="40.140625" style="14" customWidth="1"/>
    <col min="257" max="257" width="37.5703125" style="14" customWidth="1"/>
    <col min="258" max="258" width="37.85546875" style="14" customWidth="1"/>
    <col min="259" max="511" width="11.42578125" style="14"/>
    <col min="512" max="512" width="40.140625" style="14" customWidth="1"/>
    <col min="513" max="513" width="37.5703125" style="14" customWidth="1"/>
    <col min="514" max="514" width="37.85546875" style="14" customWidth="1"/>
    <col min="515" max="767" width="11.42578125" style="14"/>
    <col min="768" max="768" width="40.140625" style="14" customWidth="1"/>
    <col min="769" max="769" width="37.5703125" style="14" customWidth="1"/>
    <col min="770" max="770" width="37.85546875" style="14" customWidth="1"/>
    <col min="771" max="1023" width="11.42578125" style="14"/>
    <col min="1024" max="1024" width="40.140625" style="14" customWidth="1"/>
    <col min="1025" max="1025" width="37.5703125" style="14" customWidth="1"/>
    <col min="1026" max="1026" width="37.85546875" style="14" customWidth="1"/>
    <col min="1027" max="1279" width="11.42578125" style="14"/>
    <col min="1280" max="1280" width="40.140625" style="14" customWidth="1"/>
    <col min="1281" max="1281" width="37.5703125" style="14" customWidth="1"/>
    <col min="1282" max="1282" width="37.85546875" style="14" customWidth="1"/>
    <col min="1283" max="1535" width="11.42578125" style="14"/>
    <col min="1536" max="1536" width="40.140625" style="14" customWidth="1"/>
    <col min="1537" max="1537" width="37.5703125" style="14" customWidth="1"/>
    <col min="1538" max="1538" width="37.85546875" style="14" customWidth="1"/>
    <col min="1539" max="1791" width="11.42578125" style="14"/>
    <col min="1792" max="1792" width="40.140625" style="14" customWidth="1"/>
    <col min="1793" max="1793" width="37.5703125" style="14" customWidth="1"/>
    <col min="1794" max="1794" width="37.85546875" style="14" customWidth="1"/>
    <col min="1795" max="2047" width="11.42578125" style="14"/>
    <col min="2048" max="2048" width="40.140625" style="14" customWidth="1"/>
    <col min="2049" max="2049" width="37.5703125" style="14" customWidth="1"/>
    <col min="2050" max="2050" width="37.85546875" style="14" customWidth="1"/>
    <col min="2051" max="2303" width="11.42578125" style="14"/>
    <col min="2304" max="2304" width="40.140625" style="14" customWidth="1"/>
    <col min="2305" max="2305" width="37.5703125" style="14" customWidth="1"/>
    <col min="2306" max="2306" width="37.85546875" style="14" customWidth="1"/>
    <col min="2307" max="2559" width="11.42578125" style="14"/>
    <col min="2560" max="2560" width="40.140625" style="14" customWidth="1"/>
    <col min="2561" max="2561" width="37.5703125" style="14" customWidth="1"/>
    <col min="2562" max="2562" width="37.85546875" style="14" customWidth="1"/>
    <col min="2563" max="2815" width="11.42578125" style="14"/>
    <col min="2816" max="2816" width="40.140625" style="14" customWidth="1"/>
    <col min="2817" max="2817" width="37.5703125" style="14" customWidth="1"/>
    <col min="2818" max="2818" width="37.85546875" style="14" customWidth="1"/>
    <col min="2819" max="3071" width="11.42578125" style="14"/>
    <col min="3072" max="3072" width="40.140625" style="14" customWidth="1"/>
    <col min="3073" max="3073" width="37.5703125" style="14" customWidth="1"/>
    <col min="3074" max="3074" width="37.85546875" style="14" customWidth="1"/>
    <col min="3075" max="3327" width="11.42578125" style="14"/>
    <col min="3328" max="3328" width="40.140625" style="14" customWidth="1"/>
    <col min="3329" max="3329" width="37.5703125" style="14" customWidth="1"/>
    <col min="3330" max="3330" width="37.85546875" style="14" customWidth="1"/>
    <col min="3331" max="3583" width="11.42578125" style="14"/>
    <col min="3584" max="3584" width="40.140625" style="14" customWidth="1"/>
    <col min="3585" max="3585" width="37.5703125" style="14" customWidth="1"/>
    <col min="3586" max="3586" width="37.85546875" style="14" customWidth="1"/>
    <col min="3587" max="3839" width="11.42578125" style="14"/>
    <col min="3840" max="3840" width="40.140625" style="14" customWidth="1"/>
    <col min="3841" max="3841" width="37.5703125" style="14" customWidth="1"/>
    <col min="3842" max="3842" width="37.85546875" style="14" customWidth="1"/>
    <col min="3843" max="4095" width="11.42578125" style="14"/>
    <col min="4096" max="4096" width="40.140625" style="14" customWidth="1"/>
    <col min="4097" max="4097" width="37.5703125" style="14" customWidth="1"/>
    <col min="4098" max="4098" width="37.85546875" style="14" customWidth="1"/>
    <col min="4099" max="4351" width="11.42578125" style="14"/>
    <col min="4352" max="4352" width="40.140625" style="14" customWidth="1"/>
    <col min="4353" max="4353" width="37.5703125" style="14" customWidth="1"/>
    <col min="4354" max="4354" width="37.85546875" style="14" customWidth="1"/>
    <col min="4355" max="4607" width="11.42578125" style="14"/>
    <col min="4608" max="4608" width="40.140625" style="14" customWidth="1"/>
    <col min="4609" max="4609" width="37.5703125" style="14" customWidth="1"/>
    <col min="4610" max="4610" width="37.85546875" style="14" customWidth="1"/>
    <col min="4611" max="4863" width="11.42578125" style="14"/>
    <col min="4864" max="4864" width="40.140625" style="14" customWidth="1"/>
    <col min="4865" max="4865" width="37.5703125" style="14" customWidth="1"/>
    <col min="4866" max="4866" width="37.85546875" style="14" customWidth="1"/>
    <col min="4867" max="5119" width="11.42578125" style="14"/>
    <col min="5120" max="5120" width="40.140625" style="14" customWidth="1"/>
    <col min="5121" max="5121" width="37.5703125" style="14" customWidth="1"/>
    <col min="5122" max="5122" width="37.85546875" style="14" customWidth="1"/>
    <col min="5123" max="5375" width="11.42578125" style="14"/>
    <col min="5376" max="5376" width="40.140625" style="14" customWidth="1"/>
    <col min="5377" max="5377" width="37.5703125" style="14" customWidth="1"/>
    <col min="5378" max="5378" width="37.85546875" style="14" customWidth="1"/>
    <col min="5379" max="5631" width="11.42578125" style="14"/>
    <col min="5632" max="5632" width="40.140625" style="14" customWidth="1"/>
    <col min="5633" max="5633" width="37.5703125" style="14" customWidth="1"/>
    <col min="5634" max="5634" width="37.85546875" style="14" customWidth="1"/>
    <col min="5635" max="5887" width="11.42578125" style="14"/>
    <col min="5888" max="5888" width="40.140625" style="14" customWidth="1"/>
    <col min="5889" max="5889" width="37.5703125" style="14" customWidth="1"/>
    <col min="5890" max="5890" width="37.85546875" style="14" customWidth="1"/>
    <col min="5891" max="6143" width="11.42578125" style="14"/>
    <col min="6144" max="6144" width="40.140625" style="14" customWidth="1"/>
    <col min="6145" max="6145" width="37.5703125" style="14" customWidth="1"/>
    <col min="6146" max="6146" width="37.85546875" style="14" customWidth="1"/>
    <col min="6147" max="6399" width="11.42578125" style="14"/>
    <col min="6400" max="6400" width="40.140625" style="14" customWidth="1"/>
    <col min="6401" max="6401" width="37.5703125" style="14" customWidth="1"/>
    <col min="6402" max="6402" width="37.85546875" style="14" customWidth="1"/>
    <col min="6403" max="6655" width="11.42578125" style="14"/>
    <col min="6656" max="6656" width="40.140625" style="14" customWidth="1"/>
    <col min="6657" max="6657" width="37.5703125" style="14" customWidth="1"/>
    <col min="6658" max="6658" width="37.85546875" style="14" customWidth="1"/>
    <col min="6659" max="6911" width="11.42578125" style="14"/>
    <col min="6912" max="6912" width="40.140625" style="14" customWidth="1"/>
    <col min="6913" max="6913" width="37.5703125" style="14" customWidth="1"/>
    <col min="6914" max="6914" width="37.85546875" style="14" customWidth="1"/>
    <col min="6915" max="7167" width="11.42578125" style="14"/>
    <col min="7168" max="7168" width="40.140625" style="14" customWidth="1"/>
    <col min="7169" max="7169" width="37.5703125" style="14" customWidth="1"/>
    <col min="7170" max="7170" width="37.85546875" style="14" customWidth="1"/>
    <col min="7171" max="7423" width="11.42578125" style="14"/>
    <col min="7424" max="7424" width="40.140625" style="14" customWidth="1"/>
    <col min="7425" max="7425" width="37.5703125" style="14" customWidth="1"/>
    <col min="7426" max="7426" width="37.85546875" style="14" customWidth="1"/>
    <col min="7427" max="7679" width="11.42578125" style="14"/>
    <col min="7680" max="7680" width="40.140625" style="14" customWidth="1"/>
    <col min="7681" max="7681" width="37.5703125" style="14" customWidth="1"/>
    <col min="7682" max="7682" width="37.85546875" style="14" customWidth="1"/>
    <col min="7683" max="7935" width="11.42578125" style="14"/>
    <col min="7936" max="7936" width="40.140625" style="14" customWidth="1"/>
    <col min="7937" max="7937" width="37.5703125" style="14" customWidth="1"/>
    <col min="7938" max="7938" width="37.85546875" style="14" customWidth="1"/>
    <col min="7939" max="8191" width="11.42578125" style="14"/>
    <col min="8192" max="8192" width="40.140625" style="14" customWidth="1"/>
    <col min="8193" max="8193" width="37.5703125" style="14" customWidth="1"/>
    <col min="8194" max="8194" width="37.85546875" style="14" customWidth="1"/>
    <col min="8195" max="8447" width="11.42578125" style="14"/>
    <col min="8448" max="8448" width="40.140625" style="14" customWidth="1"/>
    <col min="8449" max="8449" width="37.5703125" style="14" customWidth="1"/>
    <col min="8450" max="8450" width="37.85546875" style="14" customWidth="1"/>
    <col min="8451" max="8703" width="11.42578125" style="14"/>
    <col min="8704" max="8704" width="40.140625" style="14" customWidth="1"/>
    <col min="8705" max="8705" width="37.5703125" style="14" customWidth="1"/>
    <col min="8706" max="8706" width="37.85546875" style="14" customWidth="1"/>
    <col min="8707" max="8959" width="11.42578125" style="14"/>
    <col min="8960" max="8960" width="40.140625" style="14" customWidth="1"/>
    <col min="8961" max="8961" width="37.5703125" style="14" customWidth="1"/>
    <col min="8962" max="8962" width="37.85546875" style="14" customWidth="1"/>
    <col min="8963" max="9215" width="11.42578125" style="14"/>
    <col min="9216" max="9216" width="40.140625" style="14" customWidth="1"/>
    <col min="9217" max="9217" width="37.5703125" style="14" customWidth="1"/>
    <col min="9218" max="9218" width="37.85546875" style="14" customWidth="1"/>
    <col min="9219" max="9471" width="11.42578125" style="14"/>
    <col min="9472" max="9472" width="40.140625" style="14" customWidth="1"/>
    <col min="9473" max="9473" width="37.5703125" style="14" customWidth="1"/>
    <col min="9474" max="9474" width="37.85546875" style="14" customWidth="1"/>
    <col min="9475" max="9727" width="11.42578125" style="14"/>
    <col min="9728" max="9728" width="40.140625" style="14" customWidth="1"/>
    <col min="9729" max="9729" width="37.5703125" style="14" customWidth="1"/>
    <col min="9730" max="9730" width="37.85546875" style="14" customWidth="1"/>
    <col min="9731" max="9983" width="11.42578125" style="14"/>
    <col min="9984" max="9984" width="40.140625" style="14" customWidth="1"/>
    <col min="9985" max="9985" width="37.5703125" style="14" customWidth="1"/>
    <col min="9986" max="9986" width="37.85546875" style="14" customWidth="1"/>
    <col min="9987" max="10239" width="11.42578125" style="14"/>
    <col min="10240" max="10240" width="40.140625" style="14" customWidth="1"/>
    <col min="10241" max="10241" width="37.5703125" style="14" customWidth="1"/>
    <col min="10242" max="10242" width="37.85546875" style="14" customWidth="1"/>
    <col min="10243" max="10495" width="11.42578125" style="14"/>
    <col min="10496" max="10496" width="40.140625" style="14" customWidth="1"/>
    <col min="10497" max="10497" width="37.5703125" style="14" customWidth="1"/>
    <col min="10498" max="10498" width="37.85546875" style="14" customWidth="1"/>
    <col min="10499" max="10751" width="11.42578125" style="14"/>
    <col min="10752" max="10752" width="40.140625" style="14" customWidth="1"/>
    <col min="10753" max="10753" width="37.5703125" style="14" customWidth="1"/>
    <col min="10754" max="10754" width="37.85546875" style="14" customWidth="1"/>
    <col min="10755" max="11007" width="11.42578125" style="14"/>
    <col min="11008" max="11008" width="40.140625" style="14" customWidth="1"/>
    <col min="11009" max="11009" width="37.5703125" style="14" customWidth="1"/>
    <col min="11010" max="11010" width="37.85546875" style="14" customWidth="1"/>
    <col min="11011" max="11263" width="11.42578125" style="14"/>
    <col min="11264" max="11264" width="40.140625" style="14" customWidth="1"/>
    <col min="11265" max="11265" width="37.5703125" style="14" customWidth="1"/>
    <col min="11266" max="11266" width="37.85546875" style="14" customWidth="1"/>
    <col min="11267" max="11519" width="11.42578125" style="14"/>
    <col min="11520" max="11520" width="40.140625" style="14" customWidth="1"/>
    <col min="11521" max="11521" width="37.5703125" style="14" customWidth="1"/>
    <col min="11522" max="11522" width="37.85546875" style="14" customWidth="1"/>
    <col min="11523" max="11775" width="11.42578125" style="14"/>
    <col min="11776" max="11776" width="40.140625" style="14" customWidth="1"/>
    <col min="11777" max="11777" width="37.5703125" style="14" customWidth="1"/>
    <col min="11778" max="11778" width="37.85546875" style="14" customWidth="1"/>
    <col min="11779" max="12031" width="11.42578125" style="14"/>
    <col min="12032" max="12032" width="40.140625" style="14" customWidth="1"/>
    <col min="12033" max="12033" width="37.5703125" style="14" customWidth="1"/>
    <col min="12034" max="12034" width="37.85546875" style="14" customWidth="1"/>
    <col min="12035" max="12287" width="11.42578125" style="14"/>
    <col min="12288" max="12288" width="40.140625" style="14" customWidth="1"/>
    <col min="12289" max="12289" width="37.5703125" style="14" customWidth="1"/>
    <col min="12290" max="12290" width="37.85546875" style="14" customWidth="1"/>
    <col min="12291" max="12543" width="11.42578125" style="14"/>
    <col min="12544" max="12544" width="40.140625" style="14" customWidth="1"/>
    <col min="12545" max="12545" width="37.5703125" style="14" customWidth="1"/>
    <col min="12546" max="12546" width="37.85546875" style="14" customWidth="1"/>
    <col min="12547" max="12799" width="11.42578125" style="14"/>
    <col min="12800" max="12800" width="40.140625" style="14" customWidth="1"/>
    <col min="12801" max="12801" width="37.5703125" style="14" customWidth="1"/>
    <col min="12802" max="12802" width="37.85546875" style="14" customWidth="1"/>
    <col min="12803" max="13055" width="11.42578125" style="14"/>
    <col min="13056" max="13056" width="40.140625" style="14" customWidth="1"/>
    <col min="13057" max="13057" width="37.5703125" style="14" customWidth="1"/>
    <col min="13058" max="13058" width="37.85546875" style="14" customWidth="1"/>
    <col min="13059" max="13311" width="11.42578125" style="14"/>
    <col min="13312" max="13312" width="40.140625" style="14" customWidth="1"/>
    <col min="13313" max="13313" width="37.5703125" style="14" customWidth="1"/>
    <col min="13314" max="13314" width="37.85546875" style="14" customWidth="1"/>
    <col min="13315" max="13567" width="11.42578125" style="14"/>
    <col min="13568" max="13568" width="40.140625" style="14" customWidth="1"/>
    <col min="13569" max="13569" width="37.5703125" style="14" customWidth="1"/>
    <col min="13570" max="13570" width="37.85546875" style="14" customWidth="1"/>
    <col min="13571" max="13823" width="11.42578125" style="14"/>
    <col min="13824" max="13824" width="40.140625" style="14" customWidth="1"/>
    <col min="13825" max="13825" width="37.5703125" style="14" customWidth="1"/>
    <col min="13826" max="13826" width="37.85546875" style="14" customWidth="1"/>
    <col min="13827" max="14079" width="11.42578125" style="14"/>
    <col min="14080" max="14080" width="40.140625" style="14" customWidth="1"/>
    <col min="14081" max="14081" width="37.5703125" style="14" customWidth="1"/>
    <col min="14082" max="14082" width="37.85546875" style="14" customWidth="1"/>
    <col min="14083" max="14335" width="11.42578125" style="14"/>
    <col min="14336" max="14336" width="40.140625" style="14" customWidth="1"/>
    <col min="14337" max="14337" width="37.5703125" style="14" customWidth="1"/>
    <col min="14338" max="14338" width="37.85546875" style="14" customWidth="1"/>
    <col min="14339" max="14591" width="11.42578125" style="14"/>
    <col min="14592" max="14592" width="40.140625" style="14" customWidth="1"/>
    <col min="14593" max="14593" width="37.5703125" style="14" customWidth="1"/>
    <col min="14594" max="14594" width="37.85546875" style="14" customWidth="1"/>
    <col min="14595" max="14847" width="11.42578125" style="14"/>
    <col min="14848" max="14848" width="40.140625" style="14" customWidth="1"/>
    <col min="14849" max="14849" width="37.5703125" style="14" customWidth="1"/>
    <col min="14850" max="14850" width="37.85546875" style="14" customWidth="1"/>
    <col min="14851" max="15103" width="11.42578125" style="14"/>
    <col min="15104" max="15104" width="40.140625" style="14" customWidth="1"/>
    <col min="15105" max="15105" width="37.5703125" style="14" customWidth="1"/>
    <col min="15106" max="15106" width="37.85546875" style="14" customWidth="1"/>
    <col min="15107" max="15359" width="11.42578125" style="14"/>
    <col min="15360" max="15360" width="40.140625" style="14" customWidth="1"/>
    <col min="15361" max="15361" width="37.5703125" style="14" customWidth="1"/>
    <col min="15362" max="15362" width="37.85546875" style="14" customWidth="1"/>
    <col min="15363" max="15615" width="11.42578125" style="14"/>
    <col min="15616" max="15616" width="40.140625" style="14" customWidth="1"/>
    <col min="15617" max="15617" width="37.5703125" style="14" customWidth="1"/>
    <col min="15618" max="15618" width="37.85546875" style="14" customWidth="1"/>
    <col min="15619" max="15871" width="11.42578125" style="14"/>
    <col min="15872" max="15872" width="40.140625" style="14" customWidth="1"/>
    <col min="15873" max="15873" width="37.5703125" style="14" customWidth="1"/>
    <col min="15874" max="15874" width="37.85546875" style="14" customWidth="1"/>
    <col min="15875" max="16127" width="11.42578125" style="14"/>
    <col min="16128" max="16128" width="40.140625" style="14" customWidth="1"/>
    <col min="16129" max="16129" width="37.5703125" style="14" customWidth="1"/>
    <col min="16130" max="16130" width="37.85546875" style="14" customWidth="1"/>
    <col min="16131" max="16384" width="11.42578125" style="14"/>
  </cols>
  <sheetData>
    <row r="1" spans="1:14" s="97" customFormat="1" ht="56.45" customHeight="1" x14ac:dyDescent="0.25">
      <c r="A1" s="864" t="s">
        <v>461</v>
      </c>
      <c r="B1" s="864"/>
      <c r="C1" s="864"/>
      <c r="D1" s="864"/>
      <c r="E1" s="864"/>
      <c r="F1" s="171"/>
      <c r="G1" s="171"/>
      <c r="H1" s="171"/>
      <c r="I1" s="171"/>
      <c r="J1" s="171"/>
      <c r="K1" s="171"/>
      <c r="L1" s="171"/>
      <c r="M1" s="96"/>
      <c r="N1" s="96"/>
    </row>
    <row r="2" spans="1:14" s="97" customFormat="1" ht="18.75" x14ac:dyDescent="0.25">
      <c r="A2" s="229"/>
      <c r="B2" s="229"/>
      <c r="C2" s="229"/>
      <c r="D2" s="229"/>
      <c r="E2" s="171"/>
      <c r="F2" s="171"/>
      <c r="G2" s="171"/>
      <c r="H2" s="171"/>
      <c r="I2" s="171"/>
      <c r="J2" s="171"/>
      <c r="K2" s="171"/>
      <c r="L2" s="171"/>
      <c r="M2" s="96"/>
      <c r="N2" s="96"/>
    </row>
    <row r="3" spans="1:14" ht="30" customHeight="1" x14ac:dyDescent="0.2">
      <c r="A3" s="1015" t="s">
        <v>314</v>
      </c>
      <c r="B3" s="1015"/>
      <c r="C3" s="1015"/>
      <c r="D3" s="1015"/>
      <c r="E3" s="1015"/>
      <c r="G3" s="563"/>
      <c r="H3" s="564"/>
    </row>
    <row r="4" spans="1:14" ht="36" customHeight="1" thickBot="1" x14ac:dyDescent="0.25">
      <c r="A4" s="955"/>
      <c r="B4" s="955"/>
      <c r="C4" s="955"/>
      <c r="D4" s="98"/>
      <c r="G4" s="563"/>
      <c r="H4" s="564"/>
    </row>
    <row r="5" spans="1:14" s="105" customFormat="1" ht="15" customHeight="1" thickTop="1" x14ac:dyDescent="0.25">
      <c r="A5" s="1008" t="s">
        <v>420</v>
      </c>
      <c r="B5" s="1009"/>
      <c r="C5" s="1009"/>
      <c r="D5" s="1009"/>
      <c r="E5" s="1009"/>
    </row>
    <row r="6" spans="1:14" s="105" customFormat="1" ht="15" customHeight="1" x14ac:dyDescent="0.25">
      <c r="A6" s="231" t="s">
        <v>386</v>
      </c>
      <c r="B6" s="232" t="s">
        <v>256</v>
      </c>
      <c r="C6" s="1010" t="s">
        <v>257</v>
      </c>
      <c r="D6" s="1011"/>
      <c r="E6" s="1011"/>
    </row>
    <row r="7" spans="1:14" s="105" customFormat="1" ht="15" customHeight="1" x14ac:dyDescent="0.25">
      <c r="A7" s="230"/>
      <c r="B7" s="950" t="s">
        <v>262</v>
      </c>
      <c r="C7" s="1012"/>
      <c r="D7" s="559" t="s">
        <v>484</v>
      </c>
      <c r="E7" s="282" t="s">
        <v>263</v>
      </c>
    </row>
    <row r="8" spans="1:14" ht="30" customHeight="1" x14ac:dyDescent="0.2">
      <c r="A8" s="283" t="s">
        <v>483</v>
      </c>
      <c r="B8" s="1004"/>
      <c r="C8" s="1005"/>
      <c r="D8" s="560" t="s">
        <v>485</v>
      </c>
      <c r="E8" s="286"/>
    </row>
    <row r="9" spans="1:14" s="105" customFormat="1" ht="15" customHeight="1" x14ac:dyDescent="0.25">
      <c r="A9" s="284" t="s">
        <v>146</v>
      </c>
      <c r="B9" s="1006"/>
      <c r="C9" s="1007"/>
      <c r="D9" s="561"/>
      <c r="E9" s="287"/>
    </row>
    <row r="10" spans="1:14" s="105" customFormat="1" ht="15" customHeight="1" x14ac:dyDescent="0.25">
      <c r="A10" s="284" t="s">
        <v>147</v>
      </c>
      <c r="B10" s="1006"/>
      <c r="C10" s="1007"/>
      <c r="D10" s="561"/>
      <c r="E10" s="287"/>
    </row>
    <row r="11" spans="1:14" ht="45" customHeight="1" x14ac:dyDescent="0.2">
      <c r="A11" s="285" t="s">
        <v>207</v>
      </c>
      <c r="B11" s="1006"/>
      <c r="C11" s="1007"/>
      <c r="D11" s="561"/>
      <c r="E11" s="287"/>
    </row>
    <row r="12" spans="1:14" ht="45" customHeight="1" x14ac:dyDescent="0.2">
      <c r="A12" s="285" t="s">
        <v>208</v>
      </c>
      <c r="B12" s="1006"/>
      <c r="C12" s="1007"/>
      <c r="D12" s="561"/>
      <c r="E12" s="287"/>
    </row>
    <row r="13" spans="1:14" s="105" customFormat="1" ht="15" customHeight="1" x14ac:dyDescent="0.25">
      <c r="A13" s="246" t="s">
        <v>206</v>
      </c>
      <c r="B13" s="572"/>
      <c r="C13" s="573">
        <v>0</v>
      </c>
      <c r="D13" s="562"/>
      <c r="E13" s="288">
        <v>0</v>
      </c>
    </row>
    <row r="14" spans="1:14" ht="15" customHeight="1" thickBot="1" x14ac:dyDescent="0.25">
      <c r="A14" s="108"/>
      <c r="B14" s="108"/>
      <c r="C14" s="108"/>
      <c r="D14" s="108"/>
    </row>
    <row r="15" spans="1:14" ht="15" customHeight="1" thickBot="1" x14ac:dyDescent="0.25">
      <c r="A15" s="233"/>
      <c r="B15" s="233"/>
      <c r="C15" s="233"/>
      <c r="D15" s="233"/>
      <c r="E15" s="234"/>
    </row>
    <row r="16" spans="1:14" s="105" customFormat="1" ht="15" customHeight="1" x14ac:dyDescent="0.25">
      <c r="A16" s="1013" t="s">
        <v>421</v>
      </c>
      <c r="B16" s="1014"/>
      <c r="C16" s="1014"/>
      <c r="D16" s="1014"/>
      <c r="E16" s="1014"/>
    </row>
    <row r="17" spans="1:5" s="105" customFormat="1" ht="15" customHeight="1" x14ac:dyDescent="0.25">
      <c r="A17" s="231" t="s">
        <v>236</v>
      </c>
      <c r="B17" s="232" t="s">
        <v>256</v>
      </c>
      <c r="C17" s="1010" t="s">
        <v>257</v>
      </c>
      <c r="D17" s="1011"/>
      <c r="E17" s="1011"/>
    </row>
    <row r="18" spans="1:5" s="105" customFormat="1" ht="15" customHeight="1" x14ac:dyDescent="0.25">
      <c r="A18" s="230"/>
      <c r="B18" s="950" t="s">
        <v>262</v>
      </c>
      <c r="C18" s="1012"/>
      <c r="D18" s="559" t="s">
        <v>484</v>
      </c>
      <c r="E18" s="282" t="s">
        <v>263</v>
      </c>
    </row>
    <row r="19" spans="1:5" ht="30" customHeight="1" x14ac:dyDescent="0.2">
      <c r="A19" s="283" t="s">
        <v>483</v>
      </c>
      <c r="B19" s="1004"/>
      <c r="C19" s="1005"/>
      <c r="D19" s="560" t="s">
        <v>485</v>
      </c>
      <c r="E19" s="286"/>
    </row>
    <row r="20" spans="1:5" s="105" customFormat="1" ht="15" customHeight="1" x14ac:dyDescent="0.25">
      <c r="A20" s="284" t="s">
        <v>146</v>
      </c>
      <c r="B20" s="1006"/>
      <c r="C20" s="1007"/>
      <c r="D20" s="561"/>
      <c r="E20" s="287"/>
    </row>
    <row r="21" spans="1:5" s="105" customFormat="1" ht="15" customHeight="1" x14ac:dyDescent="0.25">
      <c r="A21" s="284" t="s">
        <v>147</v>
      </c>
      <c r="B21" s="1006"/>
      <c r="C21" s="1007"/>
      <c r="D21" s="561"/>
      <c r="E21" s="287"/>
    </row>
    <row r="22" spans="1:5" ht="45" customHeight="1" x14ac:dyDescent="0.2">
      <c r="A22" s="285" t="s">
        <v>207</v>
      </c>
      <c r="B22" s="1006"/>
      <c r="C22" s="1007"/>
      <c r="D22" s="561"/>
      <c r="E22" s="287"/>
    </row>
    <row r="23" spans="1:5" ht="45" customHeight="1" x14ac:dyDescent="0.2">
      <c r="A23" s="285" t="s">
        <v>208</v>
      </c>
      <c r="B23" s="1006"/>
      <c r="C23" s="1007"/>
      <c r="D23" s="561"/>
      <c r="E23" s="287"/>
    </row>
    <row r="24" spans="1:5" s="105" customFormat="1" ht="15" customHeight="1" x14ac:dyDescent="0.25">
      <c r="A24" s="246" t="s">
        <v>206</v>
      </c>
      <c r="B24" s="572"/>
      <c r="C24" s="573">
        <v>0</v>
      </c>
      <c r="D24" s="562"/>
      <c r="E24" s="288">
        <v>0</v>
      </c>
    </row>
    <row r="25" spans="1:5" ht="12.75" thickBot="1" x14ac:dyDescent="0.25">
      <c r="A25" s="108"/>
      <c r="B25" s="108"/>
      <c r="C25" s="108"/>
      <c r="D25" s="108"/>
    </row>
    <row r="26" spans="1:5" s="105" customFormat="1" ht="15" customHeight="1" thickTop="1" x14ac:dyDescent="0.25">
      <c r="A26" s="1008" t="s">
        <v>422</v>
      </c>
      <c r="B26" s="1009"/>
      <c r="C26" s="1009"/>
      <c r="D26" s="1009"/>
      <c r="E26" s="1009"/>
    </row>
    <row r="27" spans="1:5" s="105" customFormat="1" ht="15" customHeight="1" x14ac:dyDescent="0.25">
      <c r="A27" s="231" t="s">
        <v>236</v>
      </c>
      <c r="B27" s="232" t="s">
        <v>256</v>
      </c>
      <c r="C27" s="1010" t="s">
        <v>257</v>
      </c>
      <c r="D27" s="1011"/>
      <c r="E27" s="1011"/>
    </row>
    <row r="28" spans="1:5" s="105" customFormat="1" ht="15" customHeight="1" x14ac:dyDescent="0.25">
      <c r="A28" s="230"/>
      <c r="B28" s="950" t="s">
        <v>262</v>
      </c>
      <c r="C28" s="1012"/>
      <c r="D28" s="559" t="s">
        <v>484</v>
      </c>
      <c r="E28" s="282" t="s">
        <v>263</v>
      </c>
    </row>
    <row r="29" spans="1:5" ht="30" customHeight="1" x14ac:dyDescent="0.2">
      <c r="A29" s="283" t="s">
        <v>483</v>
      </c>
      <c r="B29" s="1004"/>
      <c r="C29" s="1005"/>
      <c r="D29" s="560" t="s">
        <v>485</v>
      </c>
      <c r="E29" s="286"/>
    </row>
    <row r="30" spans="1:5" s="105" customFormat="1" ht="15" customHeight="1" x14ac:dyDescent="0.25">
      <c r="A30" s="284" t="s">
        <v>146</v>
      </c>
      <c r="B30" s="1006"/>
      <c r="C30" s="1007"/>
      <c r="D30" s="561"/>
      <c r="E30" s="287"/>
    </row>
    <row r="31" spans="1:5" s="105" customFormat="1" ht="15" customHeight="1" x14ac:dyDescent="0.25">
      <c r="A31" s="284" t="s">
        <v>147</v>
      </c>
      <c r="B31" s="1006"/>
      <c r="C31" s="1007"/>
      <c r="D31" s="561"/>
      <c r="E31" s="287"/>
    </row>
    <row r="32" spans="1:5" ht="45" customHeight="1" x14ac:dyDescent="0.2">
      <c r="A32" s="285" t="s">
        <v>207</v>
      </c>
      <c r="B32" s="1006"/>
      <c r="C32" s="1007"/>
      <c r="D32" s="561"/>
      <c r="E32" s="287"/>
    </row>
    <row r="33" spans="1:5" ht="45" customHeight="1" x14ac:dyDescent="0.2">
      <c r="A33" s="285" t="s">
        <v>208</v>
      </c>
      <c r="B33" s="1006"/>
      <c r="C33" s="1007"/>
      <c r="D33" s="561"/>
      <c r="E33" s="287"/>
    </row>
    <row r="34" spans="1:5" s="105" customFormat="1" ht="15" customHeight="1" x14ac:dyDescent="0.25">
      <c r="A34" s="246" t="s">
        <v>206</v>
      </c>
      <c r="B34" s="572"/>
      <c r="C34" s="573">
        <v>0</v>
      </c>
      <c r="D34" s="562"/>
      <c r="E34" s="288">
        <v>0</v>
      </c>
    </row>
    <row r="35" spans="1:5" ht="12.75" thickBot="1" x14ac:dyDescent="0.25">
      <c r="A35" s="108"/>
      <c r="B35" s="108"/>
      <c r="C35" s="108"/>
      <c r="D35" s="108"/>
    </row>
    <row r="36" spans="1:5" s="105" customFormat="1" ht="15" customHeight="1" thickTop="1" x14ac:dyDescent="0.25">
      <c r="A36" s="1008" t="s">
        <v>423</v>
      </c>
      <c r="B36" s="1009"/>
      <c r="C36" s="1009"/>
      <c r="D36" s="1009"/>
      <c r="E36" s="1009"/>
    </row>
    <row r="37" spans="1:5" s="105" customFormat="1" ht="15" customHeight="1" x14ac:dyDescent="0.25">
      <c r="A37" s="231" t="s">
        <v>236</v>
      </c>
      <c r="B37" s="232" t="s">
        <v>256</v>
      </c>
      <c r="C37" s="1010" t="s">
        <v>257</v>
      </c>
      <c r="D37" s="1011"/>
      <c r="E37" s="1011"/>
    </row>
    <row r="38" spans="1:5" s="105" customFormat="1" ht="15" customHeight="1" x14ac:dyDescent="0.25">
      <c r="A38" s="230"/>
      <c r="B38" s="950" t="s">
        <v>262</v>
      </c>
      <c r="C38" s="1012"/>
      <c r="D38" s="559" t="s">
        <v>484</v>
      </c>
      <c r="E38" s="282" t="s">
        <v>263</v>
      </c>
    </row>
    <row r="39" spans="1:5" ht="30" customHeight="1" x14ac:dyDescent="0.2">
      <c r="A39" s="283" t="s">
        <v>483</v>
      </c>
      <c r="B39" s="1004"/>
      <c r="C39" s="1005"/>
      <c r="D39" s="560" t="s">
        <v>485</v>
      </c>
      <c r="E39" s="286"/>
    </row>
    <row r="40" spans="1:5" s="105" customFormat="1" ht="15" customHeight="1" x14ac:dyDescent="0.25">
      <c r="A40" s="284" t="s">
        <v>146</v>
      </c>
      <c r="B40" s="1006"/>
      <c r="C40" s="1007"/>
      <c r="D40" s="561"/>
      <c r="E40" s="287"/>
    </row>
    <row r="41" spans="1:5" s="105" customFormat="1" ht="15" customHeight="1" x14ac:dyDescent="0.25">
      <c r="A41" s="284" t="s">
        <v>147</v>
      </c>
      <c r="B41" s="1006"/>
      <c r="C41" s="1007"/>
      <c r="D41" s="561"/>
      <c r="E41" s="287"/>
    </row>
    <row r="42" spans="1:5" ht="45" customHeight="1" x14ac:dyDescent="0.2">
      <c r="A42" s="285" t="s">
        <v>207</v>
      </c>
      <c r="B42" s="1006"/>
      <c r="C42" s="1007"/>
      <c r="D42" s="561"/>
      <c r="E42" s="287"/>
    </row>
    <row r="43" spans="1:5" ht="45" customHeight="1" x14ac:dyDescent="0.2">
      <c r="A43" s="285" t="s">
        <v>208</v>
      </c>
      <c r="B43" s="1006"/>
      <c r="C43" s="1007"/>
      <c r="D43" s="561"/>
      <c r="E43" s="287"/>
    </row>
    <row r="44" spans="1:5" s="105" customFormat="1" ht="15" customHeight="1" x14ac:dyDescent="0.25">
      <c r="A44" s="246" t="s">
        <v>206</v>
      </c>
      <c r="B44" s="572"/>
      <c r="C44" s="573">
        <v>0</v>
      </c>
      <c r="D44" s="562"/>
      <c r="E44" s="288">
        <v>0</v>
      </c>
    </row>
    <row r="45" spans="1:5" ht="12.75" thickBot="1" x14ac:dyDescent="0.25">
      <c r="A45" s="108"/>
      <c r="B45" s="108"/>
      <c r="C45" s="108"/>
      <c r="D45" s="108"/>
    </row>
    <row r="46" spans="1:5" s="105" customFormat="1" ht="15" customHeight="1" thickTop="1" x14ac:dyDescent="0.25">
      <c r="A46" s="1008" t="s">
        <v>424</v>
      </c>
      <c r="B46" s="1009"/>
      <c r="C46" s="1009"/>
      <c r="D46" s="1009"/>
      <c r="E46" s="1009"/>
    </row>
    <row r="47" spans="1:5" s="105" customFormat="1" ht="15" customHeight="1" x14ac:dyDescent="0.25">
      <c r="A47" s="231" t="s">
        <v>236</v>
      </c>
      <c r="B47" s="232" t="s">
        <v>256</v>
      </c>
      <c r="C47" s="1010" t="s">
        <v>257</v>
      </c>
      <c r="D47" s="1011"/>
      <c r="E47" s="1011"/>
    </row>
    <row r="48" spans="1:5" s="105" customFormat="1" ht="15" customHeight="1" x14ac:dyDescent="0.25">
      <c r="A48" s="230"/>
      <c r="B48" s="950" t="s">
        <v>262</v>
      </c>
      <c r="C48" s="1012"/>
      <c r="D48" s="559" t="s">
        <v>484</v>
      </c>
      <c r="E48" s="282" t="s">
        <v>263</v>
      </c>
    </row>
    <row r="49" spans="1:5" ht="30" customHeight="1" x14ac:dyDescent="0.2">
      <c r="A49" s="283" t="s">
        <v>483</v>
      </c>
      <c r="B49" s="1004"/>
      <c r="C49" s="1005"/>
      <c r="D49" s="560" t="s">
        <v>485</v>
      </c>
      <c r="E49" s="286"/>
    </row>
    <row r="50" spans="1:5" s="105" customFormat="1" ht="15" customHeight="1" x14ac:dyDescent="0.25">
      <c r="A50" s="284" t="s">
        <v>146</v>
      </c>
      <c r="B50" s="1006"/>
      <c r="C50" s="1007"/>
      <c r="D50" s="561"/>
      <c r="E50" s="287"/>
    </row>
    <row r="51" spans="1:5" s="105" customFormat="1" ht="15" customHeight="1" x14ac:dyDescent="0.25">
      <c r="A51" s="284" t="s">
        <v>147</v>
      </c>
      <c r="B51" s="1006"/>
      <c r="C51" s="1007"/>
      <c r="D51" s="561"/>
      <c r="E51" s="287"/>
    </row>
    <row r="52" spans="1:5" ht="45" customHeight="1" x14ac:dyDescent="0.2">
      <c r="A52" s="285" t="s">
        <v>207</v>
      </c>
      <c r="B52" s="1006"/>
      <c r="C52" s="1007"/>
      <c r="D52" s="561"/>
      <c r="E52" s="287"/>
    </row>
    <row r="53" spans="1:5" ht="45" customHeight="1" x14ac:dyDescent="0.2">
      <c r="A53" s="285" t="s">
        <v>208</v>
      </c>
      <c r="B53" s="1006"/>
      <c r="C53" s="1007"/>
      <c r="D53" s="561"/>
      <c r="E53" s="287"/>
    </row>
    <row r="54" spans="1:5" s="105" customFormat="1" ht="15" customHeight="1" x14ac:dyDescent="0.25">
      <c r="A54" s="246" t="s">
        <v>206</v>
      </c>
      <c r="B54" s="572"/>
      <c r="C54" s="573">
        <v>0</v>
      </c>
      <c r="D54" s="562"/>
      <c r="E54" s="288">
        <v>0</v>
      </c>
    </row>
    <row r="55" spans="1:5" ht="12.75" thickBot="1" x14ac:dyDescent="0.25">
      <c r="A55" s="108"/>
      <c r="B55" s="108"/>
      <c r="C55" s="108"/>
      <c r="D55" s="108"/>
    </row>
    <row r="56" spans="1:5" s="105" customFormat="1" ht="15" customHeight="1" thickTop="1" x14ac:dyDescent="0.25">
      <c r="A56" s="1008" t="s">
        <v>425</v>
      </c>
      <c r="B56" s="1009"/>
      <c r="C56" s="1009"/>
      <c r="D56" s="1009"/>
      <c r="E56" s="1009"/>
    </row>
    <row r="57" spans="1:5" s="105" customFormat="1" ht="15" customHeight="1" x14ac:dyDescent="0.25">
      <c r="A57" s="231" t="s">
        <v>236</v>
      </c>
      <c r="B57" s="232" t="s">
        <v>256</v>
      </c>
      <c r="C57" s="1010" t="s">
        <v>257</v>
      </c>
      <c r="D57" s="1011"/>
      <c r="E57" s="1011"/>
    </row>
    <row r="58" spans="1:5" s="105" customFormat="1" ht="15" customHeight="1" x14ac:dyDescent="0.25">
      <c r="A58" s="230"/>
      <c r="B58" s="950" t="s">
        <v>262</v>
      </c>
      <c r="C58" s="1012"/>
      <c r="D58" s="559" t="s">
        <v>484</v>
      </c>
      <c r="E58" s="282" t="s">
        <v>263</v>
      </c>
    </row>
    <row r="59" spans="1:5" ht="30" customHeight="1" x14ac:dyDescent="0.2">
      <c r="A59" s="283" t="s">
        <v>483</v>
      </c>
      <c r="B59" s="1004"/>
      <c r="C59" s="1005"/>
      <c r="D59" s="560" t="s">
        <v>485</v>
      </c>
      <c r="E59" s="286"/>
    </row>
    <row r="60" spans="1:5" s="105" customFormat="1" ht="15" customHeight="1" x14ac:dyDescent="0.25">
      <c r="A60" s="284" t="s">
        <v>146</v>
      </c>
      <c r="B60" s="1006"/>
      <c r="C60" s="1007"/>
      <c r="D60" s="561"/>
      <c r="E60" s="287"/>
    </row>
    <row r="61" spans="1:5" s="105" customFormat="1" ht="15" customHeight="1" x14ac:dyDescent="0.25">
      <c r="A61" s="284" t="s">
        <v>147</v>
      </c>
      <c r="B61" s="1006"/>
      <c r="C61" s="1007"/>
      <c r="D61" s="561"/>
      <c r="E61" s="287"/>
    </row>
    <row r="62" spans="1:5" ht="45" customHeight="1" x14ac:dyDescent="0.2">
      <c r="A62" s="285" t="s">
        <v>207</v>
      </c>
      <c r="B62" s="1006"/>
      <c r="C62" s="1007"/>
      <c r="D62" s="561"/>
      <c r="E62" s="287"/>
    </row>
    <row r="63" spans="1:5" ht="45" customHeight="1" x14ac:dyDescent="0.2">
      <c r="A63" s="285" t="s">
        <v>208</v>
      </c>
      <c r="B63" s="1006"/>
      <c r="C63" s="1007"/>
      <c r="D63" s="561"/>
      <c r="E63" s="287"/>
    </row>
    <row r="64" spans="1:5" s="105" customFormat="1" ht="15" customHeight="1" x14ac:dyDescent="0.25">
      <c r="A64" s="246" t="s">
        <v>206</v>
      </c>
      <c r="B64" s="572"/>
      <c r="C64" s="573">
        <v>0</v>
      </c>
      <c r="D64" s="562"/>
      <c r="E64" s="288">
        <v>0</v>
      </c>
    </row>
    <row r="65" spans="1:5" ht="12.75" thickBot="1" x14ac:dyDescent="0.25">
      <c r="A65" s="108"/>
      <c r="B65" s="108"/>
      <c r="C65" s="108"/>
      <c r="D65" s="108"/>
    </row>
    <row r="66" spans="1:5" s="105" customFormat="1" ht="15" customHeight="1" thickTop="1" x14ac:dyDescent="0.25">
      <c r="A66" s="1008" t="s">
        <v>426</v>
      </c>
      <c r="B66" s="1009"/>
      <c r="C66" s="1009"/>
      <c r="D66" s="1009"/>
      <c r="E66" s="1009"/>
    </row>
    <row r="67" spans="1:5" s="105" customFormat="1" ht="15" customHeight="1" x14ac:dyDescent="0.25">
      <c r="A67" s="231" t="s">
        <v>236</v>
      </c>
      <c r="B67" s="232" t="s">
        <v>256</v>
      </c>
      <c r="C67" s="1010" t="s">
        <v>387</v>
      </c>
      <c r="D67" s="1011"/>
      <c r="E67" s="1011"/>
    </row>
    <row r="68" spans="1:5" s="105" customFormat="1" ht="15" customHeight="1" x14ac:dyDescent="0.25">
      <c r="A68" s="230"/>
      <c r="B68" s="950" t="s">
        <v>262</v>
      </c>
      <c r="C68" s="1012"/>
      <c r="D68" s="559" t="s">
        <v>484</v>
      </c>
      <c r="E68" s="282" t="s">
        <v>263</v>
      </c>
    </row>
    <row r="69" spans="1:5" ht="30" customHeight="1" x14ac:dyDescent="0.2">
      <c r="A69" s="283" t="s">
        <v>483</v>
      </c>
      <c r="B69" s="1004"/>
      <c r="C69" s="1005"/>
      <c r="D69" s="560" t="s">
        <v>485</v>
      </c>
      <c r="E69" s="286"/>
    </row>
    <row r="70" spans="1:5" s="105" customFormat="1" ht="15" customHeight="1" x14ac:dyDescent="0.25">
      <c r="A70" s="284" t="s">
        <v>146</v>
      </c>
      <c r="B70" s="1006"/>
      <c r="C70" s="1007"/>
      <c r="D70" s="561"/>
      <c r="E70" s="287"/>
    </row>
    <row r="71" spans="1:5" s="105" customFormat="1" ht="15" customHeight="1" x14ac:dyDescent="0.25">
      <c r="A71" s="284" t="s">
        <v>147</v>
      </c>
      <c r="B71" s="1006"/>
      <c r="C71" s="1007"/>
      <c r="D71" s="561"/>
      <c r="E71" s="287"/>
    </row>
    <row r="72" spans="1:5" ht="45" customHeight="1" x14ac:dyDescent="0.2">
      <c r="A72" s="285" t="s">
        <v>207</v>
      </c>
      <c r="B72" s="1006"/>
      <c r="C72" s="1007"/>
      <c r="D72" s="561"/>
      <c r="E72" s="287"/>
    </row>
    <row r="73" spans="1:5" ht="45" customHeight="1" x14ac:dyDescent="0.2">
      <c r="A73" s="285" t="s">
        <v>208</v>
      </c>
      <c r="B73" s="1006"/>
      <c r="C73" s="1007"/>
      <c r="D73" s="561"/>
      <c r="E73" s="287"/>
    </row>
    <row r="74" spans="1:5" s="105" customFormat="1" ht="15" customHeight="1" x14ac:dyDescent="0.25">
      <c r="A74" s="246" t="s">
        <v>206</v>
      </c>
      <c r="B74" s="572"/>
      <c r="C74" s="573">
        <v>0</v>
      </c>
      <c r="D74" s="562"/>
      <c r="E74" s="288">
        <v>0</v>
      </c>
    </row>
    <row r="75" spans="1:5" ht="12.75" thickBot="1" x14ac:dyDescent="0.25">
      <c r="A75" s="108"/>
      <c r="B75" s="108"/>
      <c r="C75" s="108"/>
      <c r="D75" s="108"/>
    </row>
    <row r="76" spans="1:5" s="105" customFormat="1" ht="15" customHeight="1" thickTop="1" x14ac:dyDescent="0.25">
      <c r="A76" s="1008" t="s">
        <v>427</v>
      </c>
      <c r="B76" s="1009"/>
      <c r="C76" s="1009"/>
      <c r="D76" s="1009"/>
      <c r="E76" s="1009"/>
    </row>
    <row r="77" spans="1:5" s="105" customFormat="1" ht="15" customHeight="1" x14ac:dyDescent="0.25">
      <c r="A77" s="231" t="s">
        <v>236</v>
      </c>
      <c r="B77" s="232" t="s">
        <v>256</v>
      </c>
      <c r="C77" s="1010" t="s">
        <v>257</v>
      </c>
      <c r="D77" s="1011"/>
      <c r="E77" s="1011"/>
    </row>
    <row r="78" spans="1:5" s="105" customFormat="1" ht="15" customHeight="1" x14ac:dyDescent="0.25">
      <c r="A78" s="230"/>
      <c r="B78" s="950" t="s">
        <v>262</v>
      </c>
      <c r="C78" s="1012"/>
      <c r="D78" s="559" t="s">
        <v>484</v>
      </c>
      <c r="E78" s="282" t="s">
        <v>263</v>
      </c>
    </row>
    <row r="79" spans="1:5" ht="30" customHeight="1" x14ac:dyDescent="0.2">
      <c r="A79" s="283" t="s">
        <v>483</v>
      </c>
      <c r="B79" s="1004"/>
      <c r="C79" s="1005"/>
      <c r="D79" s="560" t="s">
        <v>485</v>
      </c>
      <c r="E79" s="286"/>
    </row>
    <row r="80" spans="1:5" s="105" customFormat="1" ht="15" customHeight="1" x14ac:dyDescent="0.25">
      <c r="A80" s="284" t="s">
        <v>146</v>
      </c>
      <c r="B80" s="1006"/>
      <c r="C80" s="1007"/>
      <c r="D80" s="561"/>
      <c r="E80" s="287"/>
    </row>
    <row r="81" spans="1:5" s="105" customFormat="1" ht="15" customHeight="1" x14ac:dyDescent="0.25">
      <c r="A81" s="284" t="s">
        <v>147</v>
      </c>
      <c r="B81" s="1006"/>
      <c r="C81" s="1007"/>
      <c r="D81" s="561"/>
      <c r="E81" s="287"/>
    </row>
    <row r="82" spans="1:5" ht="45" customHeight="1" x14ac:dyDescent="0.2">
      <c r="A82" s="285" t="s">
        <v>207</v>
      </c>
      <c r="B82" s="1006"/>
      <c r="C82" s="1007"/>
      <c r="D82" s="561"/>
      <c r="E82" s="287"/>
    </row>
    <row r="83" spans="1:5" ht="45" customHeight="1" x14ac:dyDescent="0.2">
      <c r="A83" s="285" t="s">
        <v>208</v>
      </c>
      <c r="B83" s="1006"/>
      <c r="C83" s="1007"/>
      <c r="D83" s="561"/>
      <c r="E83" s="287"/>
    </row>
    <row r="84" spans="1:5" s="105" customFormat="1" ht="15" customHeight="1" x14ac:dyDescent="0.25">
      <c r="A84" s="246" t="s">
        <v>206</v>
      </c>
      <c r="B84" s="572"/>
      <c r="C84" s="573">
        <v>0</v>
      </c>
      <c r="D84" s="562"/>
      <c r="E84" s="288">
        <v>0</v>
      </c>
    </row>
    <row r="85" spans="1:5" ht="12.75" thickBot="1" x14ac:dyDescent="0.25">
      <c r="A85" s="108"/>
      <c r="B85" s="108"/>
      <c r="C85" s="108"/>
      <c r="D85" s="108"/>
    </row>
    <row r="86" spans="1:5" s="105" customFormat="1" ht="15" customHeight="1" thickTop="1" x14ac:dyDescent="0.25">
      <c r="A86" s="1008" t="s">
        <v>428</v>
      </c>
      <c r="B86" s="1009"/>
      <c r="C86" s="1009"/>
      <c r="D86" s="1009"/>
      <c r="E86" s="1009"/>
    </row>
    <row r="87" spans="1:5" s="105" customFormat="1" ht="15" customHeight="1" x14ac:dyDescent="0.25">
      <c r="A87" s="231" t="s">
        <v>236</v>
      </c>
      <c r="B87" s="232" t="s">
        <v>256</v>
      </c>
      <c r="C87" s="1010" t="s">
        <v>257</v>
      </c>
      <c r="D87" s="1011"/>
      <c r="E87" s="1011"/>
    </row>
    <row r="88" spans="1:5" s="105" customFormat="1" ht="15" customHeight="1" x14ac:dyDescent="0.25">
      <c r="A88" s="230"/>
      <c r="B88" s="950" t="s">
        <v>262</v>
      </c>
      <c r="C88" s="1012"/>
      <c r="D88" s="559" t="s">
        <v>484</v>
      </c>
      <c r="E88" s="282" t="s">
        <v>263</v>
      </c>
    </row>
    <row r="89" spans="1:5" ht="30" customHeight="1" x14ac:dyDescent="0.2">
      <c r="A89" s="283" t="s">
        <v>483</v>
      </c>
      <c r="B89" s="1004"/>
      <c r="C89" s="1005"/>
      <c r="D89" s="560" t="s">
        <v>485</v>
      </c>
      <c r="E89" s="286"/>
    </row>
    <row r="90" spans="1:5" s="105" customFormat="1" ht="15" customHeight="1" x14ac:dyDescent="0.25">
      <c r="A90" s="284" t="s">
        <v>146</v>
      </c>
      <c r="B90" s="1006"/>
      <c r="C90" s="1007"/>
      <c r="D90" s="561"/>
      <c r="E90" s="287"/>
    </row>
    <row r="91" spans="1:5" s="105" customFormat="1" ht="15" customHeight="1" x14ac:dyDescent="0.25">
      <c r="A91" s="284" t="s">
        <v>147</v>
      </c>
      <c r="B91" s="1006"/>
      <c r="C91" s="1007"/>
      <c r="D91" s="561"/>
      <c r="E91" s="287"/>
    </row>
    <row r="92" spans="1:5" ht="45" customHeight="1" x14ac:dyDescent="0.2">
      <c r="A92" s="285" t="s">
        <v>207</v>
      </c>
      <c r="B92" s="1006"/>
      <c r="C92" s="1007"/>
      <c r="D92" s="561"/>
      <c r="E92" s="287"/>
    </row>
    <row r="93" spans="1:5" ht="45" customHeight="1" x14ac:dyDescent="0.2">
      <c r="A93" s="285" t="s">
        <v>208</v>
      </c>
      <c r="B93" s="1006"/>
      <c r="C93" s="1007"/>
      <c r="D93" s="561"/>
      <c r="E93" s="287"/>
    </row>
    <row r="94" spans="1:5" s="105" customFormat="1" ht="15" customHeight="1" x14ac:dyDescent="0.25">
      <c r="A94" s="246" t="s">
        <v>206</v>
      </c>
      <c r="B94" s="572"/>
      <c r="C94" s="573">
        <v>0</v>
      </c>
      <c r="D94" s="562"/>
      <c r="E94" s="288">
        <v>0</v>
      </c>
    </row>
    <row r="95" spans="1:5" ht="12.75" thickBot="1" x14ac:dyDescent="0.25">
      <c r="A95" s="108"/>
      <c r="B95" s="108"/>
      <c r="C95" s="108"/>
      <c r="D95" s="108"/>
    </row>
    <row r="96" spans="1:5" s="105" customFormat="1" ht="15" customHeight="1" thickTop="1" x14ac:dyDescent="0.25">
      <c r="A96" s="1008" t="s">
        <v>429</v>
      </c>
      <c r="B96" s="1009"/>
      <c r="C96" s="1009"/>
      <c r="D96" s="1009"/>
      <c r="E96" s="1009"/>
    </row>
    <row r="97" spans="1:5" s="105" customFormat="1" ht="15" customHeight="1" x14ac:dyDescent="0.25">
      <c r="A97" s="231" t="s">
        <v>236</v>
      </c>
      <c r="B97" s="232" t="s">
        <v>256</v>
      </c>
      <c r="C97" s="1010" t="s">
        <v>257</v>
      </c>
      <c r="D97" s="1011"/>
      <c r="E97" s="1011"/>
    </row>
    <row r="98" spans="1:5" s="105" customFormat="1" ht="15" customHeight="1" x14ac:dyDescent="0.25">
      <c r="A98" s="230"/>
      <c r="B98" s="950" t="s">
        <v>262</v>
      </c>
      <c r="C98" s="1012"/>
      <c r="D98" s="559" t="s">
        <v>484</v>
      </c>
      <c r="E98" s="282" t="s">
        <v>263</v>
      </c>
    </row>
    <row r="99" spans="1:5" ht="30" customHeight="1" x14ac:dyDescent="0.2">
      <c r="A99" s="283" t="s">
        <v>483</v>
      </c>
      <c r="B99" s="1004"/>
      <c r="C99" s="1005"/>
      <c r="D99" s="560" t="s">
        <v>485</v>
      </c>
      <c r="E99" s="286"/>
    </row>
    <row r="100" spans="1:5" s="105" customFormat="1" ht="15" customHeight="1" x14ac:dyDescent="0.25">
      <c r="A100" s="284" t="s">
        <v>146</v>
      </c>
      <c r="B100" s="1006"/>
      <c r="C100" s="1007"/>
      <c r="D100" s="561"/>
      <c r="E100" s="287"/>
    </row>
    <row r="101" spans="1:5" s="105" customFormat="1" ht="15" customHeight="1" x14ac:dyDescent="0.25">
      <c r="A101" s="284" t="s">
        <v>147</v>
      </c>
      <c r="B101" s="1006"/>
      <c r="C101" s="1007"/>
      <c r="D101" s="561"/>
      <c r="E101" s="287"/>
    </row>
    <row r="102" spans="1:5" ht="45" customHeight="1" x14ac:dyDescent="0.2">
      <c r="A102" s="285" t="s">
        <v>207</v>
      </c>
      <c r="B102" s="1006"/>
      <c r="C102" s="1007"/>
      <c r="D102" s="561"/>
      <c r="E102" s="287"/>
    </row>
    <row r="103" spans="1:5" ht="45" customHeight="1" x14ac:dyDescent="0.2">
      <c r="A103" s="285" t="s">
        <v>208</v>
      </c>
      <c r="B103" s="1006"/>
      <c r="C103" s="1007"/>
      <c r="D103" s="561"/>
      <c r="E103" s="287"/>
    </row>
    <row r="104" spans="1:5" s="105" customFormat="1" ht="15" customHeight="1" x14ac:dyDescent="0.25">
      <c r="A104" s="246" t="s">
        <v>206</v>
      </c>
      <c r="B104" s="572"/>
      <c r="C104" s="573">
        <v>0</v>
      </c>
      <c r="D104" s="562"/>
      <c r="E104" s="288">
        <v>0</v>
      </c>
    </row>
    <row r="105" spans="1:5" x14ac:dyDescent="0.2">
      <c r="A105" s="108"/>
      <c r="B105" s="108"/>
      <c r="C105" s="108"/>
      <c r="D105" s="108"/>
    </row>
    <row r="106" spans="1:5" ht="12.75" thickBot="1" x14ac:dyDescent="0.25">
      <c r="A106" s="108"/>
      <c r="B106" s="108"/>
      <c r="C106" s="108"/>
      <c r="D106" s="108"/>
    </row>
    <row r="107" spans="1:5" ht="12.75" thickBot="1" x14ac:dyDescent="0.25">
      <c r="A107" s="108"/>
      <c r="B107" s="220" t="s">
        <v>493</v>
      </c>
      <c r="C107" s="571">
        <f>SUM(C104+C94+C84+C74+C64+C54+C44+C34+C24+C13)</f>
        <v>0</v>
      </c>
      <c r="D107" s="108"/>
      <c r="E107" s="220"/>
    </row>
    <row r="108" spans="1:5" ht="12.75" thickBot="1" x14ac:dyDescent="0.25">
      <c r="A108" s="108"/>
      <c r="B108" s="220" t="s">
        <v>494</v>
      </c>
      <c r="D108" s="571">
        <f>SUM(D104+D94+D84+D74+D64+D54+D44+D34+D24+D13)</f>
        <v>0</v>
      </c>
      <c r="E108" s="13"/>
    </row>
    <row r="109" spans="1:5" ht="12.75" thickBot="1" x14ac:dyDescent="0.25">
      <c r="A109" s="108"/>
      <c r="B109" s="13" t="s">
        <v>495</v>
      </c>
      <c r="C109" s="108"/>
      <c r="D109" s="571">
        <v>0</v>
      </c>
    </row>
    <row r="110" spans="1:5" ht="12.75" thickBot="1" x14ac:dyDescent="0.25">
      <c r="A110" s="108"/>
      <c r="B110" s="13" t="s">
        <v>496</v>
      </c>
      <c r="C110" s="108"/>
      <c r="D110" s="108"/>
      <c r="E110" s="571">
        <f>E13+E24+E34+E44+E54+E64+E74+E84+E94+E104</f>
        <v>0</v>
      </c>
    </row>
    <row r="111" spans="1:5" x14ac:dyDescent="0.2">
      <c r="A111" s="108"/>
      <c r="B111" s="108"/>
      <c r="C111" s="108"/>
      <c r="D111" s="108"/>
    </row>
    <row r="112" spans="1:5" x14ac:dyDescent="0.2">
      <c r="A112" s="108"/>
      <c r="B112" s="108"/>
      <c r="C112" s="108"/>
      <c r="D112" s="108"/>
    </row>
    <row r="113" spans="1:4" x14ac:dyDescent="0.2">
      <c r="A113" s="108"/>
      <c r="B113" s="108"/>
      <c r="C113" s="108"/>
      <c r="D113" s="108"/>
    </row>
    <row r="114" spans="1:4" x14ac:dyDescent="0.2">
      <c r="A114" s="108"/>
      <c r="B114" s="108"/>
      <c r="C114" s="108"/>
      <c r="D114" s="108"/>
    </row>
    <row r="115" spans="1:4" x14ac:dyDescent="0.2">
      <c r="A115" s="108"/>
      <c r="B115" s="108"/>
      <c r="C115" s="108"/>
      <c r="D115" s="108"/>
    </row>
    <row r="116" spans="1:4" x14ac:dyDescent="0.2">
      <c r="A116" s="108"/>
      <c r="B116" s="108"/>
      <c r="C116" s="108"/>
      <c r="D116" s="108"/>
    </row>
    <row r="117" spans="1:4" x14ac:dyDescent="0.2">
      <c r="A117" s="108"/>
      <c r="B117" s="108"/>
      <c r="C117" s="108"/>
      <c r="D117" s="108"/>
    </row>
    <row r="118" spans="1:4" x14ac:dyDescent="0.2">
      <c r="A118" s="108"/>
      <c r="B118" s="108"/>
      <c r="C118" s="108"/>
      <c r="D118" s="108"/>
    </row>
    <row r="119" spans="1:4" x14ac:dyDescent="0.2">
      <c r="A119" s="108"/>
      <c r="B119" s="108"/>
      <c r="C119" s="108"/>
      <c r="D119" s="108"/>
    </row>
    <row r="120" spans="1:4" x14ac:dyDescent="0.2">
      <c r="A120" s="108"/>
      <c r="B120" s="108"/>
      <c r="C120" s="108"/>
      <c r="D120" s="108"/>
    </row>
    <row r="121" spans="1:4" x14ac:dyDescent="0.2">
      <c r="A121" s="108"/>
      <c r="B121" s="108"/>
      <c r="C121" s="108"/>
      <c r="D121" s="108"/>
    </row>
    <row r="122" spans="1:4" x14ac:dyDescent="0.2">
      <c r="A122" s="108"/>
      <c r="B122" s="108"/>
      <c r="C122" s="108"/>
      <c r="D122" s="108"/>
    </row>
    <row r="123" spans="1:4" x14ac:dyDescent="0.2">
      <c r="A123" s="108"/>
      <c r="B123" s="108"/>
      <c r="C123" s="108"/>
      <c r="D123" s="108"/>
    </row>
    <row r="124" spans="1:4" x14ac:dyDescent="0.2">
      <c r="A124" s="108"/>
      <c r="B124" s="108"/>
      <c r="C124" s="108"/>
      <c r="D124" s="108"/>
    </row>
    <row r="125" spans="1:4" x14ac:dyDescent="0.2">
      <c r="A125" s="108"/>
      <c r="B125" s="108"/>
      <c r="C125" s="108"/>
      <c r="D125" s="108"/>
    </row>
    <row r="126" spans="1:4" x14ac:dyDescent="0.2">
      <c r="A126" s="108"/>
      <c r="B126" s="108"/>
      <c r="C126" s="108"/>
      <c r="D126" s="108"/>
    </row>
    <row r="127" spans="1:4" x14ac:dyDescent="0.2">
      <c r="A127" s="108"/>
      <c r="B127" s="108"/>
      <c r="C127" s="108"/>
      <c r="D127" s="108"/>
    </row>
    <row r="128" spans="1:4" x14ac:dyDescent="0.2">
      <c r="A128" s="108"/>
      <c r="B128" s="108"/>
      <c r="C128" s="108"/>
      <c r="D128" s="108"/>
    </row>
    <row r="129" spans="1:4" x14ac:dyDescent="0.2">
      <c r="A129" s="108"/>
      <c r="B129" s="108"/>
      <c r="C129" s="108"/>
      <c r="D129" s="108"/>
    </row>
    <row r="130" spans="1:4" x14ac:dyDescent="0.2">
      <c r="D130" s="108"/>
    </row>
  </sheetData>
  <mergeCells count="83">
    <mergeCell ref="B52:C52"/>
    <mergeCell ref="B53:C53"/>
    <mergeCell ref="B49:C49"/>
    <mergeCell ref="B50:C50"/>
    <mergeCell ref="B51:C51"/>
    <mergeCell ref="B30:C30"/>
    <mergeCell ref="A46:E46"/>
    <mergeCell ref="C47:E47"/>
    <mergeCell ref="B48:C48"/>
    <mergeCell ref="B40:C40"/>
    <mergeCell ref="A36:E36"/>
    <mergeCell ref="C37:E37"/>
    <mergeCell ref="B39:C39"/>
    <mergeCell ref="B38:C38"/>
    <mergeCell ref="B41:C41"/>
    <mergeCell ref="B42:C42"/>
    <mergeCell ref="B43:C43"/>
    <mergeCell ref="A1:E1"/>
    <mergeCell ref="B7:C7"/>
    <mergeCell ref="A3:E3"/>
    <mergeCell ref="C6:E6"/>
    <mergeCell ref="A5:E5"/>
    <mergeCell ref="B8:C8"/>
    <mergeCell ref="B9:C9"/>
    <mergeCell ref="A4:C4"/>
    <mergeCell ref="B10:C10"/>
    <mergeCell ref="B11:C11"/>
    <mergeCell ref="B12:C12"/>
    <mergeCell ref="B18:C18"/>
    <mergeCell ref="B19:C19"/>
    <mergeCell ref="B20:C20"/>
    <mergeCell ref="B33:C33"/>
    <mergeCell ref="B31:C31"/>
    <mergeCell ref="B32:C32"/>
    <mergeCell ref="A26:E26"/>
    <mergeCell ref="C27:E27"/>
    <mergeCell ref="A16:E16"/>
    <mergeCell ref="C17:E17"/>
    <mergeCell ref="B23:C23"/>
    <mergeCell ref="B21:C21"/>
    <mergeCell ref="B22:C22"/>
    <mergeCell ref="B28:C28"/>
    <mergeCell ref="B29:C29"/>
    <mergeCell ref="A56:E56"/>
    <mergeCell ref="C57:E57"/>
    <mergeCell ref="B58:C58"/>
    <mergeCell ref="B59:C59"/>
    <mergeCell ref="B60:C60"/>
    <mergeCell ref="B61:C61"/>
    <mergeCell ref="B62:C62"/>
    <mergeCell ref="B63:C63"/>
    <mergeCell ref="A66:E66"/>
    <mergeCell ref="C67:E67"/>
    <mergeCell ref="B68:C68"/>
    <mergeCell ref="B69:C69"/>
    <mergeCell ref="B70:C70"/>
    <mergeCell ref="B71:C71"/>
    <mergeCell ref="B72:C72"/>
    <mergeCell ref="B73:C73"/>
    <mergeCell ref="A76:E76"/>
    <mergeCell ref="C77:E77"/>
    <mergeCell ref="B78:C78"/>
    <mergeCell ref="B79:C79"/>
    <mergeCell ref="B80:C80"/>
    <mergeCell ref="B81:C81"/>
    <mergeCell ref="B82:C82"/>
    <mergeCell ref="B83:C83"/>
    <mergeCell ref="A86:E86"/>
    <mergeCell ref="C87:E87"/>
    <mergeCell ref="B88:C88"/>
    <mergeCell ref="B89:C89"/>
    <mergeCell ref="B90:C90"/>
    <mergeCell ref="B91:C91"/>
    <mergeCell ref="B92:C92"/>
    <mergeCell ref="B93:C93"/>
    <mergeCell ref="A96:E96"/>
    <mergeCell ref="C97:E97"/>
    <mergeCell ref="B98:C98"/>
    <mergeCell ref="B99:C99"/>
    <mergeCell ref="B100:C100"/>
    <mergeCell ref="B101:C101"/>
    <mergeCell ref="B102:C102"/>
    <mergeCell ref="B103:C103"/>
  </mergeCells>
  <printOptions gridLines="1"/>
  <pageMargins left="0.78740157480314965" right="0.78740157480314965" top="0.98425196850393704" bottom="0.59055118110236227" header="0.39370078740157483" footer="0.51181102362204722"/>
  <pageSetup scale="68" orientation="landscape" r:id="rId1"/>
  <headerFooter alignWithMargins="0">
    <oddHeader>&amp;C&amp;"Calibri,Normal"&amp;9MUSICACTION
DÉMARCHAGE &amp;R&amp;"Calibri,Gras"&amp;9&amp;P de &amp;N</oddHeader>
  </headerFooter>
  <rowBreaks count="3" manualBreakCount="3">
    <brk id="25" max="3" man="1"/>
    <brk id="55" max="3" man="1"/>
    <brk id="85" max="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E90FC-D120-4667-BEF3-E6B44BDA9DBE}">
  <sheetPr>
    <tabColor theme="7" tint="0.79998168889431442"/>
  </sheetPr>
  <dimension ref="A1:L53"/>
  <sheetViews>
    <sheetView zoomScaleNormal="100" zoomScaleSheetLayoutView="90" workbookViewId="0">
      <selection activeCell="N12" sqref="N12"/>
    </sheetView>
  </sheetViews>
  <sheetFormatPr baseColWidth="10" defaultColWidth="11.42578125" defaultRowHeight="15" customHeight="1" x14ac:dyDescent="0.2"/>
  <cols>
    <col min="1" max="1" width="3.140625" style="2" customWidth="1"/>
    <col min="2" max="2" width="10" style="2" customWidth="1"/>
    <col min="3" max="3" width="17.42578125" style="2" customWidth="1"/>
    <col min="4" max="4" width="20.85546875" style="2" customWidth="1"/>
    <col min="5" max="5" width="9.85546875" style="2" customWidth="1"/>
    <col min="6" max="6" width="18.85546875" style="2" customWidth="1"/>
    <col min="7" max="7" width="12.85546875" style="2" customWidth="1"/>
    <col min="8" max="8" width="15" style="2" customWidth="1"/>
    <col min="9" max="9" width="12.85546875" style="2" customWidth="1"/>
    <col min="10" max="10" width="13.42578125" style="2" customWidth="1"/>
    <col min="11" max="11" width="13" style="2" customWidth="1"/>
    <col min="12" max="256" width="11.42578125" style="2"/>
    <col min="257" max="257" width="3.140625" style="2" customWidth="1"/>
    <col min="258" max="258" width="10" style="2" customWidth="1"/>
    <col min="259" max="259" width="17.42578125" style="2" customWidth="1"/>
    <col min="260" max="260" width="20.85546875" style="2" customWidth="1"/>
    <col min="261" max="261" width="12.85546875" style="2" customWidth="1"/>
    <col min="262" max="262" width="15.140625" style="2" customWidth="1"/>
    <col min="263" max="263" width="12.85546875" style="2" customWidth="1"/>
    <col min="264" max="264" width="15" style="2" customWidth="1"/>
    <col min="265" max="265" width="12.85546875" style="2" customWidth="1"/>
    <col min="266" max="266" width="13.42578125" style="2" customWidth="1"/>
    <col min="267" max="267" width="13" style="2" customWidth="1"/>
    <col min="268" max="512" width="11.42578125" style="2"/>
    <col min="513" max="513" width="3.140625" style="2" customWidth="1"/>
    <col min="514" max="514" width="10" style="2" customWidth="1"/>
    <col min="515" max="515" width="17.42578125" style="2" customWidth="1"/>
    <col min="516" max="516" width="20.85546875" style="2" customWidth="1"/>
    <col min="517" max="517" width="12.85546875" style="2" customWidth="1"/>
    <col min="518" max="518" width="15.140625" style="2" customWidth="1"/>
    <col min="519" max="519" width="12.85546875" style="2" customWidth="1"/>
    <col min="520" max="520" width="15" style="2" customWidth="1"/>
    <col min="521" max="521" width="12.85546875" style="2" customWidth="1"/>
    <col min="522" max="522" width="13.42578125" style="2" customWidth="1"/>
    <col min="523" max="523" width="13" style="2" customWidth="1"/>
    <col min="524" max="768" width="11.42578125" style="2"/>
    <col min="769" max="769" width="3.140625" style="2" customWidth="1"/>
    <col min="770" max="770" width="10" style="2" customWidth="1"/>
    <col min="771" max="771" width="17.42578125" style="2" customWidth="1"/>
    <col min="772" max="772" width="20.85546875" style="2" customWidth="1"/>
    <col min="773" max="773" width="12.85546875" style="2" customWidth="1"/>
    <col min="774" max="774" width="15.140625" style="2" customWidth="1"/>
    <col min="775" max="775" width="12.85546875" style="2" customWidth="1"/>
    <col min="776" max="776" width="15" style="2" customWidth="1"/>
    <col min="777" max="777" width="12.85546875" style="2" customWidth="1"/>
    <col min="778" max="778" width="13.42578125" style="2" customWidth="1"/>
    <col min="779" max="779" width="13" style="2" customWidth="1"/>
    <col min="780" max="1024" width="11.42578125" style="2"/>
    <col min="1025" max="1025" width="3.140625" style="2" customWidth="1"/>
    <col min="1026" max="1026" width="10" style="2" customWidth="1"/>
    <col min="1027" max="1027" width="17.42578125" style="2" customWidth="1"/>
    <col min="1028" max="1028" width="20.85546875" style="2" customWidth="1"/>
    <col min="1029" max="1029" width="12.85546875" style="2" customWidth="1"/>
    <col min="1030" max="1030" width="15.140625" style="2" customWidth="1"/>
    <col min="1031" max="1031" width="12.85546875" style="2" customWidth="1"/>
    <col min="1032" max="1032" width="15" style="2" customWidth="1"/>
    <col min="1033" max="1033" width="12.85546875" style="2" customWidth="1"/>
    <col min="1034" max="1034" width="13.42578125" style="2" customWidth="1"/>
    <col min="1035" max="1035" width="13" style="2" customWidth="1"/>
    <col min="1036" max="1280" width="11.42578125" style="2"/>
    <col min="1281" max="1281" width="3.140625" style="2" customWidth="1"/>
    <col min="1282" max="1282" width="10" style="2" customWidth="1"/>
    <col min="1283" max="1283" width="17.42578125" style="2" customWidth="1"/>
    <col min="1284" max="1284" width="20.85546875" style="2" customWidth="1"/>
    <col min="1285" max="1285" width="12.85546875" style="2" customWidth="1"/>
    <col min="1286" max="1286" width="15.140625" style="2" customWidth="1"/>
    <col min="1287" max="1287" width="12.85546875" style="2" customWidth="1"/>
    <col min="1288" max="1288" width="15" style="2" customWidth="1"/>
    <col min="1289" max="1289" width="12.85546875" style="2" customWidth="1"/>
    <col min="1290" max="1290" width="13.42578125" style="2" customWidth="1"/>
    <col min="1291" max="1291" width="13" style="2" customWidth="1"/>
    <col min="1292" max="1536" width="11.42578125" style="2"/>
    <col min="1537" max="1537" width="3.140625" style="2" customWidth="1"/>
    <col min="1538" max="1538" width="10" style="2" customWidth="1"/>
    <col min="1539" max="1539" width="17.42578125" style="2" customWidth="1"/>
    <col min="1540" max="1540" width="20.85546875" style="2" customWidth="1"/>
    <col min="1541" max="1541" width="12.85546875" style="2" customWidth="1"/>
    <col min="1542" max="1542" width="15.140625" style="2" customWidth="1"/>
    <col min="1543" max="1543" width="12.85546875" style="2" customWidth="1"/>
    <col min="1544" max="1544" width="15" style="2" customWidth="1"/>
    <col min="1545" max="1545" width="12.85546875" style="2" customWidth="1"/>
    <col min="1546" max="1546" width="13.42578125" style="2" customWidth="1"/>
    <col min="1547" max="1547" width="13" style="2" customWidth="1"/>
    <col min="1548" max="1792" width="11.42578125" style="2"/>
    <col min="1793" max="1793" width="3.140625" style="2" customWidth="1"/>
    <col min="1794" max="1794" width="10" style="2" customWidth="1"/>
    <col min="1795" max="1795" width="17.42578125" style="2" customWidth="1"/>
    <col min="1796" max="1796" width="20.85546875" style="2" customWidth="1"/>
    <col min="1797" max="1797" width="12.85546875" style="2" customWidth="1"/>
    <col min="1798" max="1798" width="15.140625" style="2" customWidth="1"/>
    <col min="1799" max="1799" width="12.85546875" style="2" customWidth="1"/>
    <col min="1800" max="1800" width="15" style="2" customWidth="1"/>
    <col min="1801" max="1801" width="12.85546875" style="2" customWidth="1"/>
    <col min="1802" max="1802" width="13.42578125" style="2" customWidth="1"/>
    <col min="1803" max="1803" width="13" style="2" customWidth="1"/>
    <col min="1804" max="2048" width="11.42578125" style="2"/>
    <col min="2049" max="2049" width="3.140625" style="2" customWidth="1"/>
    <col min="2050" max="2050" width="10" style="2" customWidth="1"/>
    <col min="2051" max="2051" width="17.42578125" style="2" customWidth="1"/>
    <col min="2052" max="2052" width="20.85546875" style="2" customWidth="1"/>
    <col min="2053" max="2053" width="12.85546875" style="2" customWidth="1"/>
    <col min="2054" max="2054" width="15.140625" style="2" customWidth="1"/>
    <col min="2055" max="2055" width="12.85546875" style="2" customWidth="1"/>
    <col min="2056" max="2056" width="15" style="2" customWidth="1"/>
    <col min="2057" max="2057" width="12.85546875" style="2" customWidth="1"/>
    <col min="2058" max="2058" width="13.42578125" style="2" customWidth="1"/>
    <col min="2059" max="2059" width="13" style="2" customWidth="1"/>
    <col min="2060" max="2304" width="11.42578125" style="2"/>
    <col min="2305" max="2305" width="3.140625" style="2" customWidth="1"/>
    <col min="2306" max="2306" width="10" style="2" customWidth="1"/>
    <col min="2307" max="2307" width="17.42578125" style="2" customWidth="1"/>
    <col min="2308" max="2308" width="20.85546875" style="2" customWidth="1"/>
    <col min="2309" max="2309" width="12.85546875" style="2" customWidth="1"/>
    <col min="2310" max="2310" width="15.140625" style="2" customWidth="1"/>
    <col min="2311" max="2311" width="12.85546875" style="2" customWidth="1"/>
    <col min="2312" max="2312" width="15" style="2" customWidth="1"/>
    <col min="2313" max="2313" width="12.85546875" style="2" customWidth="1"/>
    <col min="2314" max="2314" width="13.42578125" style="2" customWidth="1"/>
    <col min="2315" max="2315" width="13" style="2" customWidth="1"/>
    <col min="2316" max="2560" width="11.42578125" style="2"/>
    <col min="2561" max="2561" width="3.140625" style="2" customWidth="1"/>
    <col min="2562" max="2562" width="10" style="2" customWidth="1"/>
    <col min="2563" max="2563" width="17.42578125" style="2" customWidth="1"/>
    <col min="2564" max="2564" width="20.85546875" style="2" customWidth="1"/>
    <col min="2565" max="2565" width="12.85546875" style="2" customWidth="1"/>
    <col min="2566" max="2566" width="15.140625" style="2" customWidth="1"/>
    <col min="2567" max="2567" width="12.85546875" style="2" customWidth="1"/>
    <col min="2568" max="2568" width="15" style="2" customWidth="1"/>
    <col min="2569" max="2569" width="12.85546875" style="2" customWidth="1"/>
    <col min="2570" max="2570" width="13.42578125" style="2" customWidth="1"/>
    <col min="2571" max="2571" width="13" style="2" customWidth="1"/>
    <col min="2572" max="2816" width="11.42578125" style="2"/>
    <col min="2817" max="2817" width="3.140625" style="2" customWidth="1"/>
    <col min="2818" max="2818" width="10" style="2" customWidth="1"/>
    <col min="2819" max="2819" width="17.42578125" style="2" customWidth="1"/>
    <col min="2820" max="2820" width="20.85546875" style="2" customWidth="1"/>
    <col min="2821" max="2821" width="12.85546875" style="2" customWidth="1"/>
    <col min="2822" max="2822" width="15.140625" style="2" customWidth="1"/>
    <col min="2823" max="2823" width="12.85546875" style="2" customWidth="1"/>
    <col min="2824" max="2824" width="15" style="2" customWidth="1"/>
    <col min="2825" max="2825" width="12.85546875" style="2" customWidth="1"/>
    <col min="2826" max="2826" width="13.42578125" style="2" customWidth="1"/>
    <col min="2827" max="2827" width="13" style="2" customWidth="1"/>
    <col min="2828" max="3072" width="11.42578125" style="2"/>
    <col min="3073" max="3073" width="3.140625" style="2" customWidth="1"/>
    <col min="3074" max="3074" width="10" style="2" customWidth="1"/>
    <col min="3075" max="3075" width="17.42578125" style="2" customWidth="1"/>
    <col min="3076" max="3076" width="20.85546875" style="2" customWidth="1"/>
    <col min="3077" max="3077" width="12.85546875" style="2" customWidth="1"/>
    <col min="3078" max="3078" width="15.140625" style="2" customWidth="1"/>
    <col min="3079" max="3079" width="12.85546875" style="2" customWidth="1"/>
    <col min="3080" max="3080" width="15" style="2" customWidth="1"/>
    <col min="3081" max="3081" width="12.85546875" style="2" customWidth="1"/>
    <col min="3082" max="3082" width="13.42578125" style="2" customWidth="1"/>
    <col min="3083" max="3083" width="13" style="2" customWidth="1"/>
    <col min="3084" max="3328" width="11.42578125" style="2"/>
    <col min="3329" max="3329" width="3.140625" style="2" customWidth="1"/>
    <col min="3330" max="3330" width="10" style="2" customWidth="1"/>
    <col min="3331" max="3331" width="17.42578125" style="2" customWidth="1"/>
    <col min="3332" max="3332" width="20.85546875" style="2" customWidth="1"/>
    <col min="3333" max="3333" width="12.85546875" style="2" customWidth="1"/>
    <col min="3334" max="3334" width="15.140625" style="2" customWidth="1"/>
    <col min="3335" max="3335" width="12.85546875" style="2" customWidth="1"/>
    <col min="3336" max="3336" width="15" style="2" customWidth="1"/>
    <col min="3337" max="3337" width="12.85546875" style="2" customWidth="1"/>
    <col min="3338" max="3338" width="13.42578125" style="2" customWidth="1"/>
    <col min="3339" max="3339" width="13" style="2" customWidth="1"/>
    <col min="3340" max="3584" width="11.42578125" style="2"/>
    <col min="3585" max="3585" width="3.140625" style="2" customWidth="1"/>
    <col min="3586" max="3586" width="10" style="2" customWidth="1"/>
    <col min="3587" max="3587" width="17.42578125" style="2" customWidth="1"/>
    <col min="3588" max="3588" width="20.85546875" style="2" customWidth="1"/>
    <col min="3589" max="3589" width="12.85546875" style="2" customWidth="1"/>
    <col min="3590" max="3590" width="15.140625" style="2" customWidth="1"/>
    <col min="3591" max="3591" width="12.85546875" style="2" customWidth="1"/>
    <col min="3592" max="3592" width="15" style="2" customWidth="1"/>
    <col min="3593" max="3593" width="12.85546875" style="2" customWidth="1"/>
    <col min="3594" max="3594" width="13.42578125" style="2" customWidth="1"/>
    <col min="3595" max="3595" width="13" style="2" customWidth="1"/>
    <col min="3596" max="3840" width="11.42578125" style="2"/>
    <col min="3841" max="3841" width="3.140625" style="2" customWidth="1"/>
    <col min="3842" max="3842" width="10" style="2" customWidth="1"/>
    <col min="3843" max="3843" width="17.42578125" style="2" customWidth="1"/>
    <col min="3844" max="3844" width="20.85546875" style="2" customWidth="1"/>
    <col min="3845" max="3845" width="12.85546875" style="2" customWidth="1"/>
    <col min="3846" max="3846" width="15.140625" style="2" customWidth="1"/>
    <col min="3847" max="3847" width="12.85546875" style="2" customWidth="1"/>
    <col min="3848" max="3848" width="15" style="2" customWidth="1"/>
    <col min="3849" max="3849" width="12.85546875" style="2" customWidth="1"/>
    <col min="3850" max="3850" width="13.42578125" style="2" customWidth="1"/>
    <col min="3851" max="3851" width="13" style="2" customWidth="1"/>
    <col min="3852" max="4096" width="11.42578125" style="2"/>
    <col min="4097" max="4097" width="3.140625" style="2" customWidth="1"/>
    <col min="4098" max="4098" width="10" style="2" customWidth="1"/>
    <col min="4099" max="4099" width="17.42578125" style="2" customWidth="1"/>
    <col min="4100" max="4100" width="20.85546875" style="2" customWidth="1"/>
    <col min="4101" max="4101" width="12.85546875" style="2" customWidth="1"/>
    <col min="4102" max="4102" width="15.140625" style="2" customWidth="1"/>
    <col min="4103" max="4103" width="12.85546875" style="2" customWidth="1"/>
    <col min="4104" max="4104" width="15" style="2" customWidth="1"/>
    <col min="4105" max="4105" width="12.85546875" style="2" customWidth="1"/>
    <col min="4106" max="4106" width="13.42578125" style="2" customWidth="1"/>
    <col min="4107" max="4107" width="13" style="2" customWidth="1"/>
    <col min="4108" max="4352" width="11.42578125" style="2"/>
    <col min="4353" max="4353" width="3.140625" style="2" customWidth="1"/>
    <col min="4354" max="4354" width="10" style="2" customWidth="1"/>
    <col min="4355" max="4355" width="17.42578125" style="2" customWidth="1"/>
    <col min="4356" max="4356" width="20.85546875" style="2" customWidth="1"/>
    <col min="4357" max="4357" width="12.85546875" style="2" customWidth="1"/>
    <col min="4358" max="4358" width="15.140625" style="2" customWidth="1"/>
    <col min="4359" max="4359" width="12.85546875" style="2" customWidth="1"/>
    <col min="4360" max="4360" width="15" style="2" customWidth="1"/>
    <col min="4361" max="4361" width="12.85546875" style="2" customWidth="1"/>
    <col min="4362" max="4362" width="13.42578125" style="2" customWidth="1"/>
    <col min="4363" max="4363" width="13" style="2" customWidth="1"/>
    <col min="4364" max="4608" width="11.42578125" style="2"/>
    <col min="4609" max="4609" width="3.140625" style="2" customWidth="1"/>
    <col min="4610" max="4610" width="10" style="2" customWidth="1"/>
    <col min="4611" max="4611" width="17.42578125" style="2" customWidth="1"/>
    <col min="4612" max="4612" width="20.85546875" style="2" customWidth="1"/>
    <col min="4613" max="4613" width="12.85546875" style="2" customWidth="1"/>
    <col min="4614" max="4614" width="15.140625" style="2" customWidth="1"/>
    <col min="4615" max="4615" width="12.85546875" style="2" customWidth="1"/>
    <col min="4616" max="4616" width="15" style="2" customWidth="1"/>
    <col min="4617" max="4617" width="12.85546875" style="2" customWidth="1"/>
    <col min="4618" max="4618" width="13.42578125" style="2" customWidth="1"/>
    <col min="4619" max="4619" width="13" style="2" customWidth="1"/>
    <col min="4620" max="4864" width="11.42578125" style="2"/>
    <col min="4865" max="4865" width="3.140625" style="2" customWidth="1"/>
    <col min="4866" max="4866" width="10" style="2" customWidth="1"/>
    <col min="4867" max="4867" width="17.42578125" style="2" customWidth="1"/>
    <col min="4868" max="4868" width="20.85546875" style="2" customWidth="1"/>
    <col min="4869" max="4869" width="12.85546875" style="2" customWidth="1"/>
    <col min="4870" max="4870" width="15.140625" style="2" customWidth="1"/>
    <col min="4871" max="4871" width="12.85546875" style="2" customWidth="1"/>
    <col min="4872" max="4872" width="15" style="2" customWidth="1"/>
    <col min="4873" max="4873" width="12.85546875" style="2" customWidth="1"/>
    <col min="4874" max="4874" width="13.42578125" style="2" customWidth="1"/>
    <col min="4875" max="4875" width="13" style="2" customWidth="1"/>
    <col min="4876" max="5120" width="11.42578125" style="2"/>
    <col min="5121" max="5121" width="3.140625" style="2" customWidth="1"/>
    <col min="5122" max="5122" width="10" style="2" customWidth="1"/>
    <col min="5123" max="5123" width="17.42578125" style="2" customWidth="1"/>
    <col min="5124" max="5124" width="20.85546875" style="2" customWidth="1"/>
    <col min="5125" max="5125" width="12.85546875" style="2" customWidth="1"/>
    <col min="5126" max="5126" width="15.140625" style="2" customWidth="1"/>
    <col min="5127" max="5127" width="12.85546875" style="2" customWidth="1"/>
    <col min="5128" max="5128" width="15" style="2" customWidth="1"/>
    <col min="5129" max="5129" width="12.85546875" style="2" customWidth="1"/>
    <col min="5130" max="5130" width="13.42578125" style="2" customWidth="1"/>
    <col min="5131" max="5131" width="13" style="2" customWidth="1"/>
    <col min="5132" max="5376" width="11.42578125" style="2"/>
    <col min="5377" max="5377" width="3.140625" style="2" customWidth="1"/>
    <col min="5378" max="5378" width="10" style="2" customWidth="1"/>
    <col min="5379" max="5379" width="17.42578125" style="2" customWidth="1"/>
    <col min="5380" max="5380" width="20.85546875" style="2" customWidth="1"/>
    <col min="5381" max="5381" width="12.85546875" style="2" customWidth="1"/>
    <col min="5382" max="5382" width="15.140625" style="2" customWidth="1"/>
    <col min="5383" max="5383" width="12.85546875" style="2" customWidth="1"/>
    <col min="5384" max="5384" width="15" style="2" customWidth="1"/>
    <col min="5385" max="5385" width="12.85546875" style="2" customWidth="1"/>
    <col min="5386" max="5386" width="13.42578125" style="2" customWidth="1"/>
    <col min="5387" max="5387" width="13" style="2" customWidth="1"/>
    <col min="5388" max="5632" width="11.42578125" style="2"/>
    <col min="5633" max="5633" width="3.140625" style="2" customWidth="1"/>
    <col min="5634" max="5634" width="10" style="2" customWidth="1"/>
    <col min="5635" max="5635" width="17.42578125" style="2" customWidth="1"/>
    <col min="5636" max="5636" width="20.85546875" style="2" customWidth="1"/>
    <col min="5637" max="5637" width="12.85546875" style="2" customWidth="1"/>
    <col min="5638" max="5638" width="15.140625" style="2" customWidth="1"/>
    <col min="5639" max="5639" width="12.85546875" style="2" customWidth="1"/>
    <col min="5640" max="5640" width="15" style="2" customWidth="1"/>
    <col min="5641" max="5641" width="12.85546875" style="2" customWidth="1"/>
    <col min="5642" max="5642" width="13.42578125" style="2" customWidth="1"/>
    <col min="5643" max="5643" width="13" style="2" customWidth="1"/>
    <col min="5644" max="5888" width="11.42578125" style="2"/>
    <col min="5889" max="5889" width="3.140625" style="2" customWidth="1"/>
    <col min="5890" max="5890" width="10" style="2" customWidth="1"/>
    <col min="5891" max="5891" width="17.42578125" style="2" customWidth="1"/>
    <col min="5892" max="5892" width="20.85546875" style="2" customWidth="1"/>
    <col min="5893" max="5893" width="12.85546875" style="2" customWidth="1"/>
    <col min="5894" max="5894" width="15.140625" style="2" customWidth="1"/>
    <col min="5895" max="5895" width="12.85546875" style="2" customWidth="1"/>
    <col min="5896" max="5896" width="15" style="2" customWidth="1"/>
    <col min="5897" max="5897" width="12.85546875" style="2" customWidth="1"/>
    <col min="5898" max="5898" width="13.42578125" style="2" customWidth="1"/>
    <col min="5899" max="5899" width="13" style="2" customWidth="1"/>
    <col min="5900" max="6144" width="11.42578125" style="2"/>
    <col min="6145" max="6145" width="3.140625" style="2" customWidth="1"/>
    <col min="6146" max="6146" width="10" style="2" customWidth="1"/>
    <col min="6147" max="6147" width="17.42578125" style="2" customWidth="1"/>
    <col min="6148" max="6148" width="20.85546875" style="2" customWidth="1"/>
    <col min="6149" max="6149" width="12.85546875" style="2" customWidth="1"/>
    <col min="6150" max="6150" width="15.140625" style="2" customWidth="1"/>
    <col min="6151" max="6151" width="12.85546875" style="2" customWidth="1"/>
    <col min="6152" max="6152" width="15" style="2" customWidth="1"/>
    <col min="6153" max="6153" width="12.85546875" style="2" customWidth="1"/>
    <col min="6154" max="6154" width="13.42578125" style="2" customWidth="1"/>
    <col min="6155" max="6155" width="13" style="2" customWidth="1"/>
    <col min="6156" max="6400" width="11.42578125" style="2"/>
    <col min="6401" max="6401" width="3.140625" style="2" customWidth="1"/>
    <col min="6402" max="6402" width="10" style="2" customWidth="1"/>
    <col min="6403" max="6403" width="17.42578125" style="2" customWidth="1"/>
    <col min="6404" max="6404" width="20.85546875" style="2" customWidth="1"/>
    <col min="6405" max="6405" width="12.85546875" style="2" customWidth="1"/>
    <col min="6406" max="6406" width="15.140625" style="2" customWidth="1"/>
    <col min="6407" max="6407" width="12.85546875" style="2" customWidth="1"/>
    <col min="6408" max="6408" width="15" style="2" customWidth="1"/>
    <col min="6409" max="6409" width="12.85546875" style="2" customWidth="1"/>
    <col min="6410" max="6410" width="13.42578125" style="2" customWidth="1"/>
    <col min="6411" max="6411" width="13" style="2" customWidth="1"/>
    <col min="6412" max="6656" width="11.42578125" style="2"/>
    <col min="6657" max="6657" width="3.140625" style="2" customWidth="1"/>
    <col min="6658" max="6658" width="10" style="2" customWidth="1"/>
    <col min="6659" max="6659" width="17.42578125" style="2" customWidth="1"/>
    <col min="6660" max="6660" width="20.85546875" style="2" customWidth="1"/>
    <col min="6661" max="6661" width="12.85546875" style="2" customWidth="1"/>
    <col min="6662" max="6662" width="15.140625" style="2" customWidth="1"/>
    <col min="6663" max="6663" width="12.85546875" style="2" customWidth="1"/>
    <col min="6664" max="6664" width="15" style="2" customWidth="1"/>
    <col min="6665" max="6665" width="12.85546875" style="2" customWidth="1"/>
    <col min="6666" max="6666" width="13.42578125" style="2" customWidth="1"/>
    <col min="6667" max="6667" width="13" style="2" customWidth="1"/>
    <col min="6668" max="6912" width="11.42578125" style="2"/>
    <col min="6913" max="6913" width="3.140625" style="2" customWidth="1"/>
    <col min="6914" max="6914" width="10" style="2" customWidth="1"/>
    <col min="6915" max="6915" width="17.42578125" style="2" customWidth="1"/>
    <col min="6916" max="6916" width="20.85546875" style="2" customWidth="1"/>
    <col min="6917" max="6917" width="12.85546875" style="2" customWidth="1"/>
    <col min="6918" max="6918" width="15.140625" style="2" customWidth="1"/>
    <col min="6919" max="6919" width="12.85546875" style="2" customWidth="1"/>
    <col min="6920" max="6920" width="15" style="2" customWidth="1"/>
    <col min="6921" max="6921" width="12.85546875" style="2" customWidth="1"/>
    <col min="6922" max="6922" width="13.42578125" style="2" customWidth="1"/>
    <col min="6923" max="6923" width="13" style="2" customWidth="1"/>
    <col min="6924" max="7168" width="11.42578125" style="2"/>
    <col min="7169" max="7169" width="3.140625" style="2" customWidth="1"/>
    <col min="7170" max="7170" width="10" style="2" customWidth="1"/>
    <col min="7171" max="7171" width="17.42578125" style="2" customWidth="1"/>
    <col min="7172" max="7172" width="20.85546875" style="2" customWidth="1"/>
    <col min="7173" max="7173" width="12.85546875" style="2" customWidth="1"/>
    <col min="7174" max="7174" width="15.140625" style="2" customWidth="1"/>
    <col min="7175" max="7175" width="12.85546875" style="2" customWidth="1"/>
    <col min="7176" max="7176" width="15" style="2" customWidth="1"/>
    <col min="7177" max="7177" width="12.85546875" style="2" customWidth="1"/>
    <col min="7178" max="7178" width="13.42578125" style="2" customWidth="1"/>
    <col min="7179" max="7179" width="13" style="2" customWidth="1"/>
    <col min="7180" max="7424" width="11.42578125" style="2"/>
    <col min="7425" max="7425" width="3.140625" style="2" customWidth="1"/>
    <col min="7426" max="7426" width="10" style="2" customWidth="1"/>
    <col min="7427" max="7427" width="17.42578125" style="2" customWidth="1"/>
    <col min="7428" max="7428" width="20.85546875" style="2" customWidth="1"/>
    <col min="7429" max="7429" width="12.85546875" style="2" customWidth="1"/>
    <col min="7430" max="7430" width="15.140625" style="2" customWidth="1"/>
    <col min="7431" max="7431" width="12.85546875" style="2" customWidth="1"/>
    <col min="7432" max="7432" width="15" style="2" customWidth="1"/>
    <col min="7433" max="7433" width="12.85546875" style="2" customWidth="1"/>
    <col min="7434" max="7434" width="13.42578125" style="2" customWidth="1"/>
    <col min="7435" max="7435" width="13" style="2" customWidth="1"/>
    <col min="7436" max="7680" width="11.42578125" style="2"/>
    <col min="7681" max="7681" width="3.140625" style="2" customWidth="1"/>
    <col min="7682" max="7682" width="10" style="2" customWidth="1"/>
    <col min="7683" max="7683" width="17.42578125" style="2" customWidth="1"/>
    <col min="7684" max="7684" width="20.85546875" style="2" customWidth="1"/>
    <col min="7685" max="7685" width="12.85546875" style="2" customWidth="1"/>
    <col min="7686" max="7686" width="15.140625" style="2" customWidth="1"/>
    <col min="7687" max="7687" width="12.85546875" style="2" customWidth="1"/>
    <col min="7688" max="7688" width="15" style="2" customWidth="1"/>
    <col min="7689" max="7689" width="12.85546875" style="2" customWidth="1"/>
    <col min="7690" max="7690" width="13.42578125" style="2" customWidth="1"/>
    <col min="7691" max="7691" width="13" style="2" customWidth="1"/>
    <col min="7692" max="7936" width="11.42578125" style="2"/>
    <col min="7937" max="7937" width="3.140625" style="2" customWidth="1"/>
    <col min="7938" max="7938" width="10" style="2" customWidth="1"/>
    <col min="7939" max="7939" width="17.42578125" style="2" customWidth="1"/>
    <col min="7940" max="7940" width="20.85546875" style="2" customWidth="1"/>
    <col min="7941" max="7941" width="12.85546875" style="2" customWidth="1"/>
    <col min="7942" max="7942" width="15.140625" style="2" customWidth="1"/>
    <col min="7943" max="7943" width="12.85546875" style="2" customWidth="1"/>
    <col min="7944" max="7944" width="15" style="2" customWidth="1"/>
    <col min="7945" max="7945" width="12.85546875" style="2" customWidth="1"/>
    <col min="7946" max="7946" width="13.42578125" style="2" customWidth="1"/>
    <col min="7947" max="7947" width="13" style="2" customWidth="1"/>
    <col min="7948" max="8192" width="11.42578125" style="2"/>
    <col min="8193" max="8193" width="3.140625" style="2" customWidth="1"/>
    <col min="8194" max="8194" width="10" style="2" customWidth="1"/>
    <col min="8195" max="8195" width="17.42578125" style="2" customWidth="1"/>
    <col min="8196" max="8196" width="20.85546875" style="2" customWidth="1"/>
    <col min="8197" max="8197" width="12.85546875" style="2" customWidth="1"/>
    <col min="8198" max="8198" width="15.140625" style="2" customWidth="1"/>
    <col min="8199" max="8199" width="12.85546875" style="2" customWidth="1"/>
    <col min="8200" max="8200" width="15" style="2" customWidth="1"/>
    <col min="8201" max="8201" width="12.85546875" style="2" customWidth="1"/>
    <col min="8202" max="8202" width="13.42578125" style="2" customWidth="1"/>
    <col min="8203" max="8203" width="13" style="2" customWidth="1"/>
    <col min="8204" max="8448" width="11.42578125" style="2"/>
    <col min="8449" max="8449" width="3.140625" style="2" customWidth="1"/>
    <col min="8450" max="8450" width="10" style="2" customWidth="1"/>
    <col min="8451" max="8451" width="17.42578125" style="2" customWidth="1"/>
    <col min="8452" max="8452" width="20.85546875" style="2" customWidth="1"/>
    <col min="8453" max="8453" width="12.85546875" style="2" customWidth="1"/>
    <col min="8454" max="8454" width="15.140625" style="2" customWidth="1"/>
    <col min="8455" max="8455" width="12.85546875" style="2" customWidth="1"/>
    <col min="8456" max="8456" width="15" style="2" customWidth="1"/>
    <col min="8457" max="8457" width="12.85546875" style="2" customWidth="1"/>
    <col min="8458" max="8458" width="13.42578125" style="2" customWidth="1"/>
    <col min="8459" max="8459" width="13" style="2" customWidth="1"/>
    <col min="8460" max="8704" width="11.42578125" style="2"/>
    <col min="8705" max="8705" width="3.140625" style="2" customWidth="1"/>
    <col min="8706" max="8706" width="10" style="2" customWidth="1"/>
    <col min="8707" max="8707" width="17.42578125" style="2" customWidth="1"/>
    <col min="8708" max="8708" width="20.85546875" style="2" customWidth="1"/>
    <col min="8709" max="8709" width="12.85546875" style="2" customWidth="1"/>
    <col min="8710" max="8710" width="15.140625" style="2" customWidth="1"/>
    <col min="8711" max="8711" width="12.85546875" style="2" customWidth="1"/>
    <col min="8712" max="8712" width="15" style="2" customWidth="1"/>
    <col min="8713" max="8713" width="12.85546875" style="2" customWidth="1"/>
    <col min="8714" max="8714" width="13.42578125" style="2" customWidth="1"/>
    <col min="8715" max="8715" width="13" style="2" customWidth="1"/>
    <col min="8716" max="8960" width="11.42578125" style="2"/>
    <col min="8961" max="8961" width="3.140625" style="2" customWidth="1"/>
    <col min="8962" max="8962" width="10" style="2" customWidth="1"/>
    <col min="8963" max="8963" width="17.42578125" style="2" customWidth="1"/>
    <col min="8964" max="8964" width="20.85546875" style="2" customWidth="1"/>
    <col min="8965" max="8965" width="12.85546875" style="2" customWidth="1"/>
    <col min="8966" max="8966" width="15.140625" style="2" customWidth="1"/>
    <col min="8967" max="8967" width="12.85546875" style="2" customWidth="1"/>
    <col min="8968" max="8968" width="15" style="2" customWidth="1"/>
    <col min="8969" max="8969" width="12.85546875" style="2" customWidth="1"/>
    <col min="8970" max="8970" width="13.42578125" style="2" customWidth="1"/>
    <col min="8971" max="8971" width="13" style="2" customWidth="1"/>
    <col min="8972" max="9216" width="11.42578125" style="2"/>
    <col min="9217" max="9217" width="3.140625" style="2" customWidth="1"/>
    <col min="9218" max="9218" width="10" style="2" customWidth="1"/>
    <col min="9219" max="9219" width="17.42578125" style="2" customWidth="1"/>
    <col min="9220" max="9220" width="20.85546875" style="2" customWidth="1"/>
    <col min="9221" max="9221" width="12.85546875" style="2" customWidth="1"/>
    <col min="9222" max="9222" width="15.140625" style="2" customWidth="1"/>
    <col min="9223" max="9223" width="12.85546875" style="2" customWidth="1"/>
    <col min="9224" max="9224" width="15" style="2" customWidth="1"/>
    <col min="9225" max="9225" width="12.85546875" style="2" customWidth="1"/>
    <col min="9226" max="9226" width="13.42578125" style="2" customWidth="1"/>
    <col min="9227" max="9227" width="13" style="2" customWidth="1"/>
    <col min="9228" max="9472" width="11.42578125" style="2"/>
    <col min="9473" max="9473" width="3.140625" style="2" customWidth="1"/>
    <col min="9474" max="9474" width="10" style="2" customWidth="1"/>
    <col min="9475" max="9475" width="17.42578125" style="2" customWidth="1"/>
    <col min="9476" max="9476" width="20.85546875" style="2" customWidth="1"/>
    <col min="9477" max="9477" width="12.85546875" style="2" customWidth="1"/>
    <col min="9478" max="9478" width="15.140625" style="2" customWidth="1"/>
    <col min="9479" max="9479" width="12.85546875" style="2" customWidth="1"/>
    <col min="9480" max="9480" width="15" style="2" customWidth="1"/>
    <col min="9481" max="9481" width="12.85546875" style="2" customWidth="1"/>
    <col min="9482" max="9482" width="13.42578125" style="2" customWidth="1"/>
    <col min="9483" max="9483" width="13" style="2" customWidth="1"/>
    <col min="9484" max="9728" width="11.42578125" style="2"/>
    <col min="9729" max="9729" width="3.140625" style="2" customWidth="1"/>
    <col min="9730" max="9730" width="10" style="2" customWidth="1"/>
    <col min="9731" max="9731" width="17.42578125" style="2" customWidth="1"/>
    <col min="9732" max="9732" width="20.85546875" style="2" customWidth="1"/>
    <col min="9733" max="9733" width="12.85546875" style="2" customWidth="1"/>
    <col min="9734" max="9734" width="15.140625" style="2" customWidth="1"/>
    <col min="9735" max="9735" width="12.85546875" style="2" customWidth="1"/>
    <col min="9736" max="9736" width="15" style="2" customWidth="1"/>
    <col min="9737" max="9737" width="12.85546875" style="2" customWidth="1"/>
    <col min="9738" max="9738" width="13.42578125" style="2" customWidth="1"/>
    <col min="9739" max="9739" width="13" style="2" customWidth="1"/>
    <col min="9740" max="9984" width="11.42578125" style="2"/>
    <col min="9985" max="9985" width="3.140625" style="2" customWidth="1"/>
    <col min="9986" max="9986" width="10" style="2" customWidth="1"/>
    <col min="9987" max="9987" width="17.42578125" style="2" customWidth="1"/>
    <col min="9988" max="9988" width="20.85546875" style="2" customWidth="1"/>
    <col min="9989" max="9989" width="12.85546875" style="2" customWidth="1"/>
    <col min="9990" max="9990" width="15.140625" style="2" customWidth="1"/>
    <col min="9991" max="9991" width="12.85546875" style="2" customWidth="1"/>
    <col min="9992" max="9992" width="15" style="2" customWidth="1"/>
    <col min="9993" max="9993" width="12.85546875" style="2" customWidth="1"/>
    <col min="9994" max="9994" width="13.42578125" style="2" customWidth="1"/>
    <col min="9995" max="9995" width="13" style="2" customWidth="1"/>
    <col min="9996" max="10240" width="11.42578125" style="2"/>
    <col min="10241" max="10241" width="3.140625" style="2" customWidth="1"/>
    <col min="10242" max="10242" width="10" style="2" customWidth="1"/>
    <col min="10243" max="10243" width="17.42578125" style="2" customWidth="1"/>
    <col min="10244" max="10244" width="20.85546875" style="2" customWidth="1"/>
    <col min="10245" max="10245" width="12.85546875" style="2" customWidth="1"/>
    <col min="10246" max="10246" width="15.140625" style="2" customWidth="1"/>
    <col min="10247" max="10247" width="12.85546875" style="2" customWidth="1"/>
    <col min="10248" max="10248" width="15" style="2" customWidth="1"/>
    <col min="10249" max="10249" width="12.85546875" style="2" customWidth="1"/>
    <col min="10250" max="10250" width="13.42578125" style="2" customWidth="1"/>
    <col min="10251" max="10251" width="13" style="2" customWidth="1"/>
    <col min="10252" max="10496" width="11.42578125" style="2"/>
    <col min="10497" max="10497" width="3.140625" style="2" customWidth="1"/>
    <col min="10498" max="10498" width="10" style="2" customWidth="1"/>
    <col min="10499" max="10499" width="17.42578125" style="2" customWidth="1"/>
    <col min="10500" max="10500" width="20.85546875" style="2" customWidth="1"/>
    <col min="10501" max="10501" width="12.85546875" style="2" customWidth="1"/>
    <col min="10502" max="10502" width="15.140625" style="2" customWidth="1"/>
    <col min="10503" max="10503" width="12.85546875" style="2" customWidth="1"/>
    <col min="10504" max="10504" width="15" style="2" customWidth="1"/>
    <col min="10505" max="10505" width="12.85546875" style="2" customWidth="1"/>
    <col min="10506" max="10506" width="13.42578125" style="2" customWidth="1"/>
    <col min="10507" max="10507" width="13" style="2" customWidth="1"/>
    <col min="10508" max="10752" width="11.42578125" style="2"/>
    <col min="10753" max="10753" width="3.140625" style="2" customWidth="1"/>
    <col min="10754" max="10754" width="10" style="2" customWidth="1"/>
    <col min="10755" max="10755" width="17.42578125" style="2" customWidth="1"/>
    <col min="10756" max="10756" width="20.85546875" style="2" customWidth="1"/>
    <col min="10757" max="10757" width="12.85546875" style="2" customWidth="1"/>
    <col min="10758" max="10758" width="15.140625" style="2" customWidth="1"/>
    <col min="10759" max="10759" width="12.85546875" style="2" customWidth="1"/>
    <col min="10760" max="10760" width="15" style="2" customWidth="1"/>
    <col min="10761" max="10761" width="12.85546875" style="2" customWidth="1"/>
    <col min="10762" max="10762" width="13.42578125" style="2" customWidth="1"/>
    <col min="10763" max="10763" width="13" style="2" customWidth="1"/>
    <col min="10764" max="11008" width="11.42578125" style="2"/>
    <col min="11009" max="11009" width="3.140625" style="2" customWidth="1"/>
    <col min="11010" max="11010" width="10" style="2" customWidth="1"/>
    <col min="11011" max="11011" width="17.42578125" style="2" customWidth="1"/>
    <col min="11012" max="11012" width="20.85546875" style="2" customWidth="1"/>
    <col min="11013" max="11013" width="12.85546875" style="2" customWidth="1"/>
    <col min="11014" max="11014" width="15.140625" style="2" customWidth="1"/>
    <col min="11015" max="11015" width="12.85546875" style="2" customWidth="1"/>
    <col min="11016" max="11016" width="15" style="2" customWidth="1"/>
    <col min="11017" max="11017" width="12.85546875" style="2" customWidth="1"/>
    <col min="11018" max="11018" width="13.42578125" style="2" customWidth="1"/>
    <col min="11019" max="11019" width="13" style="2" customWidth="1"/>
    <col min="11020" max="11264" width="11.42578125" style="2"/>
    <col min="11265" max="11265" width="3.140625" style="2" customWidth="1"/>
    <col min="11266" max="11266" width="10" style="2" customWidth="1"/>
    <col min="11267" max="11267" width="17.42578125" style="2" customWidth="1"/>
    <col min="11268" max="11268" width="20.85546875" style="2" customWidth="1"/>
    <col min="11269" max="11269" width="12.85546875" style="2" customWidth="1"/>
    <col min="11270" max="11270" width="15.140625" style="2" customWidth="1"/>
    <col min="11271" max="11271" width="12.85546875" style="2" customWidth="1"/>
    <col min="11272" max="11272" width="15" style="2" customWidth="1"/>
    <col min="11273" max="11273" width="12.85546875" style="2" customWidth="1"/>
    <col min="11274" max="11274" width="13.42578125" style="2" customWidth="1"/>
    <col min="11275" max="11275" width="13" style="2" customWidth="1"/>
    <col min="11276" max="11520" width="11.42578125" style="2"/>
    <col min="11521" max="11521" width="3.140625" style="2" customWidth="1"/>
    <col min="11522" max="11522" width="10" style="2" customWidth="1"/>
    <col min="11523" max="11523" width="17.42578125" style="2" customWidth="1"/>
    <col min="11524" max="11524" width="20.85546875" style="2" customWidth="1"/>
    <col min="11525" max="11525" width="12.85546875" style="2" customWidth="1"/>
    <col min="11526" max="11526" width="15.140625" style="2" customWidth="1"/>
    <col min="11527" max="11527" width="12.85546875" style="2" customWidth="1"/>
    <col min="11528" max="11528" width="15" style="2" customWidth="1"/>
    <col min="11529" max="11529" width="12.85546875" style="2" customWidth="1"/>
    <col min="11530" max="11530" width="13.42578125" style="2" customWidth="1"/>
    <col min="11531" max="11531" width="13" style="2" customWidth="1"/>
    <col min="11532" max="11776" width="11.42578125" style="2"/>
    <col min="11777" max="11777" width="3.140625" style="2" customWidth="1"/>
    <col min="11778" max="11778" width="10" style="2" customWidth="1"/>
    <col min="11779" max="11779" width="17.42578125" style="2" customWidth="1"/>
    <col min="11780" max="11780" width="20.85546875" style="2" customWidth="1"/>
    <col min="11781" max="11781" width="12.85546875" style="2" customWidth="1"/>
    <col min="11782" max="11782" width="15.140625" style="2" customWidth="1"/>
    <col min="11783" max="11783" width="12.85546875" style="2" customWidth="1"/>
    <col min="11784" max="11784" width="15" style="2" customWidth="1"/>
    <col min="11785" max="11785" width="12.85546875" style="2" customWidth="1"/>
    <col min="11786" max="11786" width="13.42578125" style="2" customWidth="1"/>
    <col min="11787" max="11787" width="13" style="2" customWidth="1"/>
    <col min="11788" max="12032" width="11.42578125" style="2"/>
    <col min="12033" max="12033" width="3.140625" style="2" customWidth="1"/>
    <col min="12034" max="12034" width="10" style="2" customWidth="1"/>
    <col min="12035" max="12035" width="17.42578125" style="2" customWidth="1"/>
    <col min="12036" max="12036" width="20.85546875" style="2" customWidth="1"/>
    <col min="12037" max="12037" width="12.85546875" style="2" customWidth="1"/>
    <col min="12038" max="12038" width="15.140625" style="2" customWidth="1"/>
    <col min="12039" max="12039" width="12.85546875" style="2" customWidth="1"/>
    <col min="12040" max="12040" width="15" style="2" customWidth="1"/>
    <col min="12041" max="12041" width="12.85546875" style="2" customWidth="1"/>
    <col min="12042" max="12042" width="13.42578125" style="2" customWidth="1"/>
    <col min="12043" max="12043" width="13" style="2" customWidth="1"/>
    <col min="12044" max="12288" width="11.42578125" style="2"/>
    <col min="12289" max="12289" width="3.140625" style="2" customWidth="1"/>
    <col min="12290" max="12290" width="10" style="2" customWidth="1"/>
    <col min="12291" max="12291" width="17.42578125" style="2" customWidth="1"/>
    <col min="12292" max="12292" width="20.85546875" style="2" customWidth="1"/>
    <col min="12293" max="12293" width="12.85546875" style="2" customWidth="1"/>
    <col min="12294" max="12294" width="15.140625" style="2" customWidth="1"/>
    <col min="12295" max="12295" width="12.85546875" style="2" customWidth="1"/>
    <col min="12296" max="12296" width="15" style="2" customWidth="1"/>
    <col min="12297" max="12297" width="12.85546875" style="2" customWidth="1"/>
    <col min="12298" max="12298" width="13.42578125" style="2" customWidth="1"/>
    <col min="12299" max="12299" width="13" style="2" customWidth="1"/>
    <col min="12300" max="12544" width="11.42578125" style="2"/>
    <col min="12545" max="12545" width="3.140625" style="2" customWidth="1"/>
    <col min="12546" max="12546" width="10" style="2" customWidth="1"/>
    <col min="12547" max="12547" width="17.42578125" style="2" customWidth="1"/>
    <col min="12548" max="12548" width="20.85546875" style="2" customWidth="1"/>
    <col min="12549" max="12549" width="12.85546875" style="2" customWidth="1"/>
    <col min="12550" max="12550" width="15.140625" style="2" customWidth="1"/>
    <col min="12551" max="12551" width="12.85546875" style="2" customWidth="1"/>
    <col min="12552" max="12552" width="15" style="2" customWidth="1"/>
    <col min="12553" max="12553" width="12.85546875" style="2" customWidth="1"/>
    <col min="12554" max="12554" width="13.42578125" style="2" customWidth="1"/>
    <col min="12555" max="12555" width="13" style="2" customWidth="1"/>
    <col min="12556" max="12800" width="11.42578125" style="2"/>
    <col min="12801" max="12801" width="3.140625" style="2" customWidth="1"/>
    <col min="12802" max="12802" width="10" style="2" customWidth="1"/>
    <col min="12803" max="12803" width="17.42578125" style="2" customWidth="1"/>
    <col min="12804" max="12804" width="20.85546875" style="2" customWidth="1"/>
    <col min="12805" max="12805" width="12.85546875" style="2" customWidth="1"/>
    <col min="12806" max="12806" width="15.140625" style="2" customWidth="1"/>
    <col min="12807" max="12807" width="12.85546875" style="2" customWidth="1"/>
    <col min="12808" max="12808" width="15" style="2" customWidth="1"/>
    <col min="12809" max="12809" width="12.85546875" style="2" customWidth="1"/>
    <col min="12810" max="12810" width="13.42578125" style="2" customWidth="1"/>
    <col min="12811" max="12811" width="13" style="2" customWidth="1"/>
    <col min="12812" max="13056" width="11.42578125" style="2"/>
    <col min="13057" max="13057" width="3.140625" style="2" customWidth="1"/>
    <col min="13058" max="13058" width="10" style="2" customWidth="1"/>
    <col min="13059" max="13059" width="17.42578125" style="2" customWidth="1"/>
    <col min="13060" max="13060" width="20.85546875" style="2" customWidth="1"/>
    <col min="13061" max="13061" width="12.85546875" style="2" customWidth="1"/>
    <col min="13062" max="13062" width="15.140625" style="2" customWidth="1"/>
    <col min="13063" max="13063" width="12.85546875" style="2" customWidth="1"/>
    <col min="13064" max="13064" width="15" style="2" customWidth="1"/>
    <col min="13065" max="13065" width="12.85546875" style="2" customWidth="1"/>
    <col min="13066" max="13066" width="13.42578125" style="2" customWidth="1"/>
    <col min="13067" max="13067" width="13" style="2" customWidth="1"/>
    <col min="13068" max="13312" width="11.42578125" style="2"/>
    <col min="13313" max="13313" width="3.140625" style="2" customWidth="1"/>
    <col min="13314" max="13314" width="10" style="2" customWidth="1"/>
    <col min="13315" max="13315" width="17.42578125" style="2" customWidth="1"/>
    <col min="13316" max="13316" width="20.85546875" style="2" customWidth="1"/>
    <col min="13317" max="13317" width="12.85546875" style="2" customWidth="1"/>
    <col min="13318" max="13318" width="15.140625" style="2" customWidth="1"/>
    <col min="13319" max="13319" width="12.85546875" style="2" customWidth="1"/>
    <col min="13320" max="13320" width="15" style="2" customWidth="1"/>
    <col min="13321" max="13321" width="12.85546875" style="2" customWidth="1"/>
    <col min="13322" max="13322" width="13.42578125" style="2" customWidth="1"/>
    <col min="13323" max="13323" width="13" style="2" customWidth="1"/>
    <col min="13324" max="13568" width="11.42578125" style="2"/>
    <col min="13569" max="13569" width="3.140625" style="2" customWidth="1"/>
    <col min="13570" max="13570" width="10" style="2" customWidth="1"/>
    <col min="13571" max="13571" width="17.42578125" style="2" customWidth="1"/>
    <col min="13572" max="13572" width="20.85546875" style="2" customWidth="1"/>
    <col min="13573" max="13573" width="12.85546875" style="2" customWidth="1"/>
    <col min="13574" max="13574" width="15.140625" style="2" customWidth="1"/>
    <col min="13575" max="13575" width="12.85546875" style="2" customWidth="1"/>
    <col min="13576" max="13576" width="15" style="2" customWidth="1"/>
    <col min="13577" max="13577" width="12.85546875" style="2" customWidth="1"/>
    <col min="13578" max="13578" width="13.42578125" style="2" customWidth="1"/>
    <col min="13579" max="13579" width="13" style="2" customWidth="1"/>
    <col min="13580" max="13824" width="11.42578125" style="2"/>
    <col min="13825" max="13825" width="3.140625" style="2" customWidth="1"/>
    <col min="13826" max="13826" width="10" style="2" customWidth="1"/>
    <col min="13827" max="13827" width="17.42578125" style="2" customWidth="1"/>
    <col min="13828" max="13828" width="20.85546875" style="2" customWidth="1"/>
    <col min="13829" max="13829" width="12.85546875" style="2" customWidth="1"/>
    <col min="13830" max="13830" width="15.140625" style="2" customWidth="1"/>
    <col min="13831" max="13831" width="12.85546875" style="2" customWidth="1"/>
    <col min="13832" max="13832" width="15" style="2" customWidth="1"/>
    <col min="13833" max="13833" width="12.85546875" style="2" customWidth="1"/>
    <col min="13834" max="13834" width="13.42578125" style="2" customWidth="1"/>
    <col min="13835" max="13835" width="13" style="2" customWidth="1"/>
    <col min="13836" max="14080" width="11.42578125" style="2"/>
    <col min="14081" max="14081" width="3.140625" style="2" customWidth="1"/>
    <col min="14082" max="14082" width="10" style="2" customWidth="1"/>
    <col min="14083" max="14083" width="17.42578125" style="2" customWidth="1"/>
    <col min="14084" max="14084" width="20.85546875" style="2" customWidth="1"/>
    <col min="14085" max="14085" width="12.85546875" style="2" customWidth="1"/>
    <col min="14086" max="14086" width="15.140625" style="2" customWidth="1"/>
    <col min="14087" max="14087" width="12.85546875" style="2" customWidth="1"/>
    <col min="14088" max="14088" width="15" style="2" customWidth="1"/>
    <col min="14089" max="14089" width="12.85546875" style="2" customWidth="1"/>
    <col min="14090" max="14090" width="13.42578125" style="2" customWidth="1"/>
    <col min="14091" max="14091" width="13" style="2" customWidth="1"/>
    <col min="14092" max="14336" width="11.42578125" style="2"/>
    <col min="14337" max="14337" width="3.140625" style="2" customWidth="1"/>
    <col min="14338" max="14338" width="10" style="2" customWidth="1"/>
    <col min="14339" max="14339" width="17.42578125" style="2" customWidth="1"/>
    <col min="14340" max="14340" width="20.85546875" style="2" customWidth="1"/>
    <col min="14341" max="14341" width="12.85546875" style="2" customWidth="1"/>
    <col min="14342" max="14342" width="15.140625" style="2" customWidth="1"/>
    <col min="14343" max="14343" width="12.85546875" style="2" customWidth="1"/>
    <col min="14344" max="14344" width="15" style="2" customWidth="1"/>
    <col min="14345" max="14345" width="12.85546875" style="2" customWidth="1"/>
    <col min="14346" max="14346" width="13.42578125" style="2" customWidth="1"/>
    <col min="14347" max="14347" width="13" style="2" customWidth="1"/>
    <col min="14348" max="14592" width="11.42578125" style="2"/>
    <col min="14593" max="14593" width="3.140625" style="2" customWidth="1"/>
    <col min="14594" max="14594" width="10" style="2" customWidth="1"/>
    <col min="14595" max="14595" width="17.42578125" style="2" customWidth="1"/>
    <col min="14596" max="14596" width="20.85546875" style="2" customWidth="1"/>
    <col min="14597" max="14597" width="12.85546875" style="2" customWidth="1"/>
    <col min="14598" max="14598" width="15.140625" style="2" customWidth="1"/>
    <col min="14599" max="14599" width="12.85546875" style="2" customWidth="1"/>
    <col min="14600" max="14600" width="15" style="2" customWidth="1"/>
    <col min="14601" max="14601" width="12.85546875" style="2" customWidth="1"/>
    <col min="14602" max="14602" width="13.42578125" style="2" customWidth="1"/>
    <col min="14603" max="14603" width="13" style="2" customWidth="1"/>
    <col min="14604" max="14848" width="11.42578125" style="2"/>
    <col min="14849" max="14849" width="3.140625" style="2" customWidth="1"/>
    <col min="14850" max="14850" width="10" style="2" customWidth="1"/>
    <col min="14851" max="14851" width="17.42578125" style="2" customWidth="1"/>
    <col min="14852" max="14852" width="20.85546875" style="2" customWidth="1"/>
    <col min="14853" max="14853" width="12.85546875" style="2" customWidth="1"/>
    <col min="14854" max="14854" width="15.140625" style="2" customWidth="1"/>
    <col min="14855" max="14855" width="12.85546875" style="2" customWidth="1"/>
    <col min="14856" max="14856" width="15" style="2" customWidth="1"/>
    <col min="14857" max="14857" width="12.85546875" style="2" customWidth="1"/>
    <col min="14858" max="14858" width="13.42578125" style="2" customWidth="1"/>
    <col min="14859" max="14859" width="13" style="2" customWidth="1"/>
    <col min="14860" max="15104" width="11.42578125" style="2"/>
    <col min="15105" max="15105" width="3.140625" style="2" customWidth="1"/>
    <col min="15106" max="15106" width="10" style="2" customWidth="1"/>
    <col min="15107" max="15107" width="17.42578125" style="2" customWidth="1"/>
    <col min="15108" max="15108" width="20.85546875" style="2" customWidth="1"/>
    <col min="15109" max="15109" width="12.85546875" style="2" customWidth="1"/>
    <col min="15110" max="15110" width="15.140625" style="2" customWidth="1"/>
    <col min="15111" max="15111" width="12.85546875" style="2" customWidth="1"/>
    <col min="15112" max="15112" width="15" style="2" customWidth="1"/>
    <col min="15113" max="15113" width="12.85546875" style="2" customWidth="1"/>
    <col min="15114" max="15114" width="13.42578125" style="2" customWidth="1"/>
    <col min="15115" max="15115" width="13" style="2" customWidth="1"/>
    <col min="15116" max="15360" width="11.42578125" style="2"/>
    <col min="15361" max="15361" width="3.140625" style="2" customWidth="1"/>
    <col min="15362" max="15362" width="10" style="2" customWidth="1"/>
    <col min="15363" max="15363" width="17.42578125" style="2" customWidth="1"/>
    <col min="15364" max="15364" width="20.85546875" style="2" customWidth="1"/>
    <col min="15365" max="15365" width="12.85546875" style="2" customWidth="1"/>
    <col min="15366" max="15366" width="15.140625" style="2" customWidth="1"/>
    <col min="15367" max="15367" width="12.85546875" style="2" customWidth="1"/>
    <col min="15368" max="15368" width="15" style="2" customWidth="1"/>
    <col min="15369" max="15369" width="12.85546875" style="2" customWidth="1"/>
    <col min="15370" max="15370" width="13.42578125" style="2" customWidth="1"/>
    <col min="15371" max="15371" width="13" style="2" customWidth="1"/>
    <col min="15372" max="15616" width="11.42578125" style="2"/>
    <col min="15617" max="15617" width="3.140625" style="2" customWidth="1"/>
    <col min="15618" max="15618" width="10" style="2" customWidth="1"/>
    <col min="15619" max="15619" width="17.42578125" style="2" customWidth="1"/>
    <col min="15620" max="15620" width="20.85546875" style="2" customWidth="1"/>
    <col min="15621" max="15621" width="12.85546875" style="2" customWidth="1"/>
    <col min="15622" max="15622" width="15.140625" style="2" customWidth="1"/>
    <col min="15623" max="15623" width="12.85546875" style="2" customWidth="1"/>
    <col min="15624" max="15624" width="15" style="2" customWidth="1"/>
    <col min="15625" max="15625" width="12.85546875" style="2" customWidth="1"/>
    <col min="15626" max="15626" width="13.42578125" style="2" customWidth="1"/>
    <col min="15627" max="15627" width="13" style="2" customWidth="1"/>
    <col min="15628" max="15872" width="11.42578125" style="2"/>
    <col min="15873" max="15873" width="3.140625" style="2" customWidth="1"/>
    <col min="15874" max="15874" width="10" style="2" customWidth="1"/>
    <col min="15875" max="15875" width="17.42578125" style="2" customWidth="1"/>
    <col min="15876" max="15876" width="20.85546875" style="2" customWidth="1"/>
    <col min="15877" max="15877" width="12.85546875" style="2" customWidth="1"/>
    <col min="15878" max="15878" width="15.140625" style="2" customWidth="1"/>
    <col min="15879" max="15879" width="12.85546875" style="2" customWidth="1"/>
    <col min="15880" max="15880" width="15" style="2" customWidth="1"/>
    <col min="15881" max="15881" width="12.85546875" style="2" customWidth="1"/>
    <col min="15882" max="15882" width="13.42578125" style="2" customWidth="1"/>
    <col min="15883" max="15883" width="13" style="2" customWidth="1"/>
    <col min="15884" max="16128" width="11.42578125" style="2"/>
    <col min="16129" max="16129" width="3.140625" style="2" customWidth="1"/>
    <col min="16130" max="16130" width="10" style="2" customWidth="1"/>
    <col min="16131" max="16131" width="17.42578125" style="2" customWidth="1"/>
    <col min="16132" max="16132" width="20.85546875" style="2" customWidth="1"/>
    <col min="16133" max="16133" width="12.85546875" style="2" customWidth="1"/>
    <col min="16134" max="16134" width="15.140625" style="2" customWidth="1"/>
    <col min="16135" max="16135" width="12.85546875" style="2" customWidth="1"/>
    <col min="16136" max="16136" width="15" style="2" customWidth="1"/>
    <col min="16137" max="16137" width="12.85546875" style="2" customWidth="1"/>
    <col min="16138" max="16138" width="13.42578125" style="2" customWidth="1"/>
    <col min="16139" max="16139" width="13" style="2" customWidth="1"/>
    <col min="16140" max="16384" width="11.42578125" style="2"/>
  </cols>
  <sheetData>
    <row r="1" spans="1:12" ht="15" customHeight="1" thickBot="1" x14ac:dyDescent="0.25">
      <c r="A1" s="764" t="s">
        <v>610</v>
      </c>
      <c r="B1" s="764"/>
      <c r="C1" s="764"/>
      <c r="D1" s="764"/>
      <c r="E1" s="764"/>
      <c r="F1" s="764"/>
      <c r="G1" s="764"/>
      <c r="H1" s="764"/>
      <c r="I1" s="764"/>
      <c r="J1" s="764"/>
      <c r="K1" s="764"/>
    </row>
    <row r="2" spans="1:12" s="10" customFormat="1" ht="15" customHeight="1" x14ac:dyDescent="0.25">
      <c r="A2" s="765" t="s">
        <v>125</v>
      </c>
      <c r="B2" s="766"/>
      <c r="C2" s="766"/>
      <c r="D2" s="767"/>
      <c r="E2" s="767"/>
      <c r="F2" s="767"/>
      <c r="G2" s="767"/>
      <c r="H2" s="767"/>
      <c r="I2" s="767"/>
      <c r="J2" s="767"/>
      <c r="K2" s="768"/>
    </row>
    <row r="3" spans="1:12" s="10" customFormat="1" ht="15" customHeight="1" x14ac:dyDescent="0.25">
      <c r="A3" s="773" t="s">
        <v>388</v>
      </c>
      <c r="B3" s="774"/>
      <c r="C3" s="774"/>
      <c r="D3" s="775"/>
      <c r="E3" s="775"/>
      <c r="F3" s="775"/>
      <c r="G3" s="775"/>
      <c r="H3" s="775"/>
      <c r="I3" s="775"/>
      <c r="J3" s="775"/>
      <c r="K3" s="776"/>
    </row>
    <row r="4" spans="1:12" s="10" customFormat="1" ht="15" customHeight="1" x14ac:dyDescent="0.25">
      <c r="A4" s="769" t="s">
        <v>216</v>
      </c>
      <c r="B4" s="770"/>
      <c r="C4" s="770"/>
      <c r="D4" s="771" t="s">
        <v>328</v>
      </c>
      <c r="E4" s="771"/>
      <c r="F4" s="771"/>
      <c r="G4" s="771"/>
      <c r="H4" s="771"/>
      <c r="I4" s="771"/>
      <c r="J4" s="771"/>
      <c r="K4" s="772"/>
    </row>
    <row r="5" spans="1:12" s="10" customFormat="1" ht="15" hidden="1" customHeight="1" x14ac:dyDescent="0.25">
      <c r="A5" s="769" t="s">
        <v>216</v>
      </c>
      <c r="B5" s="770"/>
      <c r="C5" s="770"/>
      <c r="D5" s="771" t="s">
        <v>105</v>
      </c>
      <c r="E5" s="771"/>
      <c r="F5" s="771"/>
      <c r="G5" s="771"/>
      <c r="H5" s="771"/>
      <c r="I5" s="771"/>
      <c r="J5" s="771"/>
      <c r="K5" s="772"/>
    </row>
    <row r="6" spans="1:12" s="10" customFormat="1" ht="15" hidden="1" customHeight="1" x14ac:dyDescent="0.25">
      <c r="A6" s="769" t="s">
        <v>216</v>
      </c>
      <c r="B6" s="770"/>
      <c r="C6" s="770"/>
      <c r="D6" s="771" t="s">
        <v>105</v>
      </c>
      <c r="E6" s="771"/>
      <c r="F6" s="771"/>
      <c r="G6" s="771"/>
      <c r="H6" s="771"/>
      <c r="I6" s="771"/>
      <c r="J6" s="771"/>
      <c r="K6" s="772"/>
    </row>
    <row r="7" spans="1:12" s="10" customFormat="1" ht="15" customHeight="1" thickBot="1" x14ac:dyDescent="0.3">
      <c r="A7" s="759" t="s">
        <v>312</v>
      </c>
      <c r="B7" s="760"/>
      <c r="C7" s="760"/>
      <c r="D7" s="761" t="s">
        <v>105</v>
      </c>
      <c r="E7" s="762"/>
      <c r="F7" s="762"/>
      <c r="G7" s="762"/>
      <c r="H7" s="762"/>
      <c r="I7" s="762"/>
      <c r="J7" s="762"/>
      <c r="K7" s="763"/>
    </row>
    <row r="8" spans="1:12" s="91" customFormat="1" ht="15" customHeight="1" thickBot="1" x14ac:dyDescent="0.25">
      <c r="A8" s="750"/>
      <c r="B8" s="750"/>
      <c r="C8" s="750"/>
      <c r="D8" s="750"/>
      <c r="E8" s="750"/>
      <c r="F8" s="750"/>
      <c r="G8" s="750"/>
      <c r="H8" s="750"/>
      <c r="I8" s="750"/>
      <c r="J8" s="750"/>
      <c r="K8" s="750"/>
    </row>
    <row r="9" spans="1:12" s="10" customFormat="1" ht="15" customHeight="1" thickBot="1" x14ac:dyDescent="0.3">
      <c r="A9" s="733" t="s">
        <v>218</v>
      </c>
      <c r="B9" s="734"/>
      <c r="C9" s="734"/>
      <c r="D9" s="734"/>
      <c r="E9" s="734"/>
      <c r="F9" s="734"/>
      <c r="G9" s="734"/>
      <c r="H9" s="734"/>
      <c r="I9" s="734"/>
      <c r="J9" s="734"/>
      <c r="K9" s="735"/>
    </row>
    <row r="10" spans="1:12" s="10" customFormat="1" ht="30" customHeight="1" x14ac:dyDescent="0.25">
      <c r="A10" s="751" t="s">
        <v>395</v>
      </c>
      <c r="B10" s="752"/>
      <c r="C10" s="752"/>
      <c r="D10" s="752"/>
      <c r="E10" s="752"/>
      <c r="F10" s="752"/>
      <c r="G10" s="752"/>
      <c r="H10" s="752"/>
      <c r="I10" s="752"/>
      <c r="J10" s="752"/>
      <c r="K10" s="753"/>
      <c r="L10" s="81"/>
    </row>
    <row r="11" spans="1:12" s="10" customFormat="1" ht="12.75" x14ac:dyDescent="0.25">
      <c r="A11" s="751" t="s">
        <v>396</v>
      </c>
      <c r="B11" s="752"/>
      <c r="C11" s="752"/>
      <c r="D11" s="752"/>
      <c r="E11" s="752"/>
      <c r="F11" s="752"/>
      <c r="G11" s="752"/>
      <c r="H11" s="752"/>
      <c r="I11" s="752"/>
      <c r="J11" s="752"/>
      <c r="K11" s="753"/>
      <c r="L11" s="81"/>
    </row>
    <row r="12" spans="1:12" s="10" customFormat="1" ht="15" customHeight="1" x14ac:dyDescent="0.25">
      <c r="A12" s="751" t="s">
        <v>397</v>
      </c>
      <c r="B12" s="752"/>
      <c r="C12" s="752"/>
      <c r="D12" s="752"/>
      <c r="E12" s="752"/>
      <c r="F12" s="752"/>
      <c r="G12" s="752"/>
      <c r="H12" s="752"/>
      <c r="I12" s="752"/>
      <c r="J12" s="752"/>
      <c r="K12" s="753"/>
    </row>
    <row r="13" spans="1:12" s="10" customFormat="1" ht="30" customHeight="1" x14ac:dyDescent="0.25">
      <c r="A13" s="751" t="s">
        <v>372</v>
      </c>
      <c r="B13" s="752"/>
      <c r="C13" s="752"/>
      <c r="D13" s="752"/>
      <c r="E13" s="752"/>
      <c r="F13" s="752"/>
      <c r="G13" s="752"/>
      <c r="H13" s="752"/>
      <c r="I13" s="752"/>
      <c r="J13" s="752"/>
      <c r="K13" s="753"/>
    </row>
    <row r="14" spans="1:12" s="10" customFormat="1" ht="15" customHeight="1" x14ac:dyDescent="0.25">
      <c r="A14" s="751" t="s">
        <v>398</v>
      </c>
      <c r="B14" s="752"/>
      <c r="C14" s="752"/>
      <c r="D14" s="752"/>
      <c r="E14" s="752"/>
      <c r="F14" s="752"/>
      <c r="G14" s="752"/>
      <c r="H14" s="752"/>
      <c r="I14" s="752"/>
      <c r="J14" s="752"/>
      <c r="K14" s="753"/>
      <c r="L14" s="81"/>
    </row>
    <row r="15" spans="1:12" s="10" customFormat="1" ht="15" customHeight="1" x14ac:dyDescent="0.25">
      <c r="A15" s="751" t="s">
        <v>373</v>
      </c>
      <c r="B15" s="752"/>
      <c r="C15" s="752"/>
      <c r="D15" s="752"/>
      <c r="E15" s="752"/>
      <c r="F15" s="752"/>
      <c r="G15" s="752"/>
      <c r="H15" s="752"/>
      <c r="I15" s="752"/>
      <c r="J15" s="752"/>
      <c r="K15" s="753"/>
      <c r="L15" s="81"/>
    </row>
    <row r="16" spans="1:12" s="10" customFormat="1" ht="56.45" customHeight="1" x14ac:dyDescent="0.25">
      <c r="A16" s="751" t="s">
        <v>430</v>
      </c>
      <c r="B16" s="752"/>
      <c r="C16" s="752"/>
      <c r="D16" s="752"/>
      <c r="E16" s="752"/>
      <c r="F16" s="752"/>
      <c r="G16" s="752"/>
      <c r="H16" s="752"/>
      <c r="I16" s="752"/>
      <c r="J16" s="752"/>
      <c r="K16" s="753"/>
      <c r="L16" s="81"/>
    </row>
    <row r="17" spans="1:12" s="10" customFormat="1" ht="32.1" customHeight="1" x14ac:dyDescent="0.25">
      <c r="A17" s="751" t="s">
        <v>431</v>
      </c>
      <c r="B17" s="752"/>
      <c r="C17" s="752"/>
      <c r="D17" s="752"/>
      <c r="E17" s="752"/>
      <c r="F17" s="752"/>
      <c r="G17" s="752"/>
      <c r="H17" s="752"/>
      <c r="I17" s="752"/>
      <c r="J17" s="752"/>
      <c r="K17" s="753"/>
      <c r="L17" s="81"/>
    </row>
    <row r="18" spans="1:12" s="10" customFormat="1" ht="30" customHeight="1" x14ac:dyDescent="0.25">
      <c r="A18" s="751" t="s">
        <v>432</v>
      </c>
      <c r="B18" s="752"/>
      <c r="C18" s="752"/>
      <c r="D18" s="752"/>
      <c r="E18" s="752"/>
      <c r="F18" s="752"/>
      <c r="G18" s="752"/>
      <c r="H18" s="752"/>
      <c r="I18" s="752"/>
      <c r="J18" s="752"/>
      <c r="K18" s="753"/>
      <c r="L18" s="81"/>
    </row>
    <row r="19" spans="1:12" s="10" customFormat="1" ht="15" customHeight="1" x14ac:dyDescent="0.25">
      <c r="A19" s="751" t="s">
        <v>433</v>
      </c>
      <c r="B19" s="752"/>
      <c r="C19" s="752"/>
      <c r="D19" s="752"/>
      <c r="E19" s="752"/>
      <c r="F19" s="752"/>
      <c r="G19" s="752"/>
      <c r="H19" s="752"/>
      <c r="I19" s="752"/>
      <c r="J19" s="752"/>
      <c r="K19" s="753"/>
      <c r="L19" s="81"/>
    </row>
    <row r="20" spans="1:12" s="10" customFormat="1" ht="30.6" customHeight="1" x14ac:dyDescent="0.25">
      <c r="A20" s="751" t="s">
        <v>434</v>
      </c>
      <c r="B20" s="752"/>
      <c r="C20" s="752"/>
      <c r="D20" s="752"/>
      <c r="E20" s="752"/>
      <c r="F20" s="752"/>
      <c r="G20" s="752"/>
      <c r="H20" s="752"/>
      <c r="I20" s="752"/>
      <c r="J20" s="752"/>
      <c r="K20" s="753"/>
    </row>
    <row r="21" spans="1:12" s="3" customFormat="1" ht="15" customHeight="1" x14ac:dyDescent="0.2">
      <c r="A21" s="754" t="s">
        <v>126</v>
      </c>
      <c r="B21" s="755"/>
      <c r="C21" s="755"/>
      <c r="D21" s="755"/>
      <c r="E21" s="755"/>
      <c r="F21" s="755"/>
      <c r="G21" s="756" t="s">
        <v>127</v>
      </c>
      <c r="H21" s="757"/>
      <c r="I21" s="757"/>
      <c r="J21" s="757"/>
      <c r="K21" s="758"/>
    </row>
    <row r="22" spans="1:12" s="3" customFormat="1" ht="15" customHeight="1" thickBot="1" x14ac:dyDescent="0.25">
      <c r="A22" s="746" t="s">
        <v>409</v>
      </c>
      <c r="B22" s="747"/>
      <c r="C22" s="747"/>
      <c r="D22" s="747"/>
      <c r="E22" s="747"/>
      <c r="F22" s="747"/>
      <c r="G22" s="748" t="s">
        <v>409</v>
      </c>
      <c r="H22" s="747"/>
      <c r="I22" s="747"/>
      <c r="J22" s="747"/>
      <c r="K22" s="749"/>
    </row>
    <row r="23" spans="1:12" s="3" customFormat="1" ht="15" customHeight="1" thickBot="1" x14ac:dyDescent="0.25">
      <c r="A23" s="732"/>
      <c r="B23" s="732"/>
      <c r="C23" s="732"/>
      <c r="D23" s="732"/>
      <c r="E23" s="732"/>
      <c r="F23" s="732"/>
      <c r="G23" s="732"/>
      <c r="H23" s="732"/>
      <c r="I23" s="732"/>
      <c r="J23" s="732"/>
      <c r="K23" s="732"/>
    </row>
    <row r="24" spans="1:12" s="3" customFormat="1" ht="15" customHeight="1" thickBot="1" x14ac:dyDescent="0.25">
      <c r="A24" s="733" t="s">
        <v>217</v>
      </c>
      <c r="B24" s="734"/>
      <c r="C24" s="734"/>
      <c r="D24" s="734"/>
      <c r="E24" s="735"/>
      <c r="F24" s="736" t="s">
        <v>2</v>
      </c>
      <c r="G24" s="737"/>
      <c r="H24" s="738"/>
      <c r="I24" s="739" t="s">
        <v>3</v>
      </c>
      <c r="J24" s="739"/>
      <c r="K24" s="740"/>
    </row>
    <row r="25" spans="1:12" s="10" customFormat="1" ht="15" customHeight="1" x14ac:dyDescent="0.25">
      <c r="A25" s="729" t="s">
        <v>118</v>
      </c>
      <c r="B25" s="730"/>
      <c r="C25" s="730"/>
      <c r="D25" s="730"/>
      <c r="E25" s="731"/>
      <c r="F25" s="741"/>
      <c r="G25" s="742"/>
      <c r="H25" s="743"/>
      <c r="I25" s="744" t="s">
        <v>4</v>
      </c>
      <c r="J25" s="744"/>
      <c r="K25" s="745"/>
    </row>
    <row r="26" spans="1:12" s="10" customFormat="1" ht="15" customHeight="1" x14ac:dyDescent="0.25">
      <c r="A26" s="718" t="s">
        <v>144</v>
      </c>
      <c r="B26" s="719"/>
      <c r="C26" s="719"/>
      <c r="D26" s="719"/>
      <c r="E26" s="720"/>
      <c r="F26" s="721"/>
      <c r="G26" s="722"/>
      <c r="H26" s="723"/>
      <c r="I26" s="724"/>
      <c r="J26" s="724"/>
      <c r="K26" s="725"/>
    </row>
    <row r="27" spans="1:12" s="10" customFormat="1" ht="15" customHeight="1" x14ac:dyDescent="0.25">
      <c r="A27" s="729" t="s">
        <v>374</v>
      </c>
      <c r="B27" s="730"/>
      <c r="C27" s="730"/>
      <c r="D27" s="730"/>
      <c r="E27" s="731"/>
      <c r="F27" s="721"/>
      <c r="G27" s="722"/>
      <c r="H27" s="723"/>
      <c r="I27" s="724"/>
      <c r="J27" s="724"/>
      <c r="K27" s="725"/>
    </row>
    <row r="28" spans="1:12" s="10" customFormat="1" ht="15" customHeight="1" x14ac:dyDescent="0.25">
      <c r="A28" s="718" t="s">
        <v>7</v>
      </c>
      <c r="B28" s="719"/>
      <c r="C28" s="719"/>
      <c r="D28" s="719"/>
      <c r="E28" s="720"/>
      <c r="F28" s="721"/>
      <c r="G28" s="722"/>
      <c r="H28" s="723"/>
      <c r="I28" s="724"/>
      <c r="J28" s="724"/>
      <c r="K28" s="725"/>
    </row>
    <row r="29" spans="1:12" s="10" customFormat="1" ht="15" customHeight="1" x14ac:dyDescent="0.25">
      <c r="A29" s="726" t="s">
        <v>5</v>
      </c>
      <c r="B29" s="727"/>
      <c r="C29" s="727"/>
      <c r="D29" s="727"/>
      <c r="E29" s="728"/>
      <c r="F29" s="721"/>
      <c r="G29" s="722"/>
      <c r="H29" s="723"/>
      <c r="I29" s="724"/>
      <c r="J29" s="724"/>
      <c r="K29" s="725"/>
    </row>
    <row r="30" spans="1:12" s="10" customFormat="1" ht="15" customHeight="1" x14ac:dyDescent="0.25">
      <c r="A30" s="729" t="s">
        <v>6</v>
      </c>
      <c r="B30" s="730"/>
      <c r="C30" s="730"/>
      <c r="D30" s="730"/>
      <c r="E30" s="731"/>
      <c r="F30" s="721"/>
      <c r="G30" s="722"/>
      <c r="H30" s="723"/>
      <c r="I30" s="724"/>
      <c r="J30" s="724"/>
      <c r="K30" s="725"/>
    </row>
    <row r="31" spans="1:12" s="10" customFormat="1" ht="15" customHeight="1" x14ac:dyDescent="0.25">
      <c r="A31" s="729" t="s">
        <v>8</v>
      </c>
      <c r="B31" s="730"/>
      <c r="C31" s="730"/>
      <c r="D31" s="730"/>
      <c r="E31" s="731"/>
      <c r="F31" s="721"/>
      <c r="G31" s="722"/>
      <c r="H31" s="722"/>
      <c r="I31" s="722"/>
      <c r="J31" s="722"/>
      <c r="K31" s="723"/>
    </row>
    <row r="32" spans="1:12" s="10" customFormat="1" ht="15" customHeight="1" thickBot="1" x14ac:dyDescent="0.3">
      <c r="A32" s="712" t="s">
        <v>9</v>
      </c>
      <c r="B32" s="713"/>
      <c r="C32" s="713"/>
      <c r="D32" s="713"/>
      <c r="E32" s="714"/>
      <c r="F32" s="715"/>
      <c r="G32" s="716"/>
      <c r="H32" s="716"/>
      <c r="I32" s="716"/>
      <c r="J32" s="716"/>
      <c r="K32" s="717"/>
    </row>
    <row r="33" spans="1:12" ht="15" customHeight="1" thickBot="1" x14ac:dyDescent="0.25">
      <c r="A33" s="697"/>
      <c r="B33" s="697"/>
      <c r="C33" s="697"/>
      <c r="D33" s="697"/>
      <c r="E33" s="697"/>
      <c r="F33" s="697"/>
      <c r="G33" s="697"/>
      <c r="H33" s="697"/>
      <c r="I33" s="697"/>
      <c r="J33" s="697"/>
      <c r="K33" s="697"/>
    </row>
    <row r="34" spans="1:12" ht="15" customHeight="1" thickBot="1" x14ac:dyDescent="0.25">
      <c r="A34" s="701" t="s">
        <v>313</v>
      </c>
      <c r="B34" s="702"/>
      <c r="C34" s="702"/>
      <c r="D34" s="702"/>
      <c r="E34" s="702"/>
      <c r="F34" s="702"/>
      <c r="G34" s="702"/>
      <c r="H34" s="702"/>
      <c r="I34" s="702"/>
      <c r="J34" s="702"/>
      <c r="K34" s="703"/>
    </row>
    <row r="35" spans="1:12" ht="15" customHeight="1" thickBot="1" x14ac:dyDescent="0.25">
      <c r="A35" s="704"/>
      <c r="B35" s="705"/>
      <c r="C35" s="705"/>
      <c r="D35" s="705"/>
      <c r="E35" s="705"/>
      <c r="F35" s="705"/>
      <c r="G35" s="705"/>
      <c r="H35" s="705"/>
      <c r="I35" s="705"/>
      <c r="J35" s="380" t="s">
        <v>220</v>
      </c>
      <c r="K35" s="381" t="s">
        <v>219</v>
      </c>
    </row>
    <row r="36" spans="1:12" ht="15" hidden="1" customHeight="1" x14ac:dyDescent="0.2">
      <c r="A36" s="706" t="s">
        <v>237</v>
      </c>
      <c r="B36" s="707"/>
      <c r="C36" s="707"/>
      <c r="D36" s="707"/>
      <c r="E36" s="707"/>
      <c r="F36" s="707"/>
      <c r="G36" s="707"/>
      <c r="H36" s="707"/>
      <c r="I36" s="708"/>
      <c r="J36" s="382" t="e">
        <f>'Budget-Bilan'!#REF!</f>
        <v>#REF!</v>
      </c>
      <c r="K36" s="382" t="e">
        <f>SUM('Budget-Bilan'!#REF!)</f>
        <v>#REF!</v>
      </c>
      <c r="L36" s="82"/>
    </row>
    <row r="37" spans="1:12" ht="15" hidden="1" customHeight="1" x14ac:dyDescent="0.2">
      <c r="A37" s="706" t="s">
        <v>394</v>
      </c>
      <c r="B37" s="707"/>
      <c r="C37" s="707"/>
      <c r="D37" s="707"/>
      <c r="E37" s="707"/>
      <c r="F37" s="707"/>
      <c r="G37" s="707"/>
      <c r="H37" s="707"/>
      <c r="I37" s="708"/>
      <c r="J37" s="383" t="e">
        <f>'Budget-Bilan'!#REF!</f>
        <v>#REF!</v>
      </c>
      <c r="K37" s="383" t="e">
        <f>SUM('Budget-Bilan'!#REF!)</f>
        <v>#REF!</v>
      </c>
    </row>
    <row r="38" spans="1:12" ht="15" hidden="1" customHeight="1" x14ac:dyDescent="0.2">
      <c r="A38" s="706" t="s">
        <v>247</v>
      </c>
      <c r="B38" s="707"/>
      <c r="C38" s="707"/>
      <c r="D38" s="707"/>
      <c r="E38" s="707"/>
      <c r="F38" s="707"/>
      <c r="G38" s="707"/>
      <c r="H38" s="707"/>
      <c r="I38" s="708"/>
      <c r="J38" s="383" t="e">
        <f>'Budget-Bilan'!#REF!</f>
        <v>#REF!</v>
      </c>
      <c r="K38" s="383" t="e">
        <f>SUM('Budget-Bilan'!#REF!)</f>
        <v>#REF!</v>
      </c>
    </row>
    <row r="39" spans="1:12" ht="15" customHeight="1" thickBot="1" x14ac:dyDescent="0.25">
      <c r="A39" s="706" t="s">
        <v>607</v>
      </c>
      <c r="B39" s="707"/>
      <c r="C39" s="707"/>
      <c r="D39" s="707"/>
      <c r="E39" s="707"/>
      <c r="F39" s="707"/>
      <c r="G39" s="707"/>
      <c r="H39" s="707"/>
      <c r="I39" s="708"/>
      <c r="J39" s="383" t="e">
        <f>SUM('Budget-Bilan'!#REF!+'Budget-Bilan'!#REF!+'Budget-Bilan'!#REF!+'Budget-Bilan'!#REF!+'Budget-Bilan'!#REF!)</f>
        <v>#REF!</v>
      </c>
      <c r="K39" s="383" t="e" cm="1">
        <f t="array" ref="K39">SUM('Budget-Bilan'!#REF!+'Budget-Bilan'!#REF!+'Budget-Bilan'!#REF!+'Budget-Bilan'!#REF!)</f>
        <v>#REF!</v>
      </c>
    </row>
    <row r="40" spans="1:12" ht="15" hidden="1" customHeight="1" x14ac:dyDescent="0.2">
      <c r="A40" s="709" t="s">
        <v>238</v>
      </c>
      <c r="B40" s="710"/>
      <c r="C40" s="710"/>
      <c r="D40" s="710"/>
      <c r="E40" s="710"/>
      <c r="F40" s="710"/>
      <c r="G40" s="710"/>
      <c r="H40" s="710"/>
      <c r="I40" s="711"/>
      <c r="J40" s="383" t="e">
        <f>SUM('Budget-Bilan'!#REF!+'Budget-Bilan'!#REF!+'Budget-Bilan'!#REF!)</f>
        <v>#REF!</v>
      </c>
      <c r="K40" s="383" t="e" cm="1">
        <f t="array" ref="K40">SUM('Budget-Bilan'!#REF!+'Budget-Bilan'!#REF!+'Budget-Bilan'!#REF!)</f>
        <v>#REF!</v>
      </c>
    </row>
    <row r="41" spans="1:12" ht="15" hidden="1" customHeight="1" x14ac:dyDescent="0.2">
      <c r="A41" s="706" t="s">
        <v>104</v>
      </c>
      <c r="B41" s="707"/>
      <c r="C41" s="707"/>
      <c r="D41" s="707"/>
      <c r="E41" s="707"/>
      <c r="F41" s="707"/>
      <c r="G41" s="707"/>
      <c r="H41" s="707"/>
      <c r="I41" s="708"/>
      <c r="J41" s="383" t="e">
        <f>'Budget-Bilan'!#REF!</f>
        <v>#REF!</v>
      </c>
      <c r="K41" s="383" t="e">
        <f>SUM('Budget-Bilan'!#REF!)</f>
        <v>#REF!</v>
      </c>
    </row>
    <row r="42" spans="1:12" ht="15" hidden="1" customHeight="1" thickBot="1" x14ac:dyDescent="0.25">
      <c r="A42" s="706" t="s">
        <v>145</v>
      </c>
      <c r="B42" s="707"/>
      <c r="C42" s="707"/>
      <c r="D42" s="707"/>
      <c r="E42" s="707"/>
      <c r="F42" s="707"/>
      <c r="G42" s="707"/>
      <c r="H42" s="707"/>
      <c r="I42" s="708"/>
      <c r="J42" s="384" t="e">
        <f>'Budget-Bilan'!#REF!</f>
        <v>#REF!</v>
      </c>
      <c r="K42" s="384" t="e">
        <f>SUM('Budget-Bilan'!#REF!)</f>
        <v>#REF!</v>
      </c>
    </row>
    <row r="43" spans="1:12" ht="15" customHeight="1" thickBot="1" x14ac:dyDescent="0.25">
      <c r="A43" s="698" t="s">
        <v>22</v>
      </c>
      <c r="B43" s="699"/>
      <c r="C43" s="699"/>
      <c r="D43" s="699"/>
      <c r="E43" s="699"/>
      <c r="F43" s="699"/>
      <c r="G43" s="699"/>
      <c r="H43" s="699"/>
      <c r="I43" s="700"/>
      <c r="J43" s="385" t="e">
        <f>SUM(J36:J42)</f>
        <v>#REF!</v>
      </c>
      <c r="K43" s="385" t="e">
        <f>SUM(K36:K42)</f>
        <v>#REF!</v>
      </c>
      <c r="L43" s="86"/>
    </row>
    <row r="44" spans="1:12" ht="15" customHeight="1" thickBot="1" x14ac:dyDescent="0.25">
      <c r="A44" s="697"/>
      <c r="B44" s="697"/>
      <c r="C44" s="697"/>
      <c r="D44" s="697"/>
      <c r="E44" s="697"/>
      <c r="F44" s="697"/>
      <c r="G44" s="697"/>
      <c r="H44" s="697"/>
      <c r="I44" s="697"/>
      <c r="J44" s="697"/>
      <c r="K44" s="697"/>
    </row>
    <row r="45" spans="1:12" s="95" customFormat="1" ht="15" customHeight="1" thickBot="1" x14ac:dyDescent="0.3">
      <c r="A45" s="92" t="s">
        <v>129</v>
      </c>
      <c r="B45" s="93"/>
      <c r="C45" s="93"/>
      <c r="D45" s="93"/>
      <c r="E45" s="93"/>
      <c r="F45" s="93"/>
      <c r="G45" s="93"/>
      <c r="H45" s="93"/>
      <c r="I45" s="93"/>
      <c r="J45" s="93"/>
      <c r="K45" s="94"/>
    </row>
    <row r="46" spans="1:12" s="19" customFormat="1" ht="15" customHeight="1" x14ac:dyDescent="0.2">
      <c r="A46" s="695" t="s">
        <v>0</v>
      </c>
      <c r="B46" s="696"/>
      <c r="C46" s="696"/>
      <c r="D46" s="696"/>
      <c r="F46" s="83"/>
      <c r="G46" s="83"/>
      <c r="H46" s="83"/>
      <c r="K46" s="22"/>
      <c r="L46" s="86"/>
    </row>
    <row r="47" spans="1:12" s="19" customFormat="1" ht="15" customHeight="1" x14ac:dyDescent="0.2">
      <c r="A47" s="695" t="s">
        <v>211</v>
      </c>
      <c r="B47" s="696"/>
      <c r="C47" s="696"/>
      <c r="D47" s="696"/>
      <c r="F47" s="83"/>
      <c r="G47" s="83"/>
      <c r="H47" s="83"/>
      <c r="K47" s="22"/>
      <c r="L47" s="86"/>
    </row>
    <row r="48" spans="1:12" s="19" customFormat="1" ht="29.1" customHeight="1" x14ac:dyDescent="0.2">
      <c r="A48" s="688" t="s">
        <v>463</v>
      </c>
      <c r="B48" s="689"/>
      <c r="C48" s="689"/>
      <c r="D48" s="689"/>
      <c r="F48" s="83"/>
      <c r="G48" s="83"/>
      <c r="H48" s="83"/>
      <c r="K48" s="22"/>
      <c r="L48" s="86"/>
    </row>
    <row r="49" spans="1:11" s="10" customFormat="1" ht="15" customHeight="1" x14ac:dyDescent="0.25">
      <c r="A49" s="695" t="s">
        <v>209</v>
      </c>
      <c r="B49" s="696"/>
      <c r="C49" s="696"/>
      <c r="D49" s="696"/>
      <c r="E49" s="19"/>
      <c r="K49" s="23"/>
    </row>
    <row r="50" spans="1:11" s="10" customFormat="1" ht="15" customHeight="1" x14ac:dyDescent="0.25">
      <c r="A50" s="695" t="s">
        <v>210</v>
      </c>
      <c r="B50" s="696"/>
      <c r="C50" s="696"/>
      <c r="D50" s="696"/>
      <c r="E50" s="19"/>
      <c r="K50" s="23"/>
    </row>
    <row r="51" spans="1:11" s="10" customFormat="1" ht="15" customHeight="1" thickBot="1" x14ac:dyDescent="0.3">
      <c r="A51" s="693" t="s">
        <v>128</v>
      </c>
      <c r="B51" s="694"/>
      <c r="C51" s="694"/>
      <c r="D51" s="694"/>
      <c r="E51" s="25"/>
      <c r="F51" s="21"/>
      <c r="G51" s="21"/>
      <c r="H51" s="21"/>
      <c r="I51" s="21"/>
      <c r="J51" s="21"/>
      <c r="K51" s="24"/>
    </row>
    <row r="52" spans="1:11" ht="15" customHeight="1" thickBot="1" x14ac:dyDescent="0.25">
      <c r="A52" s="82"/>
    </row>
    <row r="53" spans="1:11" s="440" customFormat="1" ht="180.6" customHeight="1" thickBot="1" x14ac:dyDescent="0.3">
      <c r="A53" s="690" t="s">
        <v>410</v>
      </c>
      <c r="B53" s="691"/>
      <c r="C53" s="691"/>
      <c r="D53" s="691"/>
      <c r="E53" s="691"/>
      <c r="F53" s="691"/>
      <c r="G53" s="691"/>
      <c r="H53" s="691"/>
      <c r="I53" s="691"/>
      <c r="J53" s="691"/>
      <c r="K53" s="692"/>
    </row>
  </sheetData>
  <mergeCells count="75">
    <mergeCell ref="A18:K18"/>
    <mergeCell ref="A7:C7"/>
    <mergeCell ref="D7:K7"/>
    <mergeCell ref="A1:K1"/>
    <mergeCell ref="A2:C2"/>
    <mergeCell ref="D2:K2"/>
    <mergeCell ref="A4:C4"/>
    <mergeCell ref="D4:K4"/>
    <mergeCell ref="A5:C5"/>
    <mergeCell ref="D5:K5"/>
    <mergeCell ref="A6:C6"/>
    <mergeCell ref="D6:K6"/>
    <mergeCell ref="A3:C3"/>
    <mergeCell ref="D3:K3"/>
    <mergeCell ref="A22:F22"/>
    <mergeCell ref="G22:K22"/>
    <mergeCell ref="A8:K8"/>
    <mergeCell ref="A9:K9"/>
    <mergeCell ref="A10:K10"/>
    <mergeCell ref="A11:K11"/>
    <mergeCell ref="A12:K12"/>
    <mergeCell ref="A13:K13"/>
    <mergeCell ref="A14:K14"/>
    <mergeCell ref="A15:K15"/>
    <mergeCell ref="A20:K20"/>
    <mergeCell ref="A21:F21"/>
    <mergeCell ref="G21:K21"/>
    <mergeCell ref="A19:K19"/>
    <mergeCell ref="A16:K16"/>
    <mergeCell ref="A17:K17"/>
    <mergeCell ref="A23:K23"/>
    <mergeCell ref="A24:E24"/>
    <mergeCell ref="F24:H24"/>
    <mergeCell ref="I24:K24"/>
    <mergeCell ref="A25:E25"/>
    <mergeCell ref="F25:H25"/>
    <mergeCell ref="I25:K25"/>
    <mergeCell ref="A26:E26"/>
    <mergeCell ref="F26:H26"/>
    <mergeCell ref="I26:K26"/>
    <mergeCell ref="A27:E27"/>
    <mergeCell ref="F27:H27"/>
    <mergeCell ref="I27:K27"/>
    <mergeCell ref="A32:E32"/>
    <mergeCell ref="F32:K32"/>
    <mergeCell ref="A28:E28"/>
    <mergeCell ref="F28:H28"/>
    <mergeCell ref="I28:K28"/>
    <mergeCell ref="A29:E29"/>
    <mergeCell ref="F29:H29"/>
    <mergeCell ref="I29:K29"/>
    <mergeCell ref="A30:E30"/>
    <mergeCell ref="F30:H30"/>
    <mergeCell ref="I30:K30"/>
    <mergeCell ref="A31:E31"/>
    <mergeCell ref="F31:K31"/>
    <mergeCell ref="A43:I43"/>
    <mergeCell ref="A33:K33"/>
    <mergeCell ref="A34:K34"/>
    <mergeCell ref="A35:I35"/>
    <mergeCell ref="A36:I36"/>
    <mergeCell ref="A37:I37"/>
    <mergeCell ref="A38:I38"/>
    <mergeCell ref="A39:I39"/>
    <mergeCell ref="A40:I40"/>
    <mergeCell ref="A41:I41"/>
    <mergeCell ref="A42:I42"/>
    <mergeCell ref="A48:D48"/>
    <mergeCell ref="A53:K53"/>
    <mergeCell ref="A51:D51"/>
    <mergeCell ref="A47:D47"/>
    <mergeCell ref="A44:K44"/>
    <mergeCell ref="A46:D46"/>
    <mergeCell ref="A49:D49"/>
    <mergeCell ref="A50:D50"/>
  </mergeCells>
  <dataValidations count="2">
    <dataValidation type="list" allowBlank="1" showInputMessage="1" showErrorMessage="1" sqref="D65492 IZ65492 SV65492 ACR65492 AMN65492 AWJ65492 BGF65492 BQB65492 BZX65492 CJT65492 CTP65492 DDL65492 DNH65492 DXD65492 EGZ65492 EQV65492 FAR65492 FKN65492 FUJ65492 GEF65492 GOB65492 GXX65492 HHT65492 HRP65492 IBL65492 ILH65492 IVD65492 JEZ65492 JOV65492 JYR65492 KIN65492 KSJ65492 LCF65492 LMB65492 LVX65492 MFT65492 MPP65492 MZL65492 NJH65492 NTD65492 OCZ65492 OMV65492 OWR65492 PGN65492 PQJ65492 QAF65492 QKB65492 QTX65492 RDT65492 RNP65492 RXL65492 SHH65492 SRD65492 TAZ65492 TKV65492 TUR65492 UEN65492 UOJ65492 UYF65492 VIB65492 VRX65492 WBT65492 WLP65492 WVL65492 D131028 IZ131028 SV131028 ACR131028 AMN131028 AWJ131028 BGF131028 BQB131028 BZX131028 CJT131028 CTP131028 DDL131028 DNH131028 DXD131028 EGZ131028 EQV131028 FAR131028 FKN131028 FUJ131028 GEF131028 GOB131028 GXX131028 HHT131028 HRP131028 IBL131028 ILH131028 IVD131028 JEZ131028 JOV131028 JYR131028 KIN131028 KSJ131028 LCF131028 LMB131028 LVX131028 MFT131028 MPP131028 MZL131028 NJH131028 NTD131028 OCZ131028 OMV131028 OWR131028 PGN131028 PQJ131028 QAF131028 QKB131028 QTX131028 RDT131028 RNP131028 RXL131028 SHH131028 SRD131028 TAZ131028 TKV131028 TUR131028 UEN131028 UOJ131028 UYF131028 VIB131028 VRX131028 WBT131028 WLP131028 WVL131028 D196564 IZ196564 SV196564 ACR196564 AMN196564 AWJ196564 BGF196564 BQB196564 BZX196564 CJT196564 CTP196564 DDL196564 DNH196564 DXD196564 EGZ196564 EQV196564 FAR196564 FKN196564 FUJ196564 GEF196564 GOB196564 GXX196564 HHT196564 HRP196564 IBL196564 ILH196564 IVD196564 JEZ196564 JOV196564 JYR196564 KIN196564 KSJ196564 LCF196564 LMB196564 LVX196564 MFT196564 MPP196564 MZL196564 NJH196564 NTD196564 OCZ196564 OMV196564 OWR196564 PGN196564 PQJ196564 QAF196564 QKB196564 QTX196564 RDT196564 RNP196564 RXL196564 SHH196564 SRD196564 TAZ196564 TKV196564 TUR196564 UEN196564 UOJ196564 UYF196564 VIB196564 VRX196564 WBT196564 WLP196564 WVL196564 D262100 IZ262100 SV262100 ACR262100 AMN262100 AWJ262100 BGF262100 BQB262100 BZX262100 CJT262100 CTP262100 DDL262100 DNH262100 DXD262100 EGZ262100 EQV262100 FAR262100 FKN262100 FUJ262100 GEF262100 GOB262100 GXX262100 HHT262100 HRP262100 IBL262100 ILH262100 IVD262100 JEZ262100 JOV262100 JYR262100 KIN262100 KSJ262100 LCF262100 LMB262100 LVX262100 MFT262100 MPP262100 MZL262100 NJH262100 NTD262100 OCZ262100 OMV262100 OWR262100 PGN262100 PQJ262100 QAF262100 QKB262100 QTX262100 RDT262100 RNP262100 RXL262100 SHH262100 SRD262100 TAZ262100 TKV262100 TUR262100 UEN262100 UOJ262100 UYF262100 VIB262100 VRX262100 WBT262100 WLP262100 WVL262100 D327636 IZ327636 SV327636 ACR327636 AMN327636 AWJ327636 BGF327636 BQB327636 BZX327636 CJT327636 CTP327636 DDL327636 DNH327636 DXD327636 EGZ327636 EQV327636 FAR327636 FKN327636 FUJ327636 GEF327636 GOB327636 GXX327636 HHT327636 HRP327636 IBL327636 ILH327636 IVD327636 JEZ327636 JOV327636 JYR327636 KIN327636 KSJ327636 LCF327636 LMB327636 LVX327636 MFT327636 MPP327636 MZL327636 NJH327636 NTD327636 OCZ327636 OMV327636 OWR327636 PGN327636 PQJ327636 QAF327636 QKB327636 QTX327636 RDT327636 RNP327636 RXL327636 SHH327636 SRD327636 TAZ327636 TKV327636 TUR327636 UEN327636 UOJ327636 UYF327636 VIB327636 VRX327636 WBT327636 WLP327636 WVL327636 D393172 IZ393172 SV393172 ACR393172 AMN393172 AWJ393172 BGF393172 BQB393172 BZX393172 CJT393172 CTP393172 DDL393172 DNH393172 DXD393172 EGZ393172 EQV393172 FAR393172 FKN393172 FUJ393172 GEF393172 GOB393172 GXX393172 HHT393172 HRP393172 IBL393172 ILH393172 IVD393172 JEZ393172 JOV393172 JYR393172 KIN393172 KSJ393172 LCF393172 LMB393172 LVX393172 MFT393172 MPP393172 MZL393172 NJH393172 NTD393172 OCZ393172 OMV393172 OWR393172 PGN393172 PQJ393172 QAF393172 QKB393172 QTX393172 RDT393172 RNP393172 RXL393172 SHH393172 SRD393172 TAZ393172 TKV393172 TUR393172 UEN393172 UOJ393172 UYF393172 VIB393172 VRX393172 WBT393172 WLP393172 WVL393172 D458708 IZ458708 SV458708 ACR458708 AMN458708 AWJ458708 BGF458708 BQB458708 BZX458708 CJT458708 CTP458708 DDL458708 DNH458708 DXD458708 EGZ458708 EQV458708 FAR458708 FKN458708 FUJ458708 GEF458708 GOB458708 GXX458708 HHT458708 HRP458708 IBL458708 ILH458708 IVD458708 JEZ458708 JOV458708 JYR458708 KIN458708 KSJ458708 LCF458708 LMB458708 LVX458708 MFT458708 MPP458708 MZL458708 NJH458708 NTD458708 OCZ458708 OMV458708 OWR458708 PGN458708 PQJ458708 QAF458708 QKB458708 QTX458708 RDT458708 RNP458708 RXL458708 SHH458708 SRD458708 TAZ458708 TKV458708 TUR458708 UEN458708 UOJ458708 UYF458708 VIB458708 VRX458708 WBT458708 WLP458708 WVL458708 D524244 IZ524244 SV524244 ACR524244 AMN524244 AWJ524244 BGF524244 BQB524244 BZX524244 CJT524244 CTP524244 DDL524244 DNH524244 DXD524244 EGZ524244 EQV524244 FAR524244 FKN524244 FUJ524244 GEF524244 GOB524244 GXX524244 HHT524244 HRP524244 IBL524244 ILH524244 IVD524244 JEZ524244 JOV524244 JYR524244 KIN524244 KSJ524244 LCF524244 LMB524244 LVX524244 MFT524244 MPP524244 MZL524244 NJH524244 NTD524244 OCZ524244 OMV524244 OWR524244 PGN524244 PQJ524244 QAF524244 QKB524244 QTX524244 RDT524244 RNP524244 RXL524244 SHH524244 SRD524244 TAZ524244 TKV524244 TUR524244 UEN524244 UOJ524244 UYF524244 VIB524244 VRX524244 WBT524244 WLP524244 WVL524244 D589780 IZ589780 SV589780 ACR589780 AMN589780 AWJ589780 BGF589780 BQB589780 BZX589780 CJT589780 CTP589780 DDL589780 DNH589780 DXD589780 EGZ589780 EQV589780 FAR589780 FKN589780 FUJ589780 GEF589780 GOB589780 GXX589780 HHT589780 HRP589780 IBL589780 ILH589780 IVD589780 JEZ589780 JOV589780 JYR589780 KIN589780 KSJ589780 LCF589780 LMB589780 LVX589780 MFT589780 MPP589780 MZL589780 NJH589780 NTD589780 OCZ589780 OMV589780 OWR589780 PGN589780 PQJ589780 QAF589780 QKB589780 QTX589780 RDT589780 RNP589780 RXL589780 SHH589780 SRD589780 TAZ589780 TKV589780 TUR589780 UEN589780 UOJ589780 UYF589780 VIB589780 VRX589780 WBT589780 WLP589780 WVL589780 D655316 IZ655316 SV655316 ACR655316 AMN655316 AWJ655316 BGF655316 BQB655316 BZX655316 CJT655316 CTP655316 DDL655316 DNH655316 DXD655316 EGZ655316 EQV655316 FAR655316 FKN655316 FUJ655316 GEF655316 GOB655316 GXX655316 HHT655316 HRP655316 IBL655316 ILH655316 IVD655316 JEZ655316 JOV655316 JYR655316 KIN655316 KSJ655316 LCF655316 LMB655316 LVX655316 MFT655316 MPP655316 MZL655316 NJH655316 NTD655316 OCZ655316 OMV655316 OWR655316 PGN655316 PQJ655316 QAF655316 QKB655316 QTX655316 RDT655316 RNP655316 RXL655316 SHH655316 SRD655316 TAZ655316 TKV655316 TUR655316 UEN655316 UOJ655316 UYF655316 VIB655316 VRX655316 WBT655316 WLP655316 WVL655316 D720852 IZ720852 SV720852 ACR720852 AMN720852 AWJ720852 BGF720852 BQB720852 BZX720852 CJT720852 CTP720852 DDL720852 DNH720852 DXD720852 EGZ720852 EQV720852 FAR720852 FKN720852 FUJ720852 GEF720852 GOB720852 GXX720852 HHT720852 HRP720852 IBL720852 ILH720852 IVD720852 JEZ720852 JOV720852 JYR720852 KIN720852 KSJ720852 LCF720852 LMB720852 LVX720852 MFT720852 MPP720852 MZL720852 NJH720852 NTD720852 OCZ720852 OMV720852 OWR720852 PGN720852 PQJ720852 QAF720852 QKB720852 QTX720852 RDT720852 RNP720852 RXL720852 SHH720852 SRD720852 TAZ720852 TKV720852 TUR720852 UEN720852 UOJ720852 UYF720852 VIB720852 VRX720852 WBT720852 WLP720852 WVL720852 D786388 IZ786388 SV786388 ACR786388 AMN786388 AWJ786388 BGF786388 BQB786388 BZX786388 CJT786388 CTP786388 DDL786388 DNH786388 DXD786388 EGZ786388 EQV786388 FAR786388 FKN786388 FUJ786388 GEF786388 GOB786388 GXX786388 HHT786388 HRP786388 IBL786388 ILH786388 IVD786388 JEZ786388 JOV786388 JYR786388 KIN786388 KSJ786388 LCF786388 LMB786388 LVX786388 MFT786388 MPP786388 MZL786388 NJH786388 NTD786388 OCZ786388 OMV786388 OWR786388 PGN786388 PQJ786388 QAF786388 QKB786388 QTX786388 RDT786388 RNP786388 RXL786388 SHH786388 SRD786388 TAZ786388 TKV786388 TUR786388 UEN786388 UOJ786388 UYF786388 VIB786388 VRX786388 WBT786388 WLP786388 WVL786388 D851924 IZ851924 SV851924 ACR851924 AMN851924 AWJ851924 BGF851924 BQB851924 BZX851924 CJT851924 CTP851924 DDL851924 DNH851924 DXD851924 EGZ851924 EQV851924 FAR851924 FKN851924 FUJ851924 GEF851924 GOB851924 GXX851924 HHT851924 HRP851924 IBL851924 ILH851924 IVD851924 JEZ851924 JOV851924 JYR851924 KIN851924 KSJ851924 LCF851924 LMB851924 LVX851924 MFT851924 MPP851924 MZL851924 NJH851924 NTD851924 OCZ851924 OMV851924 OWR851924 PGN851924 PQJ851924 QAF851924 QKB851924 QTX851924 RDT851924 RNP851924 RXL851924 SHH851924 SRD851924 TAZ851924 TKV851924 TUR851924 UEN851924 UOJ851924 UYF851924 VIB851924 VRX851924 WBT851924 WLP851924 WVL851924 D917460 IZ917460 SV917460 ACR917460 AMN917460 AWJ917460 BGF917460 BQB917460 BZX917460 CJT917460 CTP917460 DDL917460 DNH917460 DXD917460 EGZ917460 EQV917460 FAR917460 FKN917460 FUJ917460 GEF917460 GOB917460 GXX917460 HHT917460 HRP917460 IBL917460 ILH917460 IVD917460 JEZ917460 JOV917460 JYR917460 KIN917460 KSJ917460 LCF917460 LMB917460 LVX917460 MFT917460 MPP917460 MZL917460 NJH917460 NTD917460 OCZ917460 OMV917460 OWR917460 PGN917460 PQJ917460 QAF917460 QKB917460 QTX917460 RDT917460 RNP917460 RXL917460 SHH917460 SRD917460 TAZ917460 TKV917460 TUR917460 UEN917460 UOJ917460 UYF917460 VIB917460 VRX917460 WBT917460 WLP917460 WVL917460 D982996 IZ982996 SV982996 ACR982996 AMN982996 AWJ982996 BGF982996 BQB982996 BZX982996 CJT982996 CTP982996 DDL982996 DNH982996 DXD982996 EGZ982996 EQV982996 FAR982996 FKN982996 FUJ982996 GEF982996 GOB982996 GXX982996 HHT982996 HRP982996 IBL982996 ILH982996 IVD982996 JEZ982996 JOV982996 JYR982996 KIN982996 KSJ982996 LCF982996 LMB982996 LVX982996 MFT982996 MPP982996 MZL982996 NJH982996 NTD982996 OCZ982996 OMV982996 OWR982996 PGN982996 PQJ982996 QAF982996 QKB982996 QTX982996 RDT982996 RNP982996 RXL982996 SHH982996 SRD982996 TAZ982996 TKV982996 TUR982996 UEN982996 UOJ982996 UYF982996 VIB982996 VRX982996 WBT982996 WLP982996 WVL982996" xr:uid="{8CF1C82D-AF12-44BC-9C65-550B51655887}">
      <formula1>"Oui, Non"</formula1>
    </dataValidation>
    <dataValidation type="list" allowBlank="1" showInputMessage="1" showErrorMessage="1" sqref="D65489 IZ65489 SV65489 ACR65489 AMN65489 AWJ65489 BGF65489 BQB65489 BZX65489 CJT65489 CTP65489 DDL65489 DNH65489 DXD65489 EGZ65489 EQV65489 FAR65489 FKN65489 FUJ65489 GEF65489 GOB65489 GXX65489 HHT65489 HRP65489 IBL65489 ILH65489 IVD65489 JEZ65489 JOV65489 JYR65489 KIN65489 KSJ65489 LCF65489 LMB65489 LVX65489 MFT65489 MPP65489 MZL65489 NJH65489 NTD65489 OCZ65489 OMV65489 OWR65489 PGN65489 PQJ65489 QAF65489 QKB65489 QTX65489 RDT65489 RNP65489 RXL65489 SHH65489 SRD65489 TAZ65489 TKV65489 TUR65489 UEN65489 UOJ65489 UYF65489 VIB65489 VRX65489 WBT65489 WLP65489 WVL65489 D131025 IZ131025 SV131025 ACR131025 AMN131025 AWJ131025 BGF131025 BQB131025 BZX131025 CJT131025 CTP131025 DDL131025 DNH131025 DXD131025 EGZ131025 EQV131025 FAR131025 FKN131025 FUJ131025 GEF131025 GOB131025 GXX131025 HHT131025 HRP131025 IBL131025 ILH131025 IVD131025 JEZ131025 JOV131025 JYR131025 KIN131025 KSJ131025 LCF131025 LMB131025 LVX131025 MFT131025 MPP131025 MZL131025 NJH131025 NTD131025 OCZ131025 OMV131025 OWR131025 PGN131025 PQJ131025 QAF131025 QKB131025 QTX131025 RDT131025 RNP131025 RXL131025 SHH131025 SRD131025 TAZ131025 TKV131025 TUR131025 UEN131025 UOJ131025 UYF131025 VIB131025 VRX131025 WBT131025 WLP131025 WVL131025 D196561 IZ196561 SV196561 ACR196561 AMN196561 AWJ196561 BGF196561 BQB196561 BZX196561 CJT196561 CTP196561 DDL196561 DNH196561 DXD196561 EGZ196561 EQV196561 FAR196561 FKN196561 FUJ196561 GEF196561 GOB196561 GXX196561 HHT196561 HRP196561 IBL196561 ILH196561 IVD196561 JEZ196561 JOV196561 JYR196561 KIN196561 KSJ196561 LCF196561 LMB196561 LVX196561 MFT196561 MPP196561 MZL196561 NJH196561 NTD196561 OCZ196561 OMV196561 OWR196561 PGN196561 PQJ196561 QAF196561 QKB196561 QTX196561 RDT196561 RNP196561 RXL196561 SHH196561 SRD196561 TAZ196561 TKV196561 TUR196561 UEN196561 UOJ196561 UYF196561 VIB196561 VRX196561 WBT196561 WLP196561 WVL196561 D262097 IZ262097 SV262097 ACR262097 AMN262097 AWJ262097 BGF262097 BQB262097 BZX262097 CJT262097 CTP262097 DDL262097 DNH262097 DXD262097 EGZ262097 EQV262097 FAR262097 FKN262097 FUJ262097 GEF262097 GOB262097 GXX262097 HHT262097 HRP262097 IBL262097 ILH262097 IVD262097 JEZ262097 JOV262097 JYR262097 KIN262097 KSJ262097 LCF262097 LMB262097 LVX262097 MFT262097 MPP262097 MZL262097 NJH262097 NTD262097 OCZ262097 OMV262097 OWR262097 PGN262097 PQJ262097 QAF262097 QKB262097 QTX262097 RDT262097 RNP262097 RXL262097 SHH262097 SRD262097 TAZ262097 TKV262097 TUR262097 UEN262097 UOJ262097 UYF262097 VIB262097 VRX262097 WBT262097 WLP262097 WVL262097 D327633 IZ327633 SV327633 ACR327633 AMN327633 AWJ327633 BGF327633 BQB327633 BZX327633 CJT327633 CTP327633 DDL327633 DNH327633 DXD327633 EGZ327633 EQV327633 FAR327633 FKN327633 FUJ327633 GEF327633 GOB327633 GXX327633 HHT327633 HRP327633 IBL327633 ILH327633 IVD327633 JEZ327633 JOV327633 JYR327633 KIN327633 KSJ327633 LCF327633 LMB327633 LVX327633 MFT327633 MPP327633 MZL327633 NJH327633 NTD327633 OCZ327633 OMV327633 OWR327633 PGN327633 PQJ327633 QAF327633 QKB327633 QTX327633 RDT327633 RNP327633 RXL327633 SHH327633 SRD327633 TAZ327633 TKV327633 TUR327633 UEN327633 UOJ327633 UYF327633 VIB327633 VRX327633 WBT327633 WLP327633 WVL327633 D393169 IZ393169 SV393169 ACR393169 AMN393169 AWJ393169 BGF393169 BQB393169 BZX393169 CJT393169 CTP393169 DDL393169 DNH393169 DXD393169 EGZ393169 EQV393169 FAR393169 FKN393169 FUJ393169 GEF393169 GOB393169 GXX393169 HHT393169 HRP393169 IBL393169 ILH393169 IVD393169 JEZ393169 JOV393169 JYR393169 KIN393169 KSJ393169 LCF393169 LMB393169 LVX393169 MFT393169 MPP393169 MZL393169 NJH393169 NTD393169 OCZ393169 OMV393169 OWR393169 PGN393169 PQJ393169 QAF393169 QKB393169 QTX393169 RDT393169 RNP393169 RXL393169 SHH393169 SRD393169 TAZ393169 TKV393169 TUR393169 UEN393169 UOJ393169 UYF393169 VIB393169 VRX393169 WBT393169 WLP393169 WVL393169 D458705 IZ458705 SV458705 ACR458705 AMN458705 AWJ458705 BGF458705 BQB458705 BZX458705 CJT458705 CTP458705 DDL458705 DNH458705 DXD458705 EGZ458705 EQV458705 FAR458705 FKN458705 FUJ458705 GEF458705 GOB458705 GXX458705 HHT458705 HRP458705 IBL458705 ILH458705 IVD458705 JEZ458705 JOV458705 JYR458705 KIN458705 KSJ458705 LCF458705 LMB458705 LVX458705 MFT458705 MPP458705 MZL458705 NJH458705 NTD458705 OCZ458705 OMV458705 OWR458705 PGN458705 PQJ458705 QAF458705 QKB458705 QTX458705 RDT458705 RNP458705 RXL458705 SHH458705 SRD458705 TAZ458705 TKV458705 TUR458705 UEN458705 UOJ458705 UYF458705 VIB458705 VRX458705 WBT458705 WLP458705 WVL458705 D524241 IZ524241 SV524241 ACR524241 AMN524241 AWJ524241 BGF524241 BQB524241 BZX524241 CJT524241 CTP524241 DDL524241 DNH524241 DXD524241 EGZ524241 EQV524241 FAR524241 FKN524241 FUJ524241 GEF524241 GOB524241 GXX524241 HHT524241 HRP524241 IBL524241 ILH524241 IVD524241 JEZ524241 JOV524241 JYR524241 KIN524241 KSJ524241 LCF524241 LMB524241 LVX524241 MFT524241 MPP524241 MZL524241 NJH524241 NTD524241 OCZ524241 OMV524241 OWR524241 PGN524241 PQJ524241 QAF524241 QKB524241 QTX524241 RDT524241 RNP524241 RXL524241 SHH524241 SRD524241 TAZ524241 TKV524241 TUR524241 UEN524241 UOJ524241 UYF524241 VIB524241 VRX524241 WBT524241 WLP524241 WVL524241 D589777 IZ589777 SV589777 ACR589777 AMN589777 AWJ589777 BGF589777 BQB589777 BZX589777 CJT589777 CTP589777 DDL589777 DNH589777 DXD589777 EGZ589777 EQV589777 FAR589777 FKN589777 FUJ589777 GEF589777 GOB589777 GXX589777 HHT589777 HRP589777 IBL589777 ILH589777 IVD589777 JEZ589777 JOV589777 JYR589777 KIN589777 KSJ589777 LCF589777 LMB589777 LVX589777 MFT589777 MPP589777 MZL589777 NJH589777 NTD589777 OCZ589777 OMV589777 OWR589777 PGN589777 PQJ589777 QAF589777 QKB589777 QTX589777 RDT589777 RNP589777 RXL589777 SHH589777 SRD589777 TAZ589777 TKV589777 TUR589777 UEN589777 UOJ589777 UYF589777 VIB589777 VRX589777 WBT589777 WLP589777 WVL589777 D655313 IZ655313 SV655313 ACR655313 AMN655313 AWJ655313 BGF655313 BQB655313 BZX655313 CJT655313 CTP655313 DDL655313 DNH655313 DXD655313 EGZ655313 EQV655313 FAR655313 FKN655313 FUJ655313 GEF655313 GOB655313 GXX655313 HHT655313 HRP655313 IBL655313 ILH655313 IVD655313 JEZ655313 JOV655313 JYR655313 KIN655313 KSJ655313 LCF655313 LMB655313 LVX655313 MFT655313 MPP655313 MZL655313 NJH655313 NTD655313 OCZ655313 OMV655313 OWR655313 PGN655313 PQJ655313 QAF655313 QKB655313 QTX655313 RDT655313 RNP655313 RXL655313 SHH655313 SRD655313 TAZ655313 TKV655313 TUR655313 UEN655313 UOJ655313 UYF655313 VIB655313 VRX655313 WBT655313 WLP655313 WVL655313 D720849 IZ720849 SV720849 ACR720849 AMN720849 AWJ720849 BGF720849 BQB720849 BZX720849 CJT720849 CTP720849 DDL720849 DNH720849 DXD720849 EGZ720849 EQV720849 FAR720849 FKN720849 FUJ720849 GEF720849 GOB720849 GXX720849 HHT720849 HRP720849 IBL720849 ILH720849 IVD720849 JEZ720849 JOV720849 JYR720849 KIN720849 KSJ720849 LCF720849 LMB720849 LVX720849 MFT720849 MPP720849 MZL720849 NJH720849 NTD720849 OCZ720849 OMV720849 OWR720849 PGN720849 PQJ720849 QAF720849 QKB720849 QTX720849 RDT720849 RNP720849 RXL720849 SHH720849 SRD720849 TAZ720849 TKV720849 TUR720849 UEN720849 UOJ720849 UYF720849 VIB720849 VRX720849 WBT720849 WLP720849 WVL720849 D786385 IZ786385 SV786385 ACR786385 AMN786385 AWJ786385 BGF786385 BQB786385 BZX786385 CJT786385 CTP786385 DDL786385 DNH786385 DXD786385 EGZ786385 EQV786385 FAR786385 FKN786385 FUJ786385 GEF786385 GOB786385 GXX786385 HHT786385 HRP786385 IBL786385 ILH786385 IVD786385 JEZ786385 JOV786385 JYR786385 KIN786385 KSJ786385 LCF786385 LMB786385 LVX786385 MFT786385 MPP786385 MZL786385 NJH786385 NTD786385 OCZ786385 OMV786385 OWR786385 PGN786385 PQJ786385 QAF786385 QKB786385 QTX786385 RDT786385 RNP786385 RXL786385 SHH786385 SRD786385 TAZ786385 TKV786385 TUR786385 UEN786385 UOJ786385 UYF786385 VIB786385 VRX786385 WBT786385 WLP786385 WVL786385 D851921 IZ851921 SV851921 ACR851921 AMN851921 AWJ851921 BGF851921 BQB851921 BZX851921 CJT851921 CTP851921 DDL851921 DNH851921 DXD851921 EGZ851921 EQV851921 FAR851921 FKN851921 FUJ851921 GEF851921 GOB851921 GXX851921 HHT851921 HRP851921 IBL851921 ILH851921 IVD851921 JEZ851921 JOV851921 JYR851921 KIN851921 KSJ851921 LCF851921 LMB851921 LVX851921 MFT851921 MPP851921 MZL851921 NJH851921 NTD851921 OCZ851921 OMV851921 OWR851921 PGN851921 PQJ851921 QAF851921 QKB851921 QTX851921 RDT851921 RNP851921 RXL851921 SHH851921 SRD851921 TAZ851921 TKV851921 TUR851921 UEN851921 UOJ851921 UYF851921 VIB851921 VRX851921 WBT851921 WLP851921 WVL851921 D917457 IZ917457 SV917457 ACR917457 AMN917457 AWJ917457 BGF917457 BQB917457 BZX917457 CJT917457 CTP917457 DDL917457 DNH917457 DXD917457 EGZ917457 EQV917457 FAR917457 FKN917457 FUJ917457 GEF917457 GOB917457 GXX917457 HHT917457 HRP917457 IBL917457 ILH917457 IVD917457 JEZ917457 JOV917457 JYR917457 KIN917457 KSJ917457 LCF917457 LMB917457 LVX917457 MFT917457 MPP917457 MZL917457 NJH917457 NTD917457 OCZ917457 OMV917457 OWR917457 PGN917457 PQJ917457 QAF917457 QKB917457 QTX917457 RDT917457 RNP917457 RXL917457 SHH917457 SRD917457 TAZ917457 TKV917457 TUR917457 UEN917457 UOJ917457 UYF917457 VIB917457 VRX917457 WBT917457 WLP917457 WVL917457 D982993 IZ982993 SV982993 ACR982993 AMN982993 AWJ982993 BGF982993 BQB982993 BZX982993 CJT982993 CTP982993 DDL982993 DNH982993 DXD982993 EGZ982993 EQV982993 FAR982993 FKN982993 FUJ982993 GEF982993 GOB982993 GXX982993 HHT982993 HRP982993 IBL982993 ILH982993 IVD982993 JEZ982993 JOV982993 JYR982993 KIN982993 KSJ982993 LCF982993 LMB982993 LVX982993 MFT982993 MPP982993 MZL982993 NJH982993 NTD982993 OCZ982993 OMV982993 OWR982993 PGN982993 PQJ982993 QAF982993 QKB982993 QTX982993 RDT982993 RNP982993 RXL982993 SHH982993 SRD982993 TAZ982993 TKV982993 TUR982993 UEN982993 UOJ982993 UYF982993 VIB982993 VRX982993 WBT982993 WLP982993 WVL982993" xr:uid="{1EEFE9C7-78BB-44D5-9179-2A89A386FF9C}">
      <formula1>"Fédéral, Provincial"</formula1>
    </dataValidation>
  </dataValidations>
  <printOptions gridLines="1"/>
  <pageMargins left="0.39370078740157483" right="0.39370078740157483" top="1.1811023622047245" bottom="0.39370078740157483" header="0.51181102362204722" footer="0.51181102362204722"/>
  <pageSetup scale="85" orientation="landscape" r:id="rId1"/>
  <headerFooter alignWithMargins="0">
    <oddHeader>&amp;C&amp;"Calibri,Normal"&amp;9MUSICACTION
INITIATIVES COLLECTIVES 
DÉCLARATIONS&amp;R&amp;"Calibri,Gras"&amp;9&amp;P de &amp;N</oddHeader>
  </headerFooter>
  <rowBreaks count="1" manualBreakCount="1">
    <brk id="44" max="10" man="1"/>
  </rowBreaks>
  <ignoredErrors>
    <ignoredError sqref="K36:K42"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4</xdr:col>
                    <xdr:colOff>228600</xdr:colOff>
                    <xdr:row>45</xdr:row>
                    <xdr:rowOff>180975</xdr:rowOff>
                  </from>
                  <to>
                    <xdr:col>5</xdr:col>
                    <xdr:colOff>523875</xdr:colOff>
                    <xdr:row>47</xdr:row>
                    <xdr:rowOff>9525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4</xdr:col>
                    <xdr:colOff>228600</xdr:colOff>
                    <xdr:row>48</xdr:row>
                    <xdr:rowOff>0</xdr:rowOff>
                  </from>
                  <to>
                    <xdr:col>5</xdr:col>
                    <xdr:colOff>523875</xdr:colOff>
                    <xdr:row>49</xdr:row>
                    <xdr:rowOff>19050</xdr:rowOff>
                  </to>
                </anchor>
              </controlPr>
            </control>
          </mc:Choice>
        </mc:AlternateContent>
        <mc:AlternateContent xmlns:mc="http://schemas.openxmlformats.org/markup-compatibility/2006">
          <mc:Choice Requires="x14">
            <control shapeId="32771" r:id="rId6" name="Check Box 3">
              <controlPr defaultSize="0" autoFill="0" autoLine="0" autoPict="0">
                <anchor moveWithCells="1">
                  <from>
                    <xdr:col>4</xdr:col>
                    <xdr:colOff>228600</xdr:colOff>
                    <xdr:row>48</xdr:row>
                    <xdr:rowOff>180975</xdr:rowOff>
                  </from>
                  <to>
                    <xdr:col>5</xdr:col>
                    <xdr:colOff>523875</xdr:colOff>
                    <xdr:row>50</xdr:row>
                    <xdr:rowOff>9525</xdr:rowOff>
                  </to>
                </anchor>
              </controlPr>
            </control>
          </mc:Choice>
        </mc:AlternateContent>
        <mc:AlternateContent xmlns:mc="http://schemas.openxmlformats.org/markup-compatibility/2006">
          <mc:Choice Requires="x14">
            <control shapeId="32772" r:id="rId7" name="Check Box 4">
              <controlPr defaultSize="0" autoFill="0" autoLine="0" autoPict="0">
                <anchor moveWithCells="1">
                  <from>
                    <xdr:col>4</xdr:col>
                    <xdr:colOff>228600</xdr:colOff>
                    <xdr:row>49</xdr:row>
                    <xdr:rowOff>180975</xdr:rowOff>
                  </from>
                  <to>
                    <xdr:col>5</xdr:col>
                    <xdr:colOff>523875</xdr:colOff>
                    <xdr:row>51</xdr:row>
                    <xdr:rowOff>9525</xdr:rowOff>
                  </to>
                </anchor>
              </controlPr>
            </control>
          </mc:Choice>
        </mc:AlternateContent>
        <mc:AlternateContent xmlns:mc="http://schemas.openxmlformats.org/markup-compatibility/2006">
          <mc:Choice Requires="x14">
            <control shapeId="32773" r:id="rId8" name="Check Box 5">
              <controlPr defaultSize="0" autoFill="0" autoLine="0" autoPict="0">
                <anchor moveWithCells="1">
                  <from>
                    <xdr:col>4</xdr:col>
                    <xdr:colOff>228600</xdr:colOff>
                    <xdr:row>44</xdr:row>
                    <xdr:rowOff>180975</xdr:rowOff>
                  </from>
                  <to>
                    <xdr:col>5</xdr:col>
                    <xdr:colOff>523875</xdr:colOff>
                    <xdr:row>46</xdr:row>
                    <xdr:rowOff>9525</xdr:rowOff>
                  </to>
                </anchor>
              </controlPr>
            </control>
          </mc:Choice>
        </mc:AlternateContent>
        <mc:AlternateContent xmlns:mc="http://schemas.openxmlformats.org/markup-compatibility/2006">
          <mc:Choice Requires="x14">
            <control shapeId="32777" r:id="rId9" name="Check Box 9">
              <controlPr defaultSize="0" autoFill="0" autoLine="0" autoPict="0">
                <anchor moveWithCells="1">
                  <from>
                    <xdr:col>4</xdr:col>
                    <xdr:colOff>228600</xdr:colOff>
                    <xdr:row>46</xdr:row>
                    <xdr:rowOff>180975</xdr:rowOff>
                  </from>
                  <to>
                    <xdr:col>5</xdr:col>
                    <xdr:colOff>523875</xdr:colOff>
                    <xdr:row>47</xdr:row>
                    <xdr:rowOff>200025</xdr:rowOff>
                  </to>
                </anchor>
              </controlPr>
            </control>
          </mc:Choice>
        </mc:AlternateContent>
        <mc:AlternateContent xmlns:mc="http://schemas.openxmlformats.org/markup-compatibility/2006">
          <mc:Choice Requires="x14">
            <control shapeId="32778" r:id="rId10" name="Check Box 10">
              <controlPr defaultSize="0" autoFill="0" autoLine="0" autoPict="0">
                <anchor moveWithCells="1">
                  <from>
                    <xdr:col>4</xdr:col>
                    <xdr:colOff>228600</xdr:colOff>
                    <xdr:row>46</xdr:row>
                    <xdr:rowOff>180975</xdr:rowOff>
                  </from>
                  <to>
                    <xdr:col>5</xdr:col>
                    <xdr:colOff>523875</xdr:colOff>
                    <xdr:row>47</xdr:row>
                    <xdr:rowOff>200025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5367E-D17F-46FD-A604-CB9AB17AB64F}">
  <sheetPr>
    <tabColor theme="7" tint="0.79998168889431442"/>
  </sheetPr>
  <dimension ref="A1:BJ1000"/>
  <sheetViews>
    <sheetView tabSelected="1" zoomScale="90" zoomScaleNormal="90" workbookViewId="0">
      <selection activeCell="R16" sqref="R16"/>
    </sheetView>
  </sheetViews>
  <sheetFormatPr baseColWidth="10" defaultColWidth="14.42578125" defaultRowHeight="15" customHeight="1" x14ac:dyDescent="0.2"/>
  <cols>
    <col min="1" max="1" width="5.42578125" style="296" customWidth="1"/>
    <col min="2" max="2" width="11.42578125" style="295" customWidth="1"/>
    <col min="3" max="3" width="16.5703125" style="295" customWidth="1"/>
    <col min="4" max="5" width="18.85546875" style="295" customWidth="1"/>
    <col min="6" max="9" width="14.42578125" style="305" hidden="1" customWidth="1"/>
    <col min="10" max="10" width="15.28515625" style="305" hidden="1" customWidth="1"/>
    <col min="11" max="17" width="14.42578125" style="305" hidden="1" customWidth="1"/>
    <col min="18" max="21" width="14.42578125" style="305" customWidth="1"/>
    <col min="22" max="61" width="14.42578125" style="305" hidden="1" customWidth="1"/>
    <col min="62" max="62" width="12.85546875" style="295" hidden="1" customWidth="1"/>
    <col min="63" max="16384" width="14.42578125" style="295"/>
  </cols>
  <sheetData>
    <row r="1" spans="1:61" s="10" customFormat="1" ht="15" customHeight="1" x14ac:dyDescent="0.25">
      <c r="A1" s="765" t="s">
        <v>125</v>
      </c>
      <c r="B1" s="766"/>
      <c r="C1" s="766"/>
      <c r="D1" s="1128">
        <f>Déclarations!D2</f>
        <v>0</v>
      </c>
      <c r="E1" s="1129"/>
      <c r="F1" s="441"/>
      <c r="G1" s="442"/>
      <c r="H1" s="442"/>
      <c r="I1" s="442"/>
      <c r="J1" s="442"/>
      <c r="K1" s="442"/>
    </row>
    <row r="2" spans="1:61" s="10" customFormat="1" ht="15" customHeight="1" x14ac:dyDescent="0.25">
      <c r="A2" s="773" t="s">
        <v>388</v>
      </c>
      <c r="B2" s="774"/>
      <c r="C2" s="774"/>
      <c r="D2" s="1130">
        <f>Déclarations!D3</f>
        <v>0</v>
      </c>
      <c r="E2" s="1131"/>
      <c r="F2" s="441"/>
      <c r="G2" s="442"/>
      <c r="H2" s="442"/>
      <c r="I2" s="442"/>
      <c r="J2" s="442"/>
      <c r="K2" s="442"/>
    </row>
    <row r="3" spans="1:61" s="10" customFormat="1" ht="15" customHeight="1" x14ac:dyDescent="0.25">
      <c r="A3" s="769" t="s">
        <v>216</v>
      </c>
      <c r="B3" s="770"/>
      <c r="C3" s="770"/>
      <c r="D3" s="1132" t="s">
        <v>328</v>
      </c>
      <c r="E3" s="1133"/>
      <c r="F3" s="443"/>
      <c r="G3" s="444"/>
      <c r="H3" s="444"/>
      <c r="I3" s="444"/>
      <c r="J3" s="444"/>
      <c r="K3" s="444"/>
    </row>
    <row r="4" spans="1:61" s="10" customFormat="1" ht="15" hidden="1" customHeight="1" x14ac:dyDescent="0.25">
      <c r="A4" s="769" t="s">
        <v>216</v>
      </c>
      <c r="B4" s="770"/>
      <c r="C4" s="770"/>
      <c r="D4" s="1132" t="str">
        <f>Déclarations!D5</f>
        <v>À remplir par l'administration</v>
      </c>
      <c r="E4" s="1133"/>
      <c r="F4" s="443"/>
      <c r="G4" s="444"/>
      <c r="H4" s="444"/>
      <c r="I4" s="444"/>
      <c r="J4" s="444"/>
      <c r="K4" s="444"/>
    </row>
    <row r="5" spans="1:61" s="10" customFormat="1" ht="15" hidden="1" customHeight="1" x14ac:dyDescent="0.25">
      <c r="A5" s="769" t="s">
        <v>216</v>
      </c>
      <c r="B5" s="770"/>
      <c r="C5" s="770"/>
      <c r="D5" s="1132" t="str">
        <f>Déclarations!D6</f>
        <v>À remplir par l'administration</v>
      </c>
      <c r="E5" s="1133"/>
      <c r="F5" s="443"/>
      <c r="G5" s="444"/>
      <c r="H5" s="444"/>
      <c r="I5" s="444"/>
      <c r="J5" s="444"/>
      <c r="K5" s="444"/>
    </row>
    <row r="6" spans="1:61" s="10" customFormat="1" ht="15" customHeight="1" thickBot="1" x14ac:dyDescent="0.3">
      <c r="A6" s="759" t="s">
        <v>312</v>
      </c>
      <c r="B6" s="760"/>
      <c r="C6" s="760"/>
      <c r="D6" s="1134" t="str">
        <f>Déclarations!D7</f>
        <v>À remplir par l'administration</v>
      </c>
      <c r="E6" s="1135"/>
      <c r="F6" s="443"/>
      <c r="G6" s="444"/>
      <c r="H6" s="444"/>
      <c r="I6" s="444"/>
      <c r="J6" s="444"/>
      <c r="K6" s="444"/>
    </row>
    <row r="7" spans="1:61" s="588" customFormat="1" ht="15" customHeight="1" thickBot="1" x14ac:dyDescent="0.3">
      <c r="A7" s="586"/>
      <c r="B7" s="587"/>
      <c r="C7" s="587"/>
      <c r="D7" s="587"/>
      <c r="E7" s="587"/>
      <c r="F7" s="1125" t="s">
        <v>566</v>
      </c>
      <c r="G7" s="1125"/>
      <c r="H7" s="1120" t="s">
        <v>34</v>
      </c>
      <c r="I7" s="1120"/>
      <c r="J7" s="1125" t="s">
        <v>566</v>
      </c>
      <c r="K7" s="1125"/>
      <c r="L7" s="1120" t="s">
        <v>34</v>
      </c>
      <c r="M7" s="1120"/>
      <c r="N7" s="1125" t="s">
        <v>566</v>
      </c>
      <c r="O7" s="1125"/>
      <c r="P7" s="1120" t="s">
        <v>34</v>
      </c>
      <c r="Q7" s="1120"/>
      <c r="R7" s="1125" t="s">
        <v>566</v>
      </c>
      <c r="S7" s="1125"/>
      <c r="T7" s="1120" t="s">
        <v>34</v>
      </c>
      <c r="U7" s="1120"/>
      <c r="V7" s="1125" t="s">
        <v>566</v>
      </c>
      <c r="W7" s="1125"/>
      <c r="X7" s="1120" t="s">
        <v>34</v>
      </c>
      <c r="Y7" s="1120"/>
      <c r="Z7" s="1125" t="s">
        <v>566</v>
      </c>
      <c r="AA7" s="1125"/>
      <c r="AB7" s="1120" t="s">
        <v>34</v>
      </c>
      <c r="AC7" s="1120"/>
      <c r="AD7" s="1125" t="s">
        <v>566</v>
      </c>
      <c r="AE7" s="1125"/>
      <c r="AF7" s="1120" t="s">
        <v>34</v>
      </c>
      <c r="AG7" s="1120"/>
      <c r="AH7" s="1125" t="s">
        <v>566</v>
      </c>
      <c r="AI7" s="1125"/>
      <c r="AJ7" s="1120" t="s">
        <v>34</v>
      </c>
      <c r="AK7" s="1120"/>
      <c r="AL7" s="1125" t="s">
        <v>566</v>
      </c>
      <c r="AM7" s="1125"/>
      <c r="AN7" s="1120" t="s">
        <v>34</v>
      </c>
      <c r="AO7" s="1120"/>
      <c r="AP7" s="1125" t="s">
        <v>566</v>
      </c>
      <c r="AQ7" s="1125"/>
      <c r="AR7" s="1120" t="s">
        <v>34</v>
      </c>
      <c r="AS7" s="1120"/>
      <c r="AT7" s="1125" t="s">
        <v>566</v>
      </c>
      <c r="AU7" s="1125"/>
      <c r="AV7" s="1120" t="s">
        <v>34</v>
      </c>
      <c r="AW7" s="1120"/>
      <c r="AX7" s="1125" t="s">
        <v>566</v>
      </c>
      <c r="AY7" s="1125"/>
      <c r="AZ7" s="1126" t="s">
        <v>34</v>
      </c>
      <c r="BA7" s="1127"/>
      <c r="BB7" s="1125" t="s">
        <v>566</v>
      </c>
      <c r="BC7" s="1125"/>
      <c r="BD7" s="1120" t="s">
        <v>34</v>
      </c>
      <c r="BE7" s="1120"/>
      <c r="BF7" s="1125" t="s">
        <v>566</v>
      </c>
      <c r="BG7" s="1125"/>
      <c r="BH7" s="1120" t="s">
        <v>34</v>
      </c>
      <c r="BI7" s="1120"/>
    </row>
    <row r="8" spans="1:61" s="331" customFormat="1" ht="67.5" customHeight="1" x14ac:dyDescent="0.25">
      <c r="A8" s="328"/>
      <c r="B8" s="329"/>
      <c r="C8" s="329"/>
      <c r="D8" s="329"/>
      <c r="E8" s="330"/>
      <c r="F8" s="1058" t="s">
        <v>586</v>
      </c>
      <c r="G8" s="1059"/>
      <c r="H8" s="1060" t="s">
        <v>586</v>
      </c>
      <c r="I8" s="1061"/>
      <c r="J8" s="1058" t="s">
        <v>391</v>
      </c>
      <c r="K8" s="1059"/>
      <c r="L8" s="1060" t="s">
        <v>392</v>
      </c>
      <c r="M8" s="1061"/>
      <c r="N8" s="1058" t="s">
        <v>283</v>
      </c>
      <c r="O8" s="1059"/>
      <c r="P8" s="1060" t="s">
        <v>282</v>
      </c>
      <c r="Q8" s="1061"/>
      <c r="R8" s="1121" t="s">
        <v>404</v>
      </c>
      <c r="S8" s="1122"/>
      <c r="T8" s="1060" t="s">
        <v>198</v>
      </c>
      <c r="U8" s="1061"/>
      <c r="V8" s="1121" t="s">
        <v>405</v>
      </c>
      <c r="W8" s="1122"/>
      <c r="X8" s="1123" t="s">
        <v>199</v>
      </c>
      <c r="Y8" s="1124"/>
      <c r="Z8" s="1058" t="s">
        <v>406</v>
      </c>
      <c r="AA8" s="1059"/>
      <c r="AB8" s="1060" t="s">
        <v>200</v>
      </c>
      <c r="AC8" s="1061"/>
      <c r="AD8" s="1058" t="s">
        <v>407</v>
      </c>
      <c r="AE8" s="1059"/>
      <c r="AF8" s="1060" t="s">
        <v>315</v>
      </c>
      <c r="AG8" s="1061"/>
      <c r="AH8" s="1058" t="s">
        <v>563</v>
      </c>
      <c r="AI8" s="1059"/>
      <c r="AJ8" s="1060" t="s">
        <v>564</v>
      </c>
      <c r="AK8" s="1061"/>
      <c r="AL8" s="1058" t="s">
        <v>201</v>
      </c>
      <c r="AM8" s="1059"/>
      <c r="AN8" s="1060" t="s">
        <v>201</v>
      </c>
      <c r="AO8" s="1061"/>
      <c r="AP8" s="1058" t="s">
        <v>202</v>
      </c>
      <c r="AQ8" s="1059"/>
      <c r="AR8" s="1060" t="s">
        <v>202</v>
      </c>
      <c r="AS8" s="1061"/>
      <c r="AT8" s="1058" t="s">
        <v>317</v>
      </c>
      <c r="AU8" s="1059"/>
      <c r="AV8" s="1060" t="s">
        <v>317</v>
      </c>
      <c r="AW8" s="1061"/>
      <c r="AX8" s="1058" t="s">
        <v>203</v>
      </c>
      <c r="AY8" s="1059"/>
      <c r="AZ8" s="1060" t="s">
        <v>203</v>
      </c>
      <c r="BA8" s="1061"/>
      <c r="BB8" s="1058" t="s">
        <v>204</v>
      </c>
      <c r="BC8" s="1059"/>
      <c r="BD8" s="1060" t="s">
        <v>204</v>
      </c>
      <c r="BE8" s="1061"/>
      <c r="BF8" s="1117" t="s">
        <v>1</v>
      </c>
      <c r="BG8" s="1063"/>
      <c r="BH8" s="1064" t="s">
        <v>1</v>
      </c>
      <c r="BI8" s="1065"/>
    </row>
    <row r="9" spans="1:61" s="331" customFormat="1" ht="36.6" customHeight="1" x14ac:dyDescent="0.25">
      <c r="A9" s="328"/>
      <c r="B9" s="1118" t="s">
        <v>192</v>
      </c>
      <c r="C9" s="1118"/>
      <c r="D9" s="1118"/>
      <c r="E9" s="1119"/>
      <c r="F9" s="332" t="s">
        <v>35</v>
      </c>
      <c r="G9" s="333" t="s">
        <v>578</v>
      </c>
      <c r="H9" s="634" t="s">
        <v>36</v>
      </c>
      <c r="I9" s="635" t="s">
        <v>577</v>
      </c>
      <c r="J9" s="334" t="s">
        <v>35</v>
      </c>
      <c r="K9" s="333" t="s">
        <v>577</v>
      </c>
      <c r="L9" s="634" t="s">
        <v>36</v>
      </c>
      <c r="M9" s="635" t="s">
        <v>577</v>
      </c>
      <c r="N9" s="334" t="s">
        <v>35</v>
      </c>
      <c r="O9" s="333" t="s">
        <v>577</v>
      </c>
      <c r="P9" s="634" t="s">
        <v>36</v>
      </c>
      <c r="Q9" s="635" t="s">
        <v>577</v>
      </c>
      <c r="R9" s="334" t="s">
        <v>35</v>
      </c>
      <c r="S9" s="333" t="s">
        <v>577</v>
      </c>
      <c r="T9" s="634" t="s">
        <v>36</v>
      </c>
      <c r="U9" s="635" t="s">
        <v>577</v>
      </c>
      <c r="V9" s="334" t="s">
        <v>35</v>
      </c>
      <c r="W9" s="333" t="s">
        <v>577</v>
      </c>
      <c r="X9" s="634" t="s">
        <v>36</v>
      </c>
      <c r="Y9" s="635" t="s">
        <v>577</v>
      </c>
      <c r="Z9" s="334" t="s">
        <v>35</v>
      </c>
      <c r="AA9" s="333" t="s">
        <v>577</v>
      </c>
      <c r="AB9" s="634" t="s">
        <v>36</v>
      </c>
      <c r="AC9" s="635" t="s">
        <v>577</v>
      </c>
      <c r="AD9" s="334" t="s">
        <v>35</v>
      </c>
      <c r="AE9" s="333" t="s">
        <v>577</v>
      </c>
      <c r="AF9" s="634" t="s">
        <v>36</v>
      </c>
      <c r="AG9" s="635" t="s">
        <v>577</v>
      </c>
      <c r="AH9" s="334" t="s">
        <v>35</v>
      </c>
      <c r="AI9" s="333" t="s">
        <v>577</v>
      </c>
      <c r="AJ9" s="634" t="s">
        <v>36</v>
      </c>
      <c r="AK9" s="635" t="s">
        <v>577</v>
      </c>
      <c r="AL9" s="334" t="s">
        <v>35</v>
      </c>
      <c r="AM9" s="333" t="s">
        <v>577</v>
      </c>
      <c r="AN9" s="634" t="s">
        <v>36</v>
      </c>
      <c r="AO9" s="635" t="s">
        <v>577</v>
      </c>
      <c r="AP9" s="334" t="s">
        <v>35</v>
      </c>
      <c r="AQ9" s="333" t="s">
        <v>577</v>
      </c>
      <c r="AR9" s="634" t="s">
        <v>36</v>
      </c>
      <c r="AS9" s="635" t="s">
        <v>577</v>
      </c>
      <c r="AT9" s="334" t="s">
        <v>35</v>
      </c>
      <c r="AU9" s="333" t="s">
        <v>577</v>
      </c>
      <c r="AV9" s="634" t="s">
        <v>36</v>
      </c>
      <c r="AW9" s="635" t="s">
        <v>577</v>
      </c>
      <c r="AX9" s="334" t="s">
        <v>35</v>
      </c>
      <c r="AY9" s="333" t="s">
        <v>577</v>
      </c>
      <c r="AZ9" s="634" t="s">
        <v>36</v>
      </c>
      <c r="BA9" s="635" t="s">
        <v>577</v>
      </c>
      <c r="BB9" s="334" t="s">
        <v>35</v>
      </c>
      <c r="BC9" s="333" t="s">
        <v>577</v>
      </c>
      <c r="BD9" s="634" t="s">
        <v>36</v>
      </c>
      <c r="BE9" s="635" t="s">
        <v>577</v>
      </c>
      <c r="BF9" s="334" t="s">
        <v>35</v>
      </c>
      <c r="BG9" s="333" t="s">
        <v>577</v>
      </c>
      <c r="BH9" s="636" t="s">
        <v>36</v>
      </c>
      <c r="BI9" s="635" t="s">
        <v>577</v>
      </c>
    </row>
    <row r="10" spans="1:61" s="331" customFormat="1" ht="15" customHeight="1" x14ac:dyDescent="0.25">
      <c r="A10" s="328">
        <v>1</v>
      </c>
      <c r="B10" s="1113" t="s">
        <v>37</v>
      </c>
      <c r="C10" s="1113"/>
      <c r="D10" s="1113"/>
      <c r="E10" s="1113"/>
      <c r="F10" s="335"/>
      <c r="G10" s="335"/>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335"/>
      <c r="AY10" s="335"/>
      <c r="AZ10" s="335"/>
      <c r="BA10" s="335"/>
      <c r="BB10" s="335"/>
      <c r="BC10" s="335"/>
      <c r="BD10" s="335"/>
      <c r="BE10" s="335"/>
      <c r="BF10" s="335"/>
      <c r="BG10" s="335"/>
      <c r="BH10" s="336"/>
      <c r="BI10" s="336"/>
    </row>
    <row r="11" spans="1:61" s="331" customFormat="1" ht="15" customHeight="1" x14ac:dyDescent="0.25">
      <c r="A11" s="328"/>
      <c r="B11" s="337" t="s">
        <v>38</v>
      </c>
      <c r="C11" s="338"/>
      <c r="D11" s="338"/>
      <c r="E11" s="339"/>
      <c r="F11" s="1077" t="s">
        <v>38</v>
      </c>
      <c r="G11" s="1078"/>
      <c r="H11" s="1077" t="s">
        <v>38</v>
      </c>
      <c r="I11" s="1078"/>
      <c r="J11" s="1077" t="s">
        <v>38</v>
      </c>
      <c r="K11" s="1078"/>
      <c r="L11" s="1077" t="s">
        <v>38</v>
      </c>
      <c r="M11" s="1078"/>
      <c r="N11" s="1077" t="s">
        <v>38</v>
      </c>
      <c r="O11" s="1078"/>
      <c r="P11" s="1077" t="s">
        <v>38</v>
      </c>
      <c r="Q11" s="1078"/>
      <c r="R11" s="1077" t="s">
        <v>38</v>
      </c>
      <c r="S11" s="1078"/>
      <c r="T11" s="1077" t="s">
        <v>38</v>
      </c>
      <c r="U11" s="1078"/>
      <c r="V11" s="1077" t="s">
        <v>38</v>
      </c>
      <c r="W11" s="1078"/>
      <c r="X11" s="1077" t="s">
        <v>38</v>
      </c>
      <c r="Y11" s="1078"/>
      <c r="Z11" s="1077" t="s">
        <v>38</v>
      </c>
      <c r="AA11" s="1078"/>
      <c r="AB11" s="1077" t="s">
        <v>38</v>
      </c>
      <c r="AC11" s="1078"/>
      <c r="AD11" s="1077" t="s">
        <v>38</v>
      </c>
      <c r="AE11" s="1078"/>
      <c r="AF11" s="1077" t="s">
        <v>38</v>
      </c>
      <c r="AG11" s="1078"/>
      <c r="AH11" s="1077" t="s">
        <v>38</v>
      </c>
      <c r="AI11" s="1078"/>
      <c r="AJ11" s="1077" t="s">
        <v>38</v>
      </c>
      <c r="AK11" s="1078"/>
      <c r="AL11" s="1077" t="s">
        <v>38</v>
      </c>
      <c r="AM11" s="1078"/>
      <c r="AN11" s="1077" t="s">
        <v>38</v>
      </c>
      <c r="AO11" s="1078"/>
      <c r="AP11" s="1077" t="s">
        <v>38</v>
      </c>
      <c r="AQ11" s="1078"/>
      <c r="AR11" s="1077" t="s">
        <v>38</v>
      </c>
      <c r="AS11" s="1078"/>
      <c r="AT11" s="1077" t="s">
        <v>38</v>
      </c>
      <c r="AU11" s="1078"/>
      <c r="AV11" s="1077" t="s">
        <v>38</v>
      </c>
      <c r="AW11" s="1078"/>
      <c r="AX11" s="1077" t="s">
        <v>38</v>
      </c>
      <c r="AY11" s="1078"/>
      <c r="AZ11" s="1077" t="s">
        <v>38</v>
      </c>
      <c r="BA11" s="1078"/>
      <c r="BB11" s="1077" t="s">
        <v>38</v>
      </c>
      <c r="BC11" s="1078"/>
      <c r="BD11" s="1077" t="s">
        <v>38</v>
      </c>
      <c r="BE11" s="1078"/>
      <c r="BF11" s="1077" t="s">
        <v>38</v>
      </c>
      <c r="BG11" s="1078"/>
      <c r="BH11" s="1077" t="s">
        <v>38</v>
      </c>
      <c r="BI11" s="1078"/>
    </row>
    <row r="12" spans="1:61" s="298" customFormat="1" ht="15" customHeight="1" x14ac:dyDescent="0.25">
      <c r="A12" s="84" t="s">
        <v>41</v>
      </c>
      <c r="B12" s="1100" t="s">
        <v>39</v>
      </c>
      <c r="C12" s="1100"/>
      <c r="D12" s="1100"/>
      <c r="E12" s="1101"/>
      <c r="F12" s="619">
        <f>F77</f>
        <v>0</v>
      </c>
      <c r="G12" s="633">
        <f>F83</f>
        <v>0</v>
      </c>
      <c r="H12" s="530">
        <f>H77</f>
        <v>0</v>
      </c>
      <c r="I12" s="681">
        <f>H83</f>
        <v>0</v>
      </c>
      <c r="J12" s="619">
        <f>J77</f>
        <v>0</v>
      </c>
      <c r="K12" s="633">
        <f>J83</f>
        <v>0</v>
      </c>
      <c r="L12" s="530">
        <f>L77</f>
        <v>0</v>
      </c>
      <c r="M12" s="681">
        <f>L83</f>
        <v>0</v>
      </c>
      <c r="N12" s="619">
        <f>N77</f>
        <v>0</v>
      </c>
      <c r="O12" s="633">
        <f>N83</f>
        <v>0</v>
      </c>
      <c r="P12" s="530">
        <f>P77</f>
        <v>0</v>
      </c>
      <c r="Q12" s="681">
        <f>P83</f>
        <v>0</v>
      </c>
      <c r="R12" s="619">
        <f>R77</f>
        <v>0</v>
      </c>
      <c r="S12" s="633">
        <f>R83</f>
        <v>0</v>
      </c>
      <c r="T12" s="530">
        <f>T77</f>
        <v>0</v>
      </c>
      <c r="U12" s="681">
        <f>T83</f>
        <v>0</v>
      </c>
      <c r="V12" s="619">
        <f>V77</f>
        <v>0</v>
      </c>
      <c r="W12" s="633">
        <f>V83</f>
        <v>0</v>
      </c>
      <c r="X12" s="530">
        <f>X77</f>
        <v>0</v>
      </c>
      <c r="Y12" s="681">
        <f>X83</f>
        <v>0</v>
      </c>
      <c r="Z12" s="619">
        <f>Z77</f>
        <v>0</v>
      </c>
      <c r="AA12" s="633">
        <f>Z83</f>
        <v>0</v>
      </c>
      <c r="AB12" s="530">
        <f>AB77</f>
        <v>0</v>
      </c>
      <c r="AC12" s="681">
        <f>AB83</f>
        <v>0</v>
      </c>
      <c r="AD12" s="619">
        <f>AD77</f>
        <v>0</v>
      </c>
      <c r="AE12" s="633">
        <f>AD83</f>
        <v>0</v>
      </c>
      <c r="AF12" s="530">
        <f>AF77</f>
        <v>0</v>
      </c>
      <c r="AG12" s="681">
        <f>AF83</f>
        <v>0</v>
      </c>
      <c r="AH12" s="619">
        <f>AH77</f>
        <v>0</v>
      </c>
      <c r="AI12" s="633">
        <f>AH83</f>
        <v>0</v>
      </c>
      <c r="AJ12" s="530">
        <f>AJ77</f>
        <v>0</v>
      </c>
      <c r="AK12" s="681">
        <f>AJ83</f>
        <v>0</v>
      </c>
      <c r="AL12" s="619">
        <f>AL77</f>
        <v>0</v>
      </c>
      <c r="AM12" s="633">
        <f>AL83</f>
        <v>0</v>
      </c>
      <c r="AN12" s="530">
        <f>AN77</f>
        <v>0</v>
      </c>
      <c r="AO12" s="681">
        <f>AN83</f>
        <v>0</v>
      </c>
      <c r="AP12" s="619">
        <f>AP77</f>
        <v>0</v>
      </c>
      <c r="AQ12" s="633"/>
      <c r="AR12" s="530">
        <f>AR77</f>
        <v>0</v>
      </c>
      <c r="AS12" s="681">
        <f>AR83</f>
        <v>0</v>
      </c>
      <c r="AT12" s="619">
        <f>AT77</f>
        <v>0</v>
      </c>
      <c r="AU12" s="633"/>
      <c r="AV12" s="530">
        <f>AV77</f>
        <v>0</v>
      </c>
      <c r="AW12" s="681">
        <f>AV83</f>
        <v>0</v>
      </c>
      <c r="AX12" s="682">
        <f>AX77</f>
        <v>0</v>
      </c>
      <c r="AY12" s="683">
        <f>AX83</f>
        <v>0</v>
      </c>
      <c r="AZ12" s="530">
        <f>AZ77</f>
        <v>0</v>
      </c>
      <c r="BA12" s="681">
        <f>AZ83</f>
        <v>0</v>
      </c>
      <c r="BB12" s="619">
        <f>BB77</f>
        <v>0</v>
      </c>
      <c r="BC12" s="633">
        <f>BB83</f>
        <v>0</v>
      </c>
      <c r="BD12" s="684">
        <f>BD77</f>
        <v>0</v>
      </c>
      <c r="BE12" s="685">
        <f>BD83</f>
        <v>0</v>
      </c>
      <c r="BF12" s="430">
        <f>SUM(F12+J12+N12+R12+V12+Z12+AD12+AH12+AL12+AP12+AT12+AX12+BB12)</f>
        <v>0</v>
      </c>
      <c r="BG12" s="431">
        <f>SUM(G12+K12+O12+S12+W12+AA12+AE12+AI12+AM12+AQ12+AU12+AY12+BC12)</f>
        <v>0</v>
      </c>
      <c r="BH12" s="432">
        <f>SUM(H12+L12+P12+T12+X12+AB12+AF12+AJ12+AN12+AR12+AV12+AZ12+BD12)</f>
        <v>0</v>
      </c>
      <c r="BI12" s="433">
        <f>SUM(I12+M12+Q12+U12+Y12+AC12+AG12+AK12+AO12+AS12+AW12+BA12+BE12)</f>
        <v>0</v>
      </c>
    </row>
    <row r="13" spans="1:61" s="298" customFormat="1" ht="30" customHeight="1" x14ac:dyDescent="0.25">
      <c r="A13" s="84" t="s">
        <v>42</v>
      </c>
      <c r="B13" s="1114" t="s">
        <v>291</v>
      </c>
      <c r="C13" s="1115"/>
      <c r="D13" s="1115"/>
      <c r="E13" s="1116"/>
      <c r="F13" s="617"/>
      <c r="G13" s="612"/>
      <c r="H13" s="301"/>
      <c r="I13" s="612"/>
      <c r="J13" s="617"/>
      <c r="K13" s="612"/>
      <c r="L13" s="301"/>
      <c r="M13" s="612"/>
      <c r="N13" s="617"/>
      <c r="O13" s="612"/>
      <c r="P13" s="301"/>
      <c r="Q13" s="612"/>
      <c r="R13" s="617"/>
      <c r="S13" s="612"/>
      <c r="T13" s="301"/>
      <c r="U13" s="612"/>
      <c r="V13" s="617"/>
      <c r="W13" s="612"/>
      <c r="X13" s="301"/>
      <c r="Y13" s="612"/>
      <c r="Z13" s="617"/>
      <c r="AA13" s="612"/>
      <c r="AB13" s="301"/>
      <c r="AC13" s="612"/>
      <c r="AD13" s="617"/>
      <c r="AE13" s="612"/>
      <c r="AF13" s="301"/>
      <c r="AG13" s="612"/>
      <c r="AH13" s="617"/>
      <c r="AI13" s="612"/>
      <c r="AJ13" s="301"/>
      <c r="AK13" s="612"/>
      <c r="AL13" s="617"/>
      <c r="AM13" s="612"/>
      <c r="AN13" s="301"/>
      <c r="AO13" s="612"/>
      <c r="AP13" s="617"/>
      <c r="AQ13" s="612"/>
      <c r="AR13" s="301"/>
      <c r="AS13" s="612"/>
      <c r="AT13" s="617"/>
      <c r="AU13" s="612"/>
      <c r="AV13" s="301"/>
      <c r="AW13" s="612"/>
      <c r="AX13" s="617"/>
      <c r="AY13" s="612"/>
      <c r="AZ13" s="301"/>
      <c r="BA13" s="612"/>
      <c r="BB13" s="617"/>
      <c r="BC13" s="612"/>
      <c r="BD13" s="301"/>
      <c r="BE13" s="372"/>
      <c r="BF13" s="430">
        <f t="shared" ref="BF13:BF17" si="0">SUM(F13+J13+N13+R13+V13+Z13+AD13+AH13+AL13+AP13+AT13+AX13+BB13)</f>
        <v>0</v>
      </c>
      <c r="BG13" s="372"/>
      <c r="BH13" s="432">
        <f>SUM(H13+L13+P13+T13+X13+AB13+AF13+AJ13+AN13+AR13+AV13+AZ13+BD13)</f>
        <v>0</v>
      </c>
      <c r="BI13" s="372"/>
    </row>
    <row r="14" spans="1:61" s="298" customFormat="1" ht="15" customHeight="1" x14ac:dyDescent="0.25">
      <c r="A14" s="84" t="s">
        <v>43</v>
      </c>
      <c r="B14" s="1115" t="s">
        <v>40</v>
      </c>
      <c r="C14" s="1115"/>
      <c r="D14" s="1115"/>
      <c r="E14" s="1116"/>
      <c r="F14" s="617"/>
      <c r="G14" s="612"/>
      <c r="H14" s="301"/>
      <c r="I14" s="612"/>
      <c r="J14" s="617"/>
      <c r="K14" s="612"/>
      <c r="L14" s="301"/>
      <c r="M14" s="612"/>
      <c r="N14" s="617"/>
      <c r="O14" s="612"/>
      <c r="P14" s="301"/>
      <c r="Q14" s="612"/>
      <c r="R14" s="617"/>
      <c r="S14" s="612"/>
      <c r="T14" s="301"/>
      <c r="U14" s="612"/>
      <c r="V14" s="617"/>
      <c r="W14" s="612"/>
      <c r="X14" s="301"/>
      <c r="Y14" s="612"/>
      <c r="Z14" s="617"/>
      <c r="AA14" s="612"/>
      <c r="AB14" s="301"/>
      <c r="AC14" s="612"/>
      <c r="AD14" s="617"/>
      <c r="AE14" s="612"/>
      <c r="AF14" s="301"/>
      <c r="AG14" s="612"/>
      <c r="AH14" s="617"/>
      <c r="AI14" s="612"/>
      <c r="AJ14" s="301"/>
      <c r="AK14" s="612"/>
      <c r="AL14" s="617"/>
      <c r="AM14" s="612"/>
      <c r="AN14" s="301"/>
      <c r="AO14" s="612"/>
      <c r="AP14" s="617"/>
      <c r="AQ14" s="612"/>
      <c r="AR14" s="301"/>
      <c r="AS14" s="612"/>
      <c r="AT14" s="617"/>
      <c r="AU14" s="612"/>
      <c r="AV14" s="301"/>
      <c r="AW14" s="612"/>
      <c r="AX14" s="617"/>
      <c r="AY14" s="612"/>
      <c r="AZ14" s="301"/>
      <c r="BA14" s="612"/>
      <c r="BB14" s="617"/>
      <c r="BC14" s="612"/>
      <c r="BD14" s="301"/>
      <c r="BE14" s="372"/>
      <c r="BF14" s="430">
        <f t="shared" si="0"/>
        <v>0</v>
      </c>
      <c r="BG14" s="372"/>
      <c r="BH14" s="432">
        <f t="shared" ref="BH14:BH17" si="1">SUM(H14+L14+P14+T14+X14+AB14+AF14+AJ14+AN14+AR14+AV14+AZ14+BD14)</f>
        <v>0</v>
      </c>
      <c r="BI14" s="372"/>
    </row>
    <row r="15" spans="1:61" s="298" customFormat="1" ht="30" customHeight="1" x14ac:dyDescent="0.25">
      <c r="A15" s="84" t="s">
        <v>44</v>
      </c>
      <c r="B15" s="1086" t="s">
        <v>305</v>
      </c>
      <c r="C15" s="1087"/>
      <c r="D15" s="1087"/>
      <c r="E15" s="1088"/>
      <c r="F15" s="617"/>
      <c r="G15" s="612"/>
      <c r="H15" s="301"/>
      <c r="I15" s="612"/>
      <c r="J15" s="617"/>
      <c r="K15" s="612"/>
      <c r="L15" s="301"/>
      <c r="M15" s="612"/>
      <c r="N15" s="617"/>
      <c r="O15" s="612"/>
      <c r="P15" s="301"/>
      <c r="Q15" s="612"/>
      <c r="R15" s="617"/>
      <c r="S15" s="612"/>
      <c r="T15" s="301"/>
      <c r="U15" s="612"/>
      <c r="V15" s="617"/>
      <c r="W15" s="612"/>
      <c r="X15" s="301"/>
      <c r="Y15" s="612"/>
      <c r="Z15" s="617"/>
      <c r="AA15" s="612"/>
      <c r="AB15" s="301"/>
      <c r="AC15" s="612"/>
      <c r="AD15" s="617"/>
      <c r="AE15" s="612"/>
      <c r="AF15" s="301"/>
      <c r="AG15" s="612"/>
      <c r="AH15" s="617"/>
      <c r="AI15" s="612"/>
      <c r="AJ15" s="301"/>
      <c r="AK15" s="612"/>
      <c r="AL15" s="617"/>
      <c r="AM15" s="612"/>
      <c r="AN15" s="301"/>
      <c r="AO15" s="612"/>
      <c r="AP15" s="617"/>
      <c r="AQ15" s="612"/>
      <c r="AR15" s="301"/>
      <c r="AS15" s="612"/>
      <c r="AT15" s="617"/>
      <c r="AU15" s="612"/>
      <c r="AV15" s="301"/>
      <c r="AW15" s="612"/>
      <c r="AX15" s="617"/>
      <c r="AY15" s="612"/>
      <c r="AZ15" s="301"/>
      <c r="BA15" s="612"/>
      <c r="BB15" s="617"/>
      <c r="BC15" s="612"/>
      <c r="BD15" s="301"/>
      <c r="BE15" s="372"/>
      <c r="BF15" s="430">
        <f t="shared" si="0"/>
        <v>0</v>
      </c>
      <c r="BG15" s="372"/>
      <c r="BH15" s="432">
        <f t="shared" si="1"/>
        <v>0</v>
      </c>
      <c r="BI15" s="372"/>
    </row>
    <row r="16" spans="1:61" s="298" customFormat="1" ht="30" customHeight="1" x14ac:dyDescent="0.25">
      <c r="A16" s="84" t="s">
        <v>45</v>
      </c>
      <c r="B16" s="1086" t="s">
        <v>292</v>
      </c>
      <c r="C16" s="1087"/>
      <c r="D16" s="1087"/>
      <c r="E16" s="1088"/>
      <c r="F16" s="617"/>
      <c r="G16" s="612"/>
      <c r="H16" s="301"/>
      <c r="I16" s="612"/>
      <c r="J16" s="617"/>
      <c r="K16" s="612"/>
      <c r="L16" s="301"/>
      <c r="M16" s="612"/>
      <c r="N16" s="617"/>
      <c r="O16" s="612"/>
      <c r="P16" s="301"/>
      <c r="Q16" s="612"/>
      <c r="R16" s="617"/>
      <c r="S16" s="612"/>
      <c r="T16" s="301"/>
      <c r="U16" s="612"/>
      <c r="V16" s="617"/>
      <c r="W16" s="612"/>
      <c r="X16" s="301"/>
      <c r="Y16" s="612"/>
      <c r="Z16" s="617"/>
      <c r="AA16" s="612"/>
      <c r="AB16" s="301"/>
      <c r="AC16" s="612"/>
      <c r="AD16" s="617"/>
      <c r="AE16" s="612"/>
      <c r="AF16" s="301"/>
      <c r="AG16" s="612"/>
      <c r="AH16" s="617"/>
      <c r="AI16" s="612"/>
      <c r="AJ16" s="301"/>
      <c r="AK16" s="612"/>
      <c r="AL16" s="617"/>
      <c r="AM16" s="612"/>
      <c r="AN16" s="301"/>
      <c r="AO16" s="612"/>
      <c r="AP16" s="617"/>
      <c r="AQ16" s="612"/>
      <c r="AR16" s="301"/>
      <c r="AS16" s="612"/>
      <c r="AT16" s="617"/>
      <c r="AU16" s="612"/>
      <c r="AV16" s="301"/>
      <c r="AW16" s="612"/>
      <c r="AX16" s="617"/>
      <c r="AY16" s="612"/>
      <c r="AZ16" s="301"/>
      <c r="BA16" s="612"/>
      <c r="BB16" s="617"/>
      <c r="BC16" s="612"/>
      <c r="BD16" s="301"/>
      <c r="BE16" s="372"/>
      <c r="BF16" s="430">
        <f t="shared" si="0"/>
        <v>0</v>
      </c>
      <c r="BG16" s="372"/>
      <c r="BH16" s="432">
        <f t="shared" si="1"/>
        <v>0</v>
      </c>
      <c r="BI16" s="372"/>
    </row>
    <row r="17" spans="1:61" s="298" customFormat="1" ht="30" customHeight="1" x14ac:dyDescent="0.25">
      <c r="A17" s="84" t="s">
        <v>46</v>
      </c>
      <c r="B17" s="1086" t="s">
        <v>293</v>
      </c>
      <c r="C17" s="1087"/>
      <c r="D17" s="1087"/>
      <c r="E17" s="1088"/>
      <c r="F17" s="617"/>
      <c r="G17" s="612"/>
      <c r="H17" s="301"/>
      <c r="I17" s="612"/>
      <c r="J17" s="617"/>
      <c r="K17" s="612"/>
      <c r="L17" s="301"/>
      <c r="M17" s="612"/>
      <c r="N17" s="617"/>
      <c r="O17" s="612"/>
      <c r="P17" s="301"/>
      <c r="Q17" s="612"/>
      <c r="R17" s="617"/>
      <c r="S17" s="612"/>
      <c r="T17" s="301"/>
      <c r="U17" s="612"/>
      <c r="V17" s="617"/>
      <c r="W17" s="612"/>
      <c r="X17" s="301"/>
      <c r="Y17" s="612"/>
      <c r="Z17" s="617"/>
      <c r="AA17" s="612"/>
      <c r="AB17" s="301"/>
      <c r="AC17" s="612"/>
      <c r="AD17" s="617"/>
      <c r="AE17" s="612"/>
      <c r="AF17" s="301"/>
      <c r="AG17" s="612"/>
      <c r="AH17" s="617"/>
      <c r="AI17" s="612"/>
      <c r="AJ17" s="301"/>
      <c r="AK17" s="612"/>
      <c r="AL17" s="617"/>
      <c r="AM17" s="612"/>
      <c r="AN17" s="301"/>
      <c r="AO17" s="612"/>
      <c r="AP17" s="617"/>
      <c r="AQ17" s="612"/>
      <c r="AR17" s="301"/>
      <c r="AS17" s="612"/>
      <c r="AT17" s="617"/>
      <c r="AU17" s="612"/>
      <c r="AV17" s="301"/>
      <c r="AW17" s="612"/>
      <c r="AX17" s="617"/>
      <c r="AY17" s="612"/>
      <c r="AZ17" s="301"/>
      <c r="BA17" s="612"/>
      <c r="BB17" s="617"/>
      <c r="BC17" s="612"/>
      <c r="BD17" s="299"/>
      <c r="BE17" s="372"/>
      <c r="BF17" s="430">
        <f t="shared" si="0"/>
        <v>0</v>
      </c>
      <c r="BG17" s="372"/>
      <c r="BH17" s="432">
        <f t="shared" si="1"/>
        <v>0</v>
      </c>
      <c r="BI17" s="372"/>
    </row>
    <row r="18" spans="1:61" s="347" customFormat="1" ht="15" customHeight="1" x14ac:dyDescent="0.25">
      <c r="A18" s="340"/>
      <c r="B18" s="1106" t="s">
        <v>47</v>
      </c>
      <c r="C18" s="1106"/>
      <c r="D18" s="1106"/>
      <c r="E18" s="1107"/>
      <c r="F18" s="341">
        <f>SUM(F12:F17)</f>
        <v>0</v>
      </c>
      <c r="G18" s="342">
        <f>SUM(G12:G17)</f>
        <v>0</v>
      </c>
      <c r="H18" s="341">
        <f>SUM(H12:H17)</f>
        <v>0</v>
      </c>
      <c r="I18" s="342">
        <f t="shared" ref="I18:AR18" si="2">SUM(I12:I17)</f>
        <v>0</v>
      </c>
      <c r="J18" s="341">
        <f t="shared" si="2"/>
        <v>0</v>
      </c>
      <c r="K18" s="342">
        <f t="shared" si="2"/>
        <v>0</v>
      </c>
      <c r="L18" s="341">
        <f t="shared" si="2"/>
        <v>0</v>
      </c>
      <c r="M18" s="342">
        <f t="shared" si="2"/>
        <v>0</v>
      </c>
      <c r="N18" s="341">
        <f>SUM(N12:N17)</f>
        <v>0</v>
      </c>
      <c r="O18" s="342">
        <f t="shared" si="2"/>
        <v>0</v>
      </c>
      <c r="P18" s="341">
        <f t="shared" si="2"/>
        <v>0</v>
      </c>
      <c r="Q18" s="342">
        <f t="shared" si="2"/>
        <v>0</v>
      </c>
      <c r="R18" s="341">
        <f t="shared" si="2"/>
        <v>0</v>
      </c>
      <c r="S18" s="342">
        <f t="shared" si="2"/>
        <v>0</v>
      </c>
      <c r="T18" s="341">
        <f t="shared" si="2"/>
        <v>0</v>
      </c>
      <c r="U18" s="342">
        <f t="shared" si="2"/>
        <v>0</v>
      </c>
      <c r="V18" s="341">
        <f t="shared" si="2"/>
        <v>0</v>
      </c>
      <c r="W18" s="342">
        <f t="shared" si="2"/>
        <v>0</v>
      </c>
      <c r="X18" s="341">
        <f t="shared" si="2"/>
        <v>0</v>
      </c>
      <c r="Y18" s="342">
        <f t="shared" si="2"/>
        <v>0</v>
      </c>
      <c r="Z18" s="341">
        <f t="shared" si="2"/>
        <v>0</v>
      </c>
      <c r="AA18" s="342">
        <f t="shared" si="2"/>
        <v>0</v>
      </c>
      <c r="AB18" s="341">
        <f t="shared" si="2"/>
        <v>0</v>
      </c>
      <c r="AC18" s="342">
        <f t="shared" si="2"/>
        <v>0</v>
      </c>
      <c r="AD18" s="341">
        <f t="shared" si="2"/>
        <v>0</v>
      </c>
      <c r="AE18" s="342">
        <f t="shared" si="2"/>
        <v>0</v>
      </c>
      <c r="AF18" s="341">
        <f t="shared" si="2"/>
        <v>0</v>
      </c>
      <c r="AG18" s="342">
        <f t="shared" si="2"/>
        <v>0</v>
      </c>
      <c r="AH18" s="341">
        <f t="shared" si="2"/>
        <v>0</v>
      </c>
      <c r="AI18" s="342">
        <f t="shared" si="2"/>
        <v>0</v>
      </c>
      <c r="AJ18" s="341">
        <f t="shared" si="2"/>
        <v>0</v>
      </c>
      <c r="AK18" s="342">
        <f t="shared" si="2"/>
        <v>0</v>
      </c>
      <c r="AL18" s="341">
        <f t="shared" si="2"/>
        <v>0</v>
      </c>
      <c r="AM18" s="342">
        <f t="shared" si="2"/>
        <v>0</v>
      </c>
      <c r="AN18" s="341">
        <f t="shared" si="2"/>
        <v>0</v>
      </c>
      <c r="AO18" s="342">
        <f t="shared" si="2"/>
        <v>0</v>
      </c>
      <c r="AP18" s="341">
        <f t="shared" si="2"/>
        <v>0</v>
      </c>
      <c r="AQ18" s="342">
        <f t="shared" si="2"/>
        <v>0</v>
      </c>
      <c r="AR18" s="341">
        <f t="shared" si="2"/>
        <v>0</v>
      </c>
      <c r="AS18" s="343">
        <f>SUM(AS12:AS17)</f>
        <v>0</v>
      </c>
      <c r="AT18" s="341">
        <f t="shared" ref="AT18:AV18" si="3">SUM(AT12:AT17)</f>
        <v>0</v>
      </c>
      <c r="AU18" s="342">
        <f t="shared" si="3"/>
        <v>0</v>
      </c>
      <c r="AV18" s="341">
        <f t="shared" si="3"/>
        <v>0</v>
      </c>
      <c r="AW18" s="343">
        <f>SUM(AW12:AW17)</f>
        <v>0</v>
      </c>
      <c r="AX18" s="344">
        <f>SUM(AX12:AX17)</f>
        <v>0</v>
      </c>
      <c r="AY18" s="343">
        <f t="shared" ref="AY18" si="4">SUM(AY12:AY17)</f>
        <v>0</v>
      </c>
      <c r="AZ18" s="341">
        <f>SUM(AZ12:AZ17)</f>
        <v>0</v>
      </c>
      <c r="BA18" s="342">
        <f t="shared" ref="BA18:BE18" si="5">SUM(BA12:BA17)</f>
        <v>0</v>
      </c>
      <c r="BB18" s="341">
        <f t="shared" si="5"/>
        <v>0</v>
      </c>
      <c r="BC18" s="342">
        <f t="shared" si="5"/>
        <v>0</v>
      </c>
      <c r="BD18" s="341">
        <f t="shared" si="5"/>
        <v>0</v>
      </c>
      <c r="BE18" s="342">
        <f t="shared" si="5"/>
        <v>0</v>
      </c>
      <c r="BF18" s="341">
        <f>SUM(BF12:BF17)</f>
        <v>0</v>
      </c>
      <c r="BG18" s="345">
        <f>SUM(BG12:BG17)</f>
        <v>0</v>
      </c>
      <c r="BH18" s="346">
        <f>SUM(BH12:BH17)</f>
        <v>0</v>
      </c>
      <c r="BI18" s="342">
        <f>SUM(BI12:BI17)</f>
        <v>0</v>
      </c>
    </row>
    <row r="19" spans="1:61" s="331" customFormat="1" ht="15" customHeight="1" x14ac:dyDescent="0.25">
      <c r="A19" s="328"/>
      <c r="B19" s="337" t="s">
        <v>48</v>
      </c>
      <c r="C19" s="338"/>
      <c r="D19" s="338"/>
      <c r="E19" s="339"/>
      <c r="F19" s="1093" t="s">
        <v>48</v>
      </c>
      <c r="G19" s="1094"/>
      <c r="H19" s="1093" t="s">
        <v>48</v>
      </c>
      <c r="I19" s="1094"/>
      <c r="J19" s="1093" t="s">
        <v>48</v>
      </c>
      <c r="K19" s="1094"/>
      <c r="L19" s="1093" t="s">
        <v>48</v>
      </c>
      <c r="M19" s="1094"/>
      <c r="N19" s="1093" t="s">
        <v>48</v>
      </c>
      <c r="O19" s="1094"/>
      <c r="P19" s="1093" t="s">
        <v>48</v>
      </c>
      <c r="Q19" s="1094"/>
      <c r="R19" s="1093" t="s">
        <v>48</v>
      </c>
      <c r="S19" s="1094"/>
      <c r="T19" s="1093" t="s">
        <v>48</v>
      </c>
      <c r="U19" s="1094"/>
      <c r="V19" s="1093" t="s">
        <v>48</v>
      </c>
      <c r="W19" s="1094"/>
      <c r="X19" s="1093" t="s">
        <v>48</v>
      </c>
      <c r="Y19" s="1094"/>
      <c r="Z19" s="1093" t="s">
        <v>48</v>
      </c>
      <c r="AA19" s="1094"/>
      <c r="AB19" s="1093" t="s">
        <v>48</v>
      </c>
      <c r="AC19" s="1094"/>
      <c r="AD19" s="1093" t="s">
        <v>48</v>
      </c>
      <c r="AE19" s="1094"/>
      <c r="AF19" s="1093" t="s">
        <v>48</v>
      </c>
      <c r="AG19" s="1094"/>
      <c r="AH19" s="1093" t="s">
        <v>48</v>
      </c>
      <c r="AI19" s="1094"/>
      <c r="AJ19" s="1093" t="s">
        <v>48</v>
      </c>
      <c r="AK19" s="1094"/>
      <c r="AL19" s="1093" t="s">
        <v>48</v>
      </c>
      <c r="AM19" s="1094"/>
      <c r="AN19" s="1093" t="s">
        <v>48</v>
      </c>
      <c r="AO19" s="1094"/>
      <c r="AP19" s="1093" t="s">
        <v>48</v>
      </c>
      <c r="AQ19" s="1094"/>
      <c r="AR19" s="1093" t="s">
        <v>48</v>
      </c>
      <c r="AS19" s="1094"/>
      <c r="AT19" s="1093" t="s">
        <v>48</v>
      </c>
      <c r="AU19" s="1094"/>
      <c r="AV19" s="1093" t="s">
        <v>48</v>
      </c>
      <c r="AW19" s="1094"/>
      <c r="AX19" s="1093" t="s">
        <v>48</v>
      </c>
      <c r="AY19" s="1094"/>
      <c r="AZ19" s="1093" t="s">
        <v>48</v>
      </c>
      <c r="BA19" s="1094"/>
      <c r="BB19" s="1093" t="s">
        <v>48</v>
      </c>
      <c r="BC19" s="1094"/>
      <c r="BD19" s="1077" t="s">
        <v>48</v>
      </c>
      <c r="BE19" s="1078"/>
      <c r="BF19" s="1077" t="s">
        <v>48</v>
      </c>
      <c r="BG19" s="1078"/>
      <c r="BH19" s="1077" t="s">
        <v>48</v>
      </c>
      <c r="BI19" s="1078"/>
    </row>
    <row r="20" spans="1:61" s="298" customFormat="1" ht="15" customHeight="1" x14ac:dyDescent="0.25">
      <c r="A20" s="289" t="s">
        <v>49</v>
      </c>
      <c r="B20" s="1087" t="s">
        <v>97</v>
      </c>
      <c r="C20" s="1087"/>
      <c r="D20" s="1087"/>
      <c r="E20" s="1088"/>
      <c r="F20" s="617"/>
      <c r="G20" s="612"/>
      <c r="H20" s="301"/>
      <c r="I20" s="612"/>
      <c r="J20" s="617"/>
      <c r="K20" s="612"/>
      <c r="L20" s="301"/>
      <c r="M20" s="612"/>
      <c r="N20" s="617"/>
      <c r="O20" s="612"/>
      <c r="P20" s="301"/>
      <c r="Q20" s="612"/>
      <c r="R20" s="617"/>
      <c r="S20" s="612"/>
      <c r="T20" s="301"/>
      <c r="U20" s="612"/>
      <c r="V20" s="617"/>
      <c r="W20" s="612"/>
      <c r="X20" s="301"/>
      <c r="Y20" s="612"/>
      <c r="Z20" s="617"/>
      <c r="AA20" s="612"/>
      <c r="AB20" s="301"/>
      <c r="AC20" s="612"/>
      <c r="AD20" s="617"/>
      <c r="AE20" s="612"/>
      <c r="AF20" s="301"/>
      <c r="AG20" s="612"/>
      <c r="AH20" s="617"/>
      <c r="AI20" s="612"/>
      <c r="AJ20" s="301"/>
      <c r="AK20" s="612"/>
      <c r="AL20" s="617"/>
      <c r="AM20" s="612"/>
      <c r="AN20" s="301"/>
      <c r="AO20" s="612"/>
      <c r="AP20" s="617"/>
      <c r="AQ20" s="612"/>
      <c r="AR20" s="301"/>
      <c r="AS20" s="612"/>
      <c r="AT20" s="617"/>
      <c r="AU20" s="612"/>
      <c r="AV20" s="301"/>
      <c r="AW20" s="612"/>
      <c r="AX20" s="617"/>
      <c r="AY20" s="612"/>
      <c r="AZ20" s="301"/>
      <c r="BA20" s="612"/>
      <c r="BB20" s="617"/>
      <c r="BC20" s="612"/>
      <c r="BD20" s="299"/>
      <c r="BE20" s="372"/>
      <c r="BF20" s="430">
        <f t="shared" ref="BF20:BF22" si="6">SUM(F20+J20+N20+R20+V20+Z20+AD20+AH20+AL20+AP20+AT20+AX20+BB20)</f>
        <v>0</v>
      </c>
      <c r="BG20" s="372"/>
      <c r="BH20" s="432">
        <f t="shared" ref="BH20:BH22" si="7">SUM(H20+L20+P20+T20+X20+AB20+AF20+AJ20+AN20+AR20+AV20+AZ20+BD20)</f>
        <v>0</v>
      </c>
      <c r="BI20" s="372"/>
    </row>
    <row r="21" spans="1:61" s="298" customFormat="1" ht="15" customHeight="1" x14ac:dyDescent="0.25">
      <c r="A21" s="289" t="s">
        <v>50</v>
      </c>
      <c r="B21" s="1087" t="s">
        <v>96</v>
      </c>
      <c r="C21" s="1087"/>
      <c r="D21" s="1087"/>
      <c r="E21" s="1088"/>
      <c r="F21" s="617"/>
      <c r="G21" s="612"/>
      <c r="H21" s="301"/>
      <c r="I21" s="612"/>
      <c r="J21" s="617"/>
      <c r="K21" s="612"/>
      <c r="L21" s="301"/>
      <c r="M21" s="612"/>
      <c r="N21" s="617"/>
      <c r="O21" s="612"/>
      <c r="P21" s="301"/>
      <c r="Q21" s="612"/>
      <c r="R21" s="617"/>
      <c r="S21" s="612"/>
      <c r="T21" s="301"/>
      <c r="U21" s="612"/>
      <c r="V21" s="617"/>
      <c r="W21" s="612"/>
      <c r="X21" s="301"/>
      <c r="Y21" s="612"/>
      <c r="Z21" s="617"/>
      <c r="AA21" s="612"/>
      <c r="AB21" s="301"/>
      <c r="AC21" s="612"/>
      <c r="AD21" s="617"/>
      <c r="AE21" s="612"/>
      <c r="AF21" s="301"/>
      <c r="AG21" s="612"/>
      <c r="AH21" s="617"/>
      <c r="AI21" s="612"/>
      <c r="AJ21" s="301"/>
      <c r="AK21" s="612"/>
      <c r="AL21" s="617"/>
      <c r="AM21" s="612"/>
      <c r="AN21" s="301"/>
      <c r="AO21" s="612"/>
      <c r="AP21" s="617"/>
      <c r="AQ21" s="612"/>
      <c r="AR21" s="301"/>
      <c r="AS21" s="612"/>
      <c r="AT21" s="617"/>
      <c r="AU21" s="612"/>
      <c r="AV21" s="301"/>
      <c r="AW21" s="612"/>
      <c r="AX21" s="617"/>
      <c r="AY21" s="612"/>
      <c r="AZ21" s="301"/>
      <c r="BA21" s="612"/>
      <c r="BB21" s="617"/>
      <c r="BC21" s="612"/>
      <c r="BD21" s="301"/>
      <c r="BE21" s="372"/>
      <c r="BF21" s="430">
        <f t="shared" si="6"/>
        <v>0</v>
      </c>
      <c r="BG21" s="372"/>
      <c r="BH21" s="432">
        <f t="shared" si="7"/>
        <v>0</v>
      </c>
      <c r="BI21" s="372"/>
    </row>
    <row r="22" spans="1:61" s="298" customFormat="1" ht="15" customHeight="1" x14ac:dyDescent="0.25">
      <c r="A22" s="289" t="s">
        <v>51</v>
      </c>
      <c r="B22" s="1087" t="s">
        <v>95</v>
      </c>
      <c r="C22" s="1087"/>
      <c r="D22" s="1087"/>
      <c r="E22" s="1088"/>
      <c r="F22" s="617"/>
      <c r="G22" s="612"/>
      <c r="H22" s="301"/>
      <c r="I22" s="612"/>
      <c r="J22" s="617"/>
      <c r="K22" s="612"/>
      <c r="L22" s="301"/>
      <c r="M22" s="612"/>
      <c r="N22" s="617"/>
      <c r="O22" s="612"/>
      <c r="P22" s="301"/>
      <c r="Q22" s="612"/>
      <c r="R22" s="617"/>
      <c r="S22" s="612"/>
      <c r="T22" s="301"/>
      <c r="U22" s="612"/>
      <c r="V22" s="617"/>
      <c r="W22" s="612"/>
      <c r="X22" s="301"/>
      <c r="Y22" s="612"/>
      <c r="Z22" s="617"/>
      <c r="AA22" s="612"/>
      <c r="AB22" s="301"/>
      <c r="AC22" s="612"/>
      <c r="AD22" s="617"/>
      <c r="AE22" s="612"/>
      <c r="AF22" s="301"/>
      <c r="AG22" s="612"/>
      <c r="AH22" s="617"/>
      <c r="AI22" s="612"/>
      <c r="AJ22" s="301"/>
      <c r="AK22" s="612"/>
      <c r="AL22" s="617"/>
      <c r="AM22" s="612"/>
      <c r="AN22" s="301"/>
      <c r="AO22" s="612"/>
      <c r="AP22" s="617"/>
      <c r="AQ22" s="612"/>
      <c r="AR22" s="301"/>
      <c r="AS22" s="612"/>
      <c r="AT22" s="617"/>
      <c r="AU22" s="612"/>
      <c r="AV22" s="301"/>
      <c r="AW22" s="612"/>
      <c r="AX22" s="617"/>
      <c r="AY22" s="612"/>
      <c r="AZ22" s="301"/>
      <c r="BA22" s="612"/>
      <c r="BB22" s="617"/>
      <c r="BC22" s="612"/>
      <c r="BD22" s="299"/>
      <c r="BE22" s="372"/>
      <c r="BF22" s="430">
        <f t="shared" si="6"/>
        <v>0</v>
      </c>
      <c r="BG22" s="372"/>
      <c r="BH22" s="432">
        <f t="shared" si="7"/>
        <v>0</v>
      </c>
      <c r="BI22" s="372"/>
    </row>
    <row r="23" spans="1:61" s="347" customFormat="1" ht="15" customHeight="1" x14ac:dyDescent="0.25">
      <c r="A23" s="340"/>
      <c r="B23" s="1106" t="s">
        <v>52</v>
      </c>
      <c r="C23" s="1106"/>
      <c r="D23" s="1106"/>
      <c r="E23" s="1107"/>
      <c r="F23" s="341">
        <f>SUM(F20:F22)</f>
        <v>0</v>
      </c>
      <c r="G23" s="342">
        <f>SUM(G20:G22)</f>
        <v>0</v>
      </c>
      <c r="H23" s="341">
        <f t="shared" ref="H23:BG23" si="8">SUM(H20:H22)</f>
        <v>0</v>
      </c>
      <c r="I23" s="342">
        <f t="shared" si="8"/>
        <v>0</v>
      </c>
      <c r="J23" s="341">
        <f t="shared" si="8"/>
        <v>0</v>
      </c>
      <c r="K23" s="342">
        <f t="shared" si="8"/>
        <v>0</v>
      </c>
      <c r="L23" s="341">
        <f t="shared" si="8"/>
        <v>0</v>
      </c>
      <c r="M23" s="342">
        <f t="shared" si="8"/>
        <v>0</v>
      </c>
      <c r="N23" s="341">
        <f t="shared" si="8"/>
        <v>0</v>
      </c>
      <c r="O23" s="342">
        <f t="shared" si="8"/>
        <v>0</v>
      </c>
      <c r="P23" s="341">
        <f t="shared" si="8"/>
        <v>0</v>
      </c>
      <c r="Q23" s="342">
        <f t="shared" si="8"/>
        <v>0</v>
      </c>
      <c r="R23" s="341">
        <f t="shared" si="8"/>
        <v>0</v>
      </c>
      <c r="S23" s="342">
        <f t="shared" si="8"/>
        <v>0</v>
      </c>
      <c r="T23" s="341">
        <f t="shared" si="8"/>
        <v>0</v>
      </c>
      <c r="U23" s="342">
        <f t="shared" si="8"/>
        <v>0</v>
      </c>
      <c r="V23" s="341">
        <f t="shared" si="8"/>
        <v>0</v>
      </c>
      <c r="W23" s="342">
        <f t="shared" si="8"/>
        <v>0</v>
      </c>
      <c r="X23" s="341">
        <f t="shared" si="8"/>
        <v>0</v>
      </c>
      <c r="Y23" s="342">
        <f t="shared" si="8"/>
        <v>0</v>
      </c>
      <c r="Z23" s="341">
        <f t="shared" si="8"/>
        <v>0</v>
      </c>
      <c r="AA23" s="342">
        <f t="shared" si="8"/>
        <v>0</v>
      </c>
      <c r="AB23" s="341">
        <f t="shared" si="8"/>
        <v>0</v>
      </c>
      <c r="AC23" s="342">
        <f t="shared" si="8"/>
        <v>0</v>
      </c>
      <c r="AD23" s="341">
        <f t="shared" si="8"/>
        <v>0</v>
      </c>
      <c r="AE23" s="342">
        <f t="shared" si="8"/>
        <v>0</v>
      </c>
      <c r="AF23" s="341">
        <f t="shared" si="8"/>
        <v>0</v>
      </c>
      <c r="AG23" s="342">
        <f t="shared" si="8"/>
        <v>0</v>
      </c>
      <c r="AH23" s="341">
        <f t="shared" si="8"/>
        <v>0</v>
      </c>
      <c r="AI23" s="342">
        <f t="shared" si="8"/>
        <v>0</v>
      </c>
      <c r="AJ23" s="341">
        <f t="shared" si="8"/>
        <v>0</v>
      </c>
      <c r="AK23" s="342">
        <f t="shared" si="8"/>
        <v>0</v>
      </c>
      <c r="AL23" s="341">
        <f t="shared" si="8"/>
        <v>0</v>
      </c>
      <c r="AM23" s="342">
        <f t="shared" si="8"/>
        <v>0</v>
      </c>
      <c r="AN23" s="341">
        <f t="shared" si="8"/>
        <v>0</v>
      </c>
      <c r="AO23" s="342">
        <f t="shared" si="8"/>
        <v>0</v>
      </c>
      <c r="AP23" s="341">
        <f t="shared" si="8"/>
        <v>0</v>
      </c>
      <c r="AQ23" s="342">
        <f t="shared" si="8"/>
        <v>0</v>
      </c>
      <c r="AR23" s="341">
        <f t="shared" si="8"/>
        <v>0</v>
      </c>
      <c r="AS23" s="343">
        <f t="shared" si="8"/>
        <v>0</v>
      </c>
      <c r="AT23" s="341">
        <f t="shared" si="8"/>
        <v>0</v>
      </c>
      <c r="AU23" s="342">
        <f t="shared" si="8"/>
        <v>0</v>
      </c>
      <c r="AV23" s="341">
        <f t="shared" si="8"/>
        <v>0</v>
      </c>
      <c r="AW23" s="343">
        <f t="shared" si="8"/>
        <v>0</v>
      </c>
      <c r="AX23" s="344">
        <f t="shared" si="8"/>
        <v>0</v>
      </c>
      <c r="AY23" s="343">
        <f t="shared" si="8"/>
        <v>0</v>
      </c>
      <c r="AZ23" s="341">
        <f t="shared" si="8"/>
        <v>0</v>
      </c>
      <c r="BA23" s="342">
        <f t="shared" si="8"/>
        <v>0</v>
      </c>
      <c r="BB23" s="341">
        <f>SUM(BB20:BB22)</f>
        <v>0</v>
      </c>
      <c r="BC23" s="342">
        <f>SUM(BC20:BC22)</f>
        <v>0</v>
      </c>
      <c r="BD23" s="341">
        <f t="shared" ref="BD23:BE23" si="9">SUM(BD20:BD22)</f>
        <v>0</v>
      </c>
      <c r="BE23" s="342">
        <f t="shared" si="9"/>
        <v>0</v>
      </c>
      <c r="BF23" s="341">
        <f>SUM(BF20:BF22)</f>
        <v>0</v>
      </c>
      <c r="BG23" s="345">
        <f t="shared" si="8"/>
        <v>0</v>
      </c>
      <c r="BH23" s="346">
        <f>SUM(BH20:BH22)</f>
        <v>0</v>
      </c>
      <c r="BI23" s="342">
        <f>SUM(BI20:BI22)</f>
        <v>0</v>
      </c>
    </row>
    <row r="24" spans="1:61" s="331" customFormat="1" ht="15" customHeight="1" x14ac:dyDescent="0.25">
      <c r="A24" s="328"/>
      <c r="B24" s="348" t="s">
        <v>53</v>
      </c>
      <c r="C24" s="348"/>
      <c r="D24" s="348"/>
      <c r="E24" s="348"/>
      <c r="F24" s="1093" t="s">
        <v>53</v>
      </c>
      <c r="G24" s="1094"/>
      <c r="H24" s="1093" t="s">
        <v>53</v>
      </c>
      <c r="I24" s="1094"/>
      <c r="J24" s="1093" t="s">
        <v>53</v>
      </c>
      <c r="K24" s="1094"/>
      <c r="L24" s="1093" t="s">
        <v>53</v>
      </c>
      <c r="M24" s="1094"/>
      <c r="N24" s="1093" t="s">
        <v>53</v>
      </c>
      <c r="O24" s="1094"/>
      <c r="P24" s="1093" t="s">
        <v>53</v>
      </c>
      <c r="Q24" s="1094"/>
      <c r="R24" s="1093" t="s">
        <v>53</v>
      </c>
      <c r="S24" s="1094"/>
      <c r="T24" s="1093" t="s">
        <v>53</v>
      </c>
      <c r="U24" s="1094"/>
      <c r="V24" s="1093" t="s">
        <v>53</v>
      </c>
      <c r="W24" s="1094"/>
      <c r="X24" s="1093" t="s">
        <v>53</v>
      </c>
      <c r="Y24" s="1094"/>
      <c r="Z24" s="1093" t="s">
        <v>53</v>
      </c>
      <c r="AA24" s="1094"/>
      <c r="AB24" s="1093" t="s">
        <v>53</v>
      </c>
      <c r="AC24" s="1094"/>
      <c r="AD24" s="1093" t="s">
        <v>53</v>
      </c>
      <c r="AE24" s="1094"/>
      <c r="AF24" s="1093" t="s">
        <v>53</v>
      </c>
      <c r="AG24" s="1094"/>
      <c r="AH24" s="1093" t="s">
        <v>53</v>
      </c>
      <c r="AI24" s="1094"/>
      <c r="AJ24" s="1093" t="s">
        <v>53</v>
      </c>
      <c r="AK24" s="1094"/>
      <c r="AL24" s="1093" t="s">
        <v>53</v>
      </c>
      <c r="AM24" s="1094"/>
      <c r="AN24" s="1093" t="s">
        <v>53</v>
      </c>
      <c r="AO24" s="1094"/>
      <c r="AP24" s="1093" t="s">
        <v>53</v>
      </c>
      <c r="AQ24" s="1094"/>
      <c r="AR24" s="1093" t="s">
        <v>53</v>
      </c>
      <c r="AS24" s="1094"/>
      <c r="AT24" s="1093" t="s">
        <v>53</v>
      </c>
      <c r="AU24" s="1094"/>
      <c r="AV24" s="1093" t="s">
        <v>53</v>
      </c>
      <c r="AW24" s="1094"/>
      <c r="AX24" s="1093" t="s">
        <v>53</v>
      </c>
      <c r="AY24" s="1094"/>
      <c r="AZ24" s="1093" t="s">
        <v>53</v>
      </c>
      <c r="BA24" s="1094"/>
      <c r="BB24" s="1093" t="s">
        <v>53</v>
      </c>
      <c r="BC24" s="1094"/>
      <c r="BD24" s="1077" t="s">
        <v>53</v>
      </c>
      <c r="BE24" s="1078"/>
      <c r="BF24" s="1077" t="s">
        <v>53</v>
      </c>
      <c r="BG24" s="1078"/>
      <c r="BH24" s="1077" t="s">
        <v>53</v>
      </c>
      <c r="BI24" s="1078"/>
    </row>
    <row r="25" spans="1:61" s="298" customFormat="1" ht="15" customHeight="1" x14ac:dyDescent="0.25">
      <c r="A25" s="289" t="s">
        <v>55</v>
      </c>
      <c r="B25" s="1087" t="s">
        <v>54</v>
      </c>
      <c r="C25" s="1087"/>
      <c r="D25" s="1087"/>
      <c r="E25" s="1088"/>
      <c r="F25" s="617"/>
      <c r="G25" s="612"/>
      <c r="H25" s="301"/>
      <c r="I25" s="612"/>
      <c r="J25" s="617"/>
      <c r="K25" s="612"/>
      <c r="L25" s="301"/>
      <c r="M25" s="612"/>
      <c r="N25" s="617"/>
      <c r="O25" s="612"/>
      <c r="P25" s="301"/>
      <c r="Q25" s="612"/>
      <c r="R25" s="617"/>
      <c r="S25" s="612"/>
      <c r="T25" s="301"/>
      <c r="U25" s="612"/>
      <c r="V25" s="617"/>
      <c r="W25" s="612"/>
      <c r="X25" s="301"/>
      <c r="Y25" s="612"/>
      <c r="Z25" s="617"/>
      <c r="AA25" s="612"/>
      <c r="AB25" s="301"/>
      <c r="AC25" s="612"/>
      <c r="AD25" s="617"/>
      <c r="AE25" s="612"/>
      <c r="AF25" s="301"/>
      <c r="AG25" s="612"/>
      <c r="AH25" s="617"/>
      <c r="AI25" s="612"/>
      <c r="AJ25" s="301"/>
      <c r="AK25" s="612"/>
      <c r="AL25" s="617"/>
      <c r="AM25" s="612"/>
      <c r="AN25" s="301"/>
      <c r="AO25" s="612"/>
      <c r="AP25" s="617"/>
      <c r="AQ25" s="612"/>
      <c r="AR25" s="301"/>
      <c r="AS25" s="612"/>
      <c r="AT25" s="617"/>
      <c r="AU25" s="612"/>
      <c r="AV25" s="301"/>
      <c r="AW25" s="612"/>
      <c r="AX25" s="617"/>
      <c r="AY25" s="612"/>
      <c r="AZ25" s="301"/>
      <c r="BA25" s="612"/>
      <c r="BB25" s="617"/>
      <c r="BC25" s="612"/>
      <c r="BD25" s="299"/>
      <c r="BE25" s="372"/>
      <c r="BF25" s="430">
        <f t="shared" ref="BF25:BF28" si="10">SUM(F25+J25+N25+R25+V25+Z25+AD25+AH25+AL25+AP25+AT25+AX25+BB25)</f>
        <v>0</v>
      </c>
      <c r="BG25" s="372"/>
      <c r="BH25" s="432">
        <f t="shared" ref="BH25:BH28" si="11">SUM(H25+L25+P25+T25+X25+AB25+AF25+AJ25+AN25+AR25+AV25+AZ25+BD25)</f>
        <v>0</v>
      </c>
      <c r="BI25" s="372"/>
    </row>
    <row r="26" spans="1:61" s="298" customFormat="1" ht="15" customHeight="1" x14ac:dyDescent="0.25">
      <c r="A26" s="289" t="s">
        <v>56</v>
      </c>
      <c r="B26" s="1087" t="s">
        <v>98</v>
      </c>
      <c r="C26" s="1087"/>
      <c r="D26" s="1087"/>
      <c r="E26" s="1088"/>
      <c r="F26" s="617"/>
      <c r="G26" s="612"/>
      <c r="H26" s="301"/>
      <c r="I26" s="612"/>
      <c r="J26" s="617"/>
      <c r="K26" s="612"/>
      <c r="L26" s="301"/>
      <c r="M26" s="612"/>
      <c r="N26" s="617"/>
      <c r="O26" s="612"/>
      <c r="P26" s="301"/>
      <c r="Q26" s="612"/>
      <c r="R26" s="617"/>
      <c r="S26" s="612"/>
      <c r="T26" s="301"/>
      <c r="U26" s="612"/>
      <c r="V26" s="617"/>
      <c r="W26" s="612"/>
      <c r="X26" s="301"/>
      <c r="Y26" s="612"/>
      <c r="Z26" s="617"/>
      <c r="AA26" s="612"/>
      <c r="AB26" s="301"/>
      <c r="AC26" s="612"/>
      <c r="AD26" s="617"/>
      <c r="AE26" s="612"/>
      <c r="AF26" s="301"/>
      <c r="AG26" s="612"/>
      <c r="AH26" s="617"/>
      <c r="AI26" s="612"/>
      <c r="AJ26" s="301"/>
      <c r="AK26" s="612"/>
      <c r="AL26" s="617"/>
      <c r="AM26" s="612"/>
      <c r="AN26" s="301"/>
      <c r="AO26" s="612"/>
      <c r="AP26" s="617"/>
      <c r="AQ26" s="612"/>
      <c r="AR26" s="301"/>
      <c r="AS26" s="612"/>
      <c r="AT26" s="617"/>
      <c r="AU26" s="612"/>
      <c r="AV26" s="301"/>
      <c r="AW26" s="612"/>
      <c r="AX26" s="617"/>
      <c r="AY26" s="612"/>
      <c r="AZ26" s="301"/>
      <c r="BA26" s="612"/>
      <c r="BB26" s="617"/>
      <c r="BC26" s="612"/>
      <c r="BD26" s="301"/>
      <c r="BE26" s="372"/>
      <c r="BF26" s="430">
        <f t="shared" si="10"/>
        <v>0</v>
      </c>
      <c r="BG26" s="372"/>
      <c r="BH26" s="432">
        <f t="shared" si="11"/>
        <v>0</v>
      </c>
      <c r="BI26" s="372"/>
    </row>
    <row r="27" spans="1:61" s="298" customFormat="1" ht="30" customHeight="1" x14ac:dyDescent="0.25">
      <c r="A27" s="289" t="s">
        <v>57</v>
      </c>
      <c r="B27" s="1086" t="s">
        <v>294</v>
      </c>
      <c r="C27" s="1087"/>
      <c r="D27" s="1087"/>
      <c r="E27" s="1088"/>
      <c r="F27" s="617"/>
      <c r="G27" s="612"/>
      <c r="H27" s="301"/>
      <c r="I27" s="612"/>
      <c r="J27" s="617"/>
      <c r="K27" s="612"/>
      <c r="L27" s="301"/>
      <c r="M27" s="612"/>
      <c r="N27" s="617"/>
      <c r="O27" s="612"/>
      <c r="P27" s="301"/>
      <c r="Q27" s="612"/>
      <c r="R27" s="617"/>
      <c r="S27" s="612"/>
      <c r="T27" s="301"/>
      <c r="U27" s="612"/>
      <c r="V27" s="617"/>
      <c r="W27" s="612"/>
      <c r="X27" s="301"/>
      <c r="Y27" s="612"/>
      <c r="Z27" s="617"/>
      <c r="AA27" s="612"/>
      <c r="AB27" s="301"/>
      <c r="AC27" s="612"/>
      <c r="AD27" s="617"/>
      <c r="AE27" s="612"/>
      <c r="AF27" s="301"/>
      <c r="AG27" s="612"/>
      <c r="AH27" s="617"/>
      <c r="AI27" s="612"/>
      <c r="AJ27" s="301"/>
      <c r="AK27" s="612"/>
      <c r="AL27" s="617"/>
      <c r="AM27" s="612"/>
      <c r="AN27" s="301"/>
      <c r="AO27" s="612"/>
      <c r="AP27" s="617"/>
      <c r="AQ27" s="612"/>
      <c r="AR27" s="301"/>
      <c r="AS27" s="612"/>
      <c r="AT27" s="617"/>
      <c r="AU27" s="612"/>
      <c r="AV27" s="301"/>
      <c r="AW27" s="612"/>
      <c r="AX27" s="617"/>
      <c r="AY27" s="612"/>
      <c r="AZ27" s="301"/>
      <c r="BA27" s="612"/>
      <c r="BB27" s="617"/>
      <c r="BC27" s="612"/>
      <c r="BD27" s="301"/>
      <c r="BE27" s="372"/>
      <c r="BF27" s="430">
        <f t="shared" si="10"/>
        <v>0</v>
      </c>
      <c r="BG27" s="372"/>
      <c r="BH27" s="432">
        <f t="shared" si="11"/>
        <v>0</v>
      </c>
      <c r="BI27" s="372"/>
    </row>
    <row r="28" spans="1:61" s="298" customFormat="1" ht="30" customHeight="1" x14ac:dyDescent="0.25">
      <c r="A28" s="289" t="s">
        <v>99</v>
      </c>
      <c r="B28" s="1086" t="s">
        <v>295</v>
      </c>
      <c r="C28" s="1087"/>
      <c r="D28" s="1087"/>
      <c r="E28" s="1088"/>
      <c r="F28" s="617"/>
      <c r="G28" s="612"/>
      <c r="H28" s="301"/>
      <c r="I28" s="612"/>
      <c r="J28" s="617"/>
      <c r="K28" s="612"/>
      <c r="L28" s="301"/>
      <c r="M28" s="612"/>
      <c r="N28" s="617"/>
      <c r="O28" s="612"/>
      <c r="P28" s="301"/>
      <c r="Q28" s="612"/>
      <c r="R28" s="617"/>
      <c r="S28" s="612"/>
      <c r="T28" s="301"/>
      <c r="U28" s="612"/>
      <c r="V28" s="617"/>
      <c r="W28" s="612"/>
      <c r="X28" s="301"/>
      <c r="Y28" s="612"/>
      <c r="Z28" s="617"/>
      <c r="AA28" s="612"/>
      <c r="AB28" s="301"/>
      <c r="AC28" s="612"/>
      <c r="AD28" s="617"/>
      <c r="AE28" s="612"/>
      <c r="AF28" s="301"/>
      <c r="AG28" s="612"/>
      <c r="AH28" s="617"/>
      <c r="AI28" s="612"/>
      <c r="AJ28" s="301"/>
      <c r="AK28" s="612"/>
      <c r="AL28" s="617"/>
      <c r="AM28" s="612"/>
      <c r="AN28" s="301"/>
      <c r="AO28" s="612"/>
      <c r="AP28" s="617"/>
      <c r="AQ28" s="612"/>
      <c r="AR28" s="301"/>
      <c r="AS28" s="612"/>
      <c r="AT28" s="617"/>
      <c r="AU28" s="612"/>
      <c r="AV28" s="301"/>
      <c r="AW28" s="612"/>
      <c r="AX28" s="617"/>
      <c r="AY28" s="612"/>
      <c r="AZ28" s="301"/>
      <c r="BA28" s="612"/>
      <c r="BB28" s="617"/>
      <c r="BC28" s="612"/>
      <c r="BD28" s="299"/>
      <c r="BE28" s="372"/>
      <c r="BF28" s="430">
        <f t="shared" si="10"/>
        <v>0</v>
      </c>
      <c r="BG28" s="372"/>
      <c r="BH28" s="432">
        <f t="shared" si="11"/>
        <v>0</v>
      </c>
      <c r="BI28" s="372"/>
    </row>
    <row r="29" spans="1:61" s="347" customFormat="1" ht="15" customHeight="1" x14ac:dyDescent="0.25">
      <c r="A29" s="340"/>
      <c r="B29" s="1106" t="s">
        <v>58</v>
      </c>
      <c r="C29" s="1106"/>
      <c r="D29" s="1106"/>
      <c r="E29" s="1107"/>
      <c r="F29" s="341">
        <f>SUM(F25:F28)</f>
        <v>0</v>
      </c>
      <c r="G29" s="342">
        <f>SUM(G25:G28)</f>
        <v>0</v>
      </c>
      <c r="H29" s="341">
        <f t="shared" ref="H29:BG29" si="12">SUM(H25:H28)</f>
        <v>0</v>
      </c>
      <c r="I29" s="342">
        <f t="shared" si="12"/>
        <v>0</v>
      </c>
      <c r="J29" s="341">
        <f t="shared" si="12"/>
        <v>0</v>
      </c>
      <c r="K29" s="342">
        <f t="shared" si="12"/>
        <v>0</v>
      </c>
      <c r="L29" s="341">
        <f>SUM(L25:L28)</f>
        <v>0</v>
      </c>
      <c r="M29" s="342">
        <f t="shared" si="12"/>
        <v>0</v>
      </c>
      <c r="N29" s="341">
        <f t="shared" si="12"/>
        <v>0</v>
      </c>
      <c r="O29" s="342">
        <f t="shared" si="12"/>
        <v>0</v>
      </c>
      <c r="P29" s="341">
        <f t="shared" si="12"/>
        <v>0</v>
      </c>
      <c r="Q29" s="342">
        <f t="shared" si="12"/>
        <v>0</v>
      </c>
      <c r="R29" s="341">
        <f t="shared" si="12"/>
        <v>0</v>
      </c>
      <c r="S29" s="342">
        <f t="shared" si="12"/>
        <v>0</v>
      </c>
      <c r="T29" s="341">
        <f t="shared" si="12"/>
        <v>0</v>
      </c>
      <c r="U29" s="342">
        <f t="shared" si="12"/>
        <v>0</v>
      </c>
      <c r="V29" s="341">
        <f t="shared" si="12"/>
        <v>0</v>
      </c>
      <c r="W29" s="342">
        <f t="shared" si="12"/>
        <v>0</v>
      </c>
      <c r="X29" s="341">
        <f t="shared" si="12"/>
        <v>0</v>
      </c>
      <c r="Y29" s="342">
        <f t="shared" si="12"/>
        <v>0</v>
      </c>
      <c r="Z29" s="341">
        <f t="shared" si="12"/>
        <v>0</v>
      </c>
      <c r="AA29" s="342">
        <f t="shared" si="12"/>
        <v>0</v>
      </c>
      <c r="AB29" s="341">
        <f t="shared" si="12"/>
        <v>0</v>
      </c>
      <c r="AC29" s="342">
        <f t="shared" si="12"/>
        <v>0</v>
      </c>
      <c r="AD29" s="341">
        <f t="shared" si="12"/>
        <v>0</v>
      </c>
      <c r="AE29" s="342">
        <f t="shared" si="12"/>
        <v>0</v>
      </c>
      <c r="AF29" s="341">
        <f t="shared" si="12"/>
        <v>0</v>
      </c>
      <c r="AG29" s="342">
        <f t="shared" si="12"/>
        <v>0</v>
      </c>
      <c r="AH29" s="341">
        <f t="shared" si="12"/>
        <v>0</v>
      </c>
      <c r="AI29" s="342">
        <f t="shared" si="12"/>
        <v>0</v>
      </c>
      <c r="AJ29" s="341">
        <f t="shared" si="12"/>
        <v>0</v>
      </c>
      <c r="AK29" s="342">
        <f t="shared" si="12"/>
        <v>0</v>
      </c>
      <c r="AL29" s="341">
        <f t="shared" si="12"/>
        <v>0</v>
      </c>
      <c r="AM29" s="342">
        <f t="shared" si="12"/>
        <v>0</v>
      </c>
      <c r="AN29" s="341">
        <f t="shared" si="12"/>
        <v>0</v>
      </c>
      <c r="AO29" s="342">
        <f t="shared" si="12"/>
        <v>0</v>
      </c>
      <c r="AP29" s="341">
        <f t="shared" si="12"/>
        <v>0</v>
      </c>
      <c r="AQ29" s="342">
        <f t="shared" si="12"/>
        <v>0</v>
      </c>
      <c r="AR29" s="341">
        <f t="shared" si="12"/>
        <v>0</v>
      </c>
      <c r="AS29" s="343">
        <f t="shared" si="12"/>
        <v>0</v>
      </c>
      <c r="AT29" s="341">
        <f t="shared" si="12"/>
        <v>0</v>
      </c>
      <c r="AU29" s="342">
        <f t="shared" si="12"/>
        <v>0</v>
      </c>
      <c r="AV29" s="341">
        <f t="shared" si="12"/>
        <v>0</v>
      </c>
      <c r="AW29" s="343">
        <f t="shared" si="12"/>
        <v>0</v>
      </c>
      <c r="AX29" s="344">
        <f>SUM(AX25:AX28)</f>
        <v>0</v>
      </c>
      <c r="AY29" s="343">
        <f t="shared" si="12"/>
        <v>0</v>
      </c>
      <c r="AZ29" s="341">
        <f t="shared" si="12"/>
        <v>0</v>
      </c>
      <c r="BA29" s="343">
        <f t="shared" si="12"/>
        <v>0</v>
      </c>
      <c r="BB29" s="341">
        <f t="shared" si="12"/>
        <v>0</v>
      </c>
      <c r="BC29" s="342">
        <f t="shared" si="12"/>
        <v>0</v>
      </c>
      <c r="BD29" s="341">
        <f t="shared" si="12"/>
        <v>0</v>
      </c>
      <c r="BE29" s="342">
        <f t="shared" si="12"/>
        <v>0</v>
      </c>
      <c r="BF29" s="341">
        <f>SUM(BF25:BF28)</f>
        <v>0</v>
      </c>
      <c r="BG29" s="349">
        <f t="shared" si="12"/>
        <v>0</v>
      </c>
      <c r="BH29" s="346">
        <f>SUM(BH25:BH28)</f>
        <v>0</v>
      </c>
      <c r="BI29" s="343">
        <f>SUM(BI25:BI28)</f>
        <v>0</v>
      </c>
    </row>
    <row r="30" spans="1:61" s="298" customFormat="1" ht="22.5" customHeight="1" x14ac:dyDescent="0.25">
      <c r="A30" s="289" t="s">
        <v>587</v>
      </c>
      <c r="B30" s="1110" t="s">
        <v>588</v>
      </c>
      <c r="C30" s="1111"/>
      <c r="D30" s="1111"/>
      <c r="E30" s="1112"/>
      <c r="F30" s="625"/>
      <c r="G30" s="633">
        <f>F101</f>
        <v>0</v>
      </c>
      <c r="H30" s="625"/>
      <c r="I30" s="302">
        <f>H101</f>
        <v>0</v>
      </c>
      <c r="J30" s="625"/>
      <c r="K30" s="633">
        <f>J101</f>
        <v>0</v>
      </c>
      <c r="L30" s="625"/>
      <c r="M30" s="302">
        <f>L101</f>
        <v>0</v>
      </c>
      <c r="N30" s="625"/>
      <c r="O30" s="633">
        <f>N101</f>
        <v>0</v>
      </c>
      <c r="P30" s="625"/>
      <c r="Q30" s="302">
        <f>P101</f>
        <v>0</v>
      </c>
      <c r="R30" s="625"/>
      <c r="S30" s="633">
        <f>R101</f>
        <v>0</v>
      </c>
      <c r="T30" s="625"/>
      <c r="U30" s="302">
        <f>T101</f>
        <v>0</v>
      </c>
      <c r="V30" s="625"/>
      <c r="W30" s="633">
        <f>V101</f>
        <v>0</v>
      </c>
      <c r="X30" s="625"/>
      <c r="Y30" s="302">
        <f>X101</f>
        <v>0</v>
      </c>
      <c r="Z30" s="625"/>
      <c r="AA30" s="633">
        <f>Z101</f>
        <v>0</v>
      </c>
      <c r="AB30" s="625"/>
      <c r="AC30" s="302">
        <f>AB101</f>
        <v>0</v>
      </c>
      <c r="AD30" s="625"/>
      <c r="AE30" s="633">
        <f>AD101</f>
        <v>0</v>
      </c>
      <c r="AF30" s="625"/>
      <c r="AG30" s="302">
        <f>AF101</f>
        <v>0</v>
      </c>
      <c r="AH30" s="625"/>
      <c r="AI30" s="633">
        <f>AH101</f>
        <v>0</v>
      </c>
      <c r="AJ30" s="625"/>
      <c r="AK30" s="302">
        <f>AJ101</f>
        <v>0</v>
      </c>
      <c r="AL30" s="625"/>
      <c r="AM30" s="633">
        <f>AL101</f>
        <v>0</v>
      </c>
      <c r="AN30" s="625"/>
      <c r="AO30" s="302">
        <f>AN101</f>
        <v>0</v>
      </c>
      <c r="AP30" s="625"/>
      <c r="AQ30" s="633">
        <f>AP101</f>
        <v>0</v>
      </c>
      <c r="AR30" s="625"/>
      <c r="AS30" s="302">
        <f>AR101</f>
        <v>0</v>
      </c>
      <c r="AT30" s="625"/>
      <c r="AU30" s="633">
        <f>AT101</f>
        <v>0</v>
      </c>
      <c r="AV30" s="625"/>
      <c r="AW30" s="302">
        <f>AV101</f>
        <v>0</v>
      </c>
      <c r="AX30" s="625"/>
      <c r="AY30" s="301">
        <f>AX101</f>
        <v>0</v>
      </c>
      <c r="AZ30" s="644"/>
      <c r="BA30" s="302">
        <f>AZ101</f>
        <v>0</v>
      </c>
      <c r="BB30" s="625"/>
      <c r="BC30" s="633">
        <f>BB101</f>
        <v>0</v>
      </c>
      <c r="BD30" s="644"/>
      <c r="BE30" s="300">
        <f>BD101</f>
        <v>0</v>
      </c>
      <c r="BF30" s="644"/>
      <c r="BG30" s="652">
        <f>SUM(K30+O30+S30+W30+AA30+AE30+AI30+AM30+AQ30+AU30+AY30+BC30)</f>
        <v>0</v>
      </c>
      <c r="BH30" s="643"/>
      <c r="BI30" s="651">
        <f>SUM(M30+Q30+U30+Y30+AC30+AG30+AK30+AO30+AS30+AW30+BA30+BE30)</f>
        <v>0</v>
      </c>
    </row>
    <row r="31" spans="1:61" s="347" customFormat="1" ht="15" customHeight="1" x14ac:dyDescent="0.25">
      <c r="A31" s="340"/>
      <c r="B31" s="348" t="s">
        <v>59</v>
      </c>
      <c r="C31" s="348"/>
      <c r="D31" s="348"/>
      <c r="E31" s="348"/>
      <c r="F31" s="350">
        <f>SUM(F18+F23+F29)</f>
        <v>0</v>
      </c>
      <c r="G31" s="351">
        <f>SUM(G18+G23+G29+G30)</f>
        <v>0</v>
      </c>
      <c r="H31" s="350">
        <f>SUM(H18+H23+H29)</f>
        <v>0</v>
      </c>
      <c r="I31" s="351">
        <f>SUM(I18+I23+I29+I30)</f>
        <v>0</v>
      </c>
      <c r="J31" s="350">
        <f>SUM(J18+J23+J29)</f>
        <v>0</v>
      </c>
      <c r="K31" s="351">
        <f>SUM(K18+K23+K29+K30)</f>
        <v>0</v>
      </c>
      <c r="L31" s="350">
        <f>SUM(L18+L23+L29)</f>
        <v>0</v>
      </c>
      <c r="M31" s="351">
        <f>SUM(M18+M23+M29+M30)</f>
        <v>0</v>
      </c>
      <c r="N31" s="350">
        <f>SUM(N18+N23+N29)</f>
        <v>0</v>
      </c>
      <c r="O31" s="351">
        <f>SUM(O18+O23+O29+O30)</f>
        <v>0</v>
      </c>
      <c r="P31" s="350">
        <f>SUM(P18+P23+P29)</f>
        <v>0</v>
      </c>
      <c r="Q31" s="351">
        <f>SUM(Q18+Q23+Q29+Q30)</f>
        <v>0</v>
      </c>
      <c r="R31" s="350">
        <f>SUM(R18+R23+R29)</f>
        <v>0</v>
      </c>
      <c r="S31" s="351">
        <f>SUM(S18+S23+S29+S30)</f>
        <v>0</v>
      </c>
      <c r="T31" s="350">
        <f>SUM(T18+T23+T29)</f>
        <v>0</v>
      </c>
      <c r="U31" s="351">
        <f>SUM(U18+U23+U29+U30)</f>
        <v>0</v>
      </c>
      <c r="V31" s="350">
        <f>SUM(V18+V23+V29)</f>
        <v>0</v>
      </c>
      <c r="W31" s="351">
        <f>SUM(W18+W23+W29+W30)</f>
        <v>0</v>
      </c>
      <c r="X31" s="350">
        <f>SUM(X18+X23+X29)</f>
        <v>0</v>
      </c>
      <c r="Y31" s="351">
        <f>SUM(Y18+Y23+Y29+Y30)</f>
        <v>0</v>
      </c>
      <c r="Z31" s="350">
        <f>SUM(Z18+Z23+Z29)</f>
        <v>0</v>
      </c>
      <c r="AA31" s="351">
        <f>SUM(AA18+AA23+AA29+AA30)</f>
        <v>0</v>
      </c>
      <c r="AB31" s="350">
        <f>SUM(AB18+AB23+AB29)</f>
        <v>0</v>
      </c>
      <c r="AC31" s="351">
        <f>SUM(AC18+AC23+AC29+AC30)</f>
        <v>0</v>
      </c>
      <c r="AD31" s="350">
        <f>SUM(AD18+AD23+AD29)</f>
        <v>0</v>
      </c>
      <c r="AE31" s="351">
        <f>SUM(AE18+AE23+AE29+AE30)</f>
        <v>0</v>
      </c>
      <c r="AF31" s="350">
        <f>SUM(AF18+AF23+AF29)</f>
        <v>0</v>
      </c>
      <c r="AG31" s="351">
        <f>SUM(AG18+AG23+AG29+AG30)</f>
        <v>0</v>
      </c>
      <c r="AH31" s="350">
        <f>SUM(AH18+AH23+AH29)</f>
        <v>0</v>
      </c>
      <c r="AI31" s="351">
        <f>SUM(AI18+AI23+AI29+AI30)</f>
        <v>0</v>
      </c>
      <c r="AJ31" s="350">
        <f>SUM(AJ18+AJ23+AJ29)</f>
        <v>0</v>
      </c>
      <c r="AK31" s="351">
        <f>SUM(AK18+AK23+AK29+AK30)</f>
        <v>0</v>
      </c>
      <c r="AL31" s="350">
        <f>SUM(AL18+AL23+AL29)</f>
        <v>0</v>
      </c>
      <c r="AM31" s="351">
        <f>SUM(AM18+AM23+AM29+AM30)</f>
        <v>0</v>
      </c>
      <c r="AN31" s="350">
        <f>SUM(AN18+AN23+AN29)</f>
        <v>0</v>
      </c>
      <c r="AO31" s="351">
        <f>SUM(AO18+AO23+AO29+AO30)</f>
        <v>0</v>
      </c>
      <c r="AP31" s="350">
        <f>SUM(AP18+AP23+AP29)</f>
        <v>0</v>
      </c>
      <c r="AQ31" s="351">
        <f>SUM(AQ18+AQ23+AQ29+AQ30)</f>
        <v>0</v>
      </c>
      <c r="AR31" s="350">
        <f>SUM(AR18+AR23+AR29)</f>
        <v>0</v>
      </c>
      <c r="AS31" s="351">
        <f>SUM(AS18+AS23+AS29+AS30)</f>
        <v>0</v>
      </c>
      <c r="AT31" s="350">
        <f>SUM(AT18+AT23+AT29)</f>
        <v>0</v>
      </c>
      <c r="AU31" s="351">
        <f>SUM(AU18+AU23+AU29+AU30)</f>
        <v>0</v>
      </c>
      <c r="AV31" s="350">
        <f>SUM(AV18+AV23+AV29)</f>
        <v>0</v>
      </c>
      <c r="AW31" s="351">
        <f>SUM(AW18+AW23+AW29+AW30)</f>
        <v>0</v>
      </c>
      <c r="AX31" s="350">
        <f>SUM(AX18+AX23+AX29)</f>
        <v>0</v>
      </c>
      <c r="AY31" s="351">
        <f>SUM(AY18+AY23+AY29+AY30)</f>
        <v>0</v>
      </c>
      <c r="AZ31" s="350">
        <f>SUM(AZ18+AZ23+AZ29)</f>
        <v>0</v>
      </c>
      <c r="BA31" s="351">
        <f>SUM(BA18+BA23+BA29+BA30)</f>
        <v>0</v>
      </c>
      <c r="BB31" s="350">
        <f>SUM(BB18+BB23+BB29)</f>
        <v>0</v>
      </c>
      <c r="BC31" s="351">
        <f>SUM(BC18+BC23+BC29+BC30)</f>
        <v>0</v>
      </c>
      <c r="BD31" s="350">
        <f>SUM(BD18+BD23+BD29)</f>
        <v>0</v>
      </c>
      <c r="BE31" s="351">
        <f>SUM(BE18+BE23+BE29+BE30)</f>
        <v>0</v>
      </c>
      <c r="BF31" s="350">
        <f>SUM(BF18+BF23+BF29)</f>
        <v>0</v>
      </c>
      <c r="BG31" s="353">
        <f>SUM(BG18+BG23+BG29+BG30)</f>
        <v>0</v>
      </c>
      <c r="BH31" s="354">
        <f>SUM(BH18+BH23+BH29)</f>
        <v>0</v>
      </c>
      <c r="BI31" s="352">
        <f>SUM(BI18+BI23+BI29+BI30)</f>
        <v>0</v>
      </c>
    </row>
    <row r="32" spans="1:61" s="331" customFormat="1" ht="15" customHeight="1" x14ac:dyDescent="0.25">
      <c r="A32" s="328">
        <v>2</v>
      </c>
      <c r="B32" s="1113" t="s">
        <v>60</v>
      </c>
      <c r="C32" s="1113"/>
      <c r="D32" s="1113"/>
      <c r="E32" s="1113"/>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5"/>
      <c r="AN32" s="355"/>
      <c r="AO32" s="355"/>
      <c r="AP32" s="355"/>
      <c r="AQ32" s="355"/>
      <c r="AR32" s="355"/>
      <c r="AS32" s="355"/>
      <c r="AT32" s="355"/>
      <c r="AU32" s="355"/>
      <c r="AV32" s="355"/>
      <c r="AW32" s="355"/>
      <c r="AX32" s="355"/>
      <c r="AY32" s="355"/>
      <c r="AZ32" s="355"/>
      <c r="BA32" s="355"/>
      <c r="BB32" s="355"/>
      <c r="BC32" s="355"/>
      <c r="BD32" s="355"/>
      <c r="BE32" s="355"/>
      <c r="BF32" s="356"/>
      <c r="BG32" s="356"/>
      <c r="BH32" s="357"/>
      <c r="BI32" s="358"/>
    </row>
    <row r="33" spans="1:61" s="331" customFormat="1" ht="15" customHeight="1" x14ac:dyDescent="0.25">
      <c r="A33" s="328"/>
      <c r="B33" s="1097" t="s">
        <v>61</v>
      </c>
      <c r="C33" s="1097"/>
      <c r="D33" s="1097"/>
      <c r="E33" s="1098"/>
      <c r="F33" s="1077" t="s">
        <v>61</v>
      </c>
      <c r="G33" s="1078"/>
      <c r="H33" s="1077" t="s">
        <v>61</v>
      </c>
      <c r="I33" s="1078"/>
      <c r="J33" s="1077" t="s">
        <v>61</v>
      </c>
      <c r="K33" s="1078"/>
      <c r="L33" s="1077" t="s">
        <v>61</v>
      </c>
      <c r="M33" s="1078"/>
      <c r="N33" s="1077" t="s">
        <v>61</v>
      </c>
      <c r="O33" s="1078"/>
      <c r="P33" s="1077" t="s">
        <v>61</v>
      </c>
      <c r="Q33" s="1078"/>
      <c r="R33" s="1077" t="s">
        <v>61</v>
      </c>
      <c r="S33" s="1078"/>
      <c r="T33" s="1077" t="s">
        <v>61</v>
      </c>
      <c r="U33" s="1078"/>
      <c r="V33" s="1077" t="s">
        <v>61</v>
      </c>
      <c r="W33" s="1078"/>
      <c r="X33" s="1077" t="s">
        <v>61</v>
      </c>
      <c r="Y33" s="1078"/>
      <c r="Z33" s="1077" t="s">
        <v>61</v>
      </c>
      <c r="AA33" s="1078"/>
      <c r="AB33" s="1077" t="s">
        <v>61</v>
      </c>
      <c r="AC33" s="1078"/>
      <c r="AD33" s="1077" t="s">
        <v>61</v>
      </c>
      <c r="AE33" s="1078"/>
      <c r="AF33" s="1077" t="s">
        <v>61</v>
      </c>
      <c r="AG33" s="1078"/>
      <c r="AH33" s="1077" t="s">
        <v>61</v>
      </c>
      <c r="AI33" s="1078"/>
      <c r="AJ33" s="1077" t="s">
        <v>61</v>
      </c>
      <c r="AK33" s="1078"/>
      <c r="AL33" s="1077" t="s">
        <v>61</v>
      </c>
      <c r="AM33" s="1078"/>
      <c r="AN33" s="1077" t="s">
        <v>61</v>
      </c>
      <c r="AO33" s="1078"/>
      <c r="AP33" s="1077" t="s">
        <v>61</v>
      </c>
      <c r="AQ33" s="1078"/>
      <c r="AR33" s="1077" t="s">
        <v>61</v>
      </c>
      <c r="AS33" s="1078"/>
      <c r="AT33" s="1077" t="s">
        <v>61</v>
      </c>
      <c r="AU33" s="1078"/>
      <c r="AV33" s="1077" t="s">
        <v>61</v>
      </c>
      <c r="AW33" s="1078"/>
      <c r="AX33" s="1077" t="s">
        <v>61</v>
      </c>
      <c r="AY33" s="1078"/>
      <c r="AZ33" s="1077" t="s">
        <v>61</v>
      </c>
      <c r="BA33" s="1078"/>
      <c r="BB33" s="1077" t="s">
        <v>61</v>
      </c>
      <c r="BC33" s="1078"/>
      <c r="BD33" s="1077" t="s">
        <v>61</v>
      </c>
      <c r="BE33" s="1078"/>
      <c r="BF33" s="1077" t="s">
        <v>61</v>
      </c>
      <c r="BG33" s="1078"/>
      <c r="BH33" s="1077" t="s">
        <v>61</v>
      </c>
      <c r="BI33" s="1078"/>
    </row>
    <row r="34" spans="1:61" s="298" customFormat="1" ht="15.75" customHeight="1" x14ac:dyDescent="0.25">
      <c r="A34" s="289" t="s">
        <v>65</v>
      </c>
      <c r="B34" s="1100" t="s">
        <v>611</v>
      </c>
      <c r="C34" s="1100"/>
      <c r="D34" s="1100"/>
      <c r="E34" s="1101"/>
      <c r="F34" s="617"/>
      <c r="G34" s="618"/>
      <c r="H34" s="301"/>
      <c r="I34" s="302"/>
      <c r="J34" s="617"/>
      <c r="K34" s="618"/>
      <c r="L34" s="301"/>
      <c r="M34" s="302"/>
      <c r="N34" s="595"/>
      <c r="O34" s="596"/>
      <c r="P34" s="591"/>
      <c r="Q34" s="592"/>
      <c r="R34" s="617"/>
      <c r="S34" s="618"/>
      <c r="T34" s="301"/>
      <c r="U34" s="302"/>
      <c r="V34" s="617"/>
      <c r="W34" s="618"/>
      <c r="X34" s="301"/>
      <c r="Y34" s="302"/>
      <c r="Z34" s="617"/>
      <c r="AA34" s="618"/>
      <c r="AB34" s="301"/>
      <c r="AC34" s="302"/>
      <c r="AD34" s="617"/>
      <c r="AE34" s="618"/>
      <c r="AF34" s="301"/>
      <c r="AG34" s="302"/>
      <c r="AH34" s="617"/>
      <c r="AI34" s="618"/>
      <c r="AJ34" s="301"/>
      <c r="AK34" s="302"/>
      <c r="AL34" s="617"/>
      <c r="AM34" s="618"/>
      <c r="AN34" s="301"/>
      <c r="AO34" s="302"/>
      <c r="AP34" s="617"/>
      <c r="AQ34" s="618"/>
      <c r="AR34" s="301"/>
      <c r="AS34" s="303"/>
      <c r="AT34" s="617"/>
      <c r="AU34" s="618"/>
      <c r="AV34" s="301"/>
      <c r="AW34" s="303"/>
      <c r="AX34" s="625"/>
      <c r="AY34" s="645"/>
      <c r="AZ34" s="625"/>
      <c r="BA34" s="645"/>
      <c r="BB34" s="371"/>
      <c r="BC34" s="648"/>
      <c r="BD34" s="371"/>
      <c r="BE34" s="648"/>
      <c r="BF34" s="430">
        <f t="shared" ref="BF34:BI48" si="13">SUM(F34+J34+N34+R34+V34+Z34+AD34+AH34+AL34+AP34+AT34+AX34+BB34)</f>
        <v>0</v>
      </c>
      <c r="BG34" s="431">
        <f t="shared" si="13"/>
        <v>0</v>
      </c>
      <c r="BH34" s="432">
        <f t="shared" si="13"/>
        <v>0</v>
      </c>
      <c r="BI34" s="433">
        <f t="shared" si="13"/>
        <v>0</v>
      </c>
    </row>
    <row r="35" spans="1:61" s="298" customFormat="1" ht="27" customHeight="1" x14ac:dyDescent="0.25">
      <c r="A35" s="289" t="s">
        <v>66</v>
      </c>
      <c r="B35" s="1108" t="s">
        <v>612</v>
      </c>
      <c r="C35" s="1108"/>
      <c r="D35" s="1108"/>
      <c r="E35" s="1109"/>
      <c r="F35" s="617"/>
      <c r="G35" s="618"/>
      <c r="H35" s="301"/>
      <c r="I35" s="302"/>
      <c r="J35" s="617"/>
      <c r="K35" s="618"/>
      <c r="L35" s="301"/>
      <c r="M35" s="303"/>
      <c r="N35" s="595"/>
      <c r="O35" s="596"/>
      <c r="P35" s="591"/>
      <c r="Q35" s="592"/>
      <c r="R35" s="617"/>
      <c r="S35" s="618"/>
      <c r="T35" s="301"/>
      <c r="U35" s="302"/>
      <c r="V35" s="617"/>
      <c r="W35" s="618"/>
      <c r="X35" s="301"/>
      <c r="Y35" s="302"/>
      <c r="Z35" s="617"/>
      <c r="AA35" s="618"/>
      <c r="AB35" s="301"/>
      <c r="AC35" s="302"/>
      <c r="AD35" s="617"/>
      <c r="AE35" s="618"/>
      <c r="AF35" s="301"/>
      <c r="AG35" s="302"/>
      <c r="AH35" s="617"/>
      <c r="AI35" s="618"/>
      <c r="AJ35" s="301"/>
      <c r="AK35" s="302"/>
      <c r="AL35" s="617"/>
      <c r="AM35" s="618"/>
      <c r="AN35" s="301"/>
      <c r="AO35" s="302"/>
      <c r="AP35" s="617"/>
      <c r="AQ35" s="618"/>
      <c r="AR35" s="301"/>
      <c r="AS35" s="303"/>
      <c r="AT35" s="617"/>
      <c r="AU35" s="618"/>
      <c r="AV35" s="301"/>
      <c r="AW35" s="303"/>
      <c r="AX35" s="625"/>
      <c r="AY35" s="645"/>
      <c r="AZ35" s="625"/>
      <c r="BA35" s="645"/>
      <c r="BB35" s="371"/>
      <c r="BC35" s="648"/>
      <c r="BD35" s="371"/>
      <c r="BE35" s="648"/>
      <c r="BF35" s="430">
        <f t="shared" si="13"/>
        <v>0</v>
      </c>
      <c r="BG35" s="431">
        <f t="shared" si="13"/>
        <v>0</v>
      </c>
      <c r="BH35" s="432">
        <f t="shared" si="13"/>
        <v>0</v>
      </c>
      <c r="BI35" s="433">
        <f t="shared" si="13"/>
        <v>0</v>
      </c>
    </row>
    <row r="36" spans="1:61" s="298" customFormat="1" ht="15" customHeight="1" x14ac:dyDescent="0.25">
      <c r="A36" s="289" t="s">
        <v>67</v>
      </c>
      <c r="B36" s="1100" t="s">
        <v>613</v>
      </c>
      <c r="C36" s="1100"/>
      <c r="D36" s="1100"/>
      <c r="E36" s="1101"/>
      <c r="F36" s="617"/>
      <c r="G36" s="618"/>
      <c r="H36" s="301"/>
      <c r="I36" s="302"/>
      <c r="J36" s="617"/>
      <c r="K36" s="618"/>
      <c r="L36" s="301"/>
      <c r="M36" s="303"/>
      <c r="N36" s="619">
        <f>'[1]EC-EI-ICV4'!H140</f>
        <v>0</v>
      </c>
      <c r="O36" s="620">
        <f>'[1]EC-EI-ICV4'!H140</f>
        <v>0</v>
      </c>
      <c r="P36" s="530">
        <f>SUM('[1]EC-EI-ICV4'!K140)</f>
        <v>0</v>
      </c>
      <c r="Q36" s="302">
        <f>SUM('[1]EC-EI-ICV4'!K140)</f>
        <v>0</v>
      </c>
      <c r="R36" s="617"/>
      <c r="S36" s="618"/>
      <c r="T36" s="301"/>
      <c r="U36" s="302"/>
      <c r="V36" s="617"/>
      <c r="W36" s="618"/>
      <c r="X36" s="301"/>
      <c r="Y36" s="302"/>
      <c r="Z36" s="617"/>
      <c r="AA36" s="618"/>
      <c r="AB36" s="301"/>
      <c r="AC36" s="302"/>
      <c r="AD36" s="617"/>
      <c r="AE36" s="618"/>
      <c r="AF36" s="301"/>
      <c r="AG36" s="302"/>
      <c r="AH36" s="617"/>
      <c r="AI36" s="618"/>
      <c r="AJ36" s="301"/>
      <c r="AK36" s="302"/>
      <c r="AL36" s="617"/>
      <c r="AM36" s="618"/>
      <c r="AN36" s="301"/>
      <c r="AO36" s="302"/>
      <c r="AP36" s="617"/>
      <c r="AQ36" s="618"/>
      <c r="AR36" s="301"/>
      <c r="AS36" s="303"/>
      <c r="AT36" s="617"/>
      <c r="AU36" s="618"/>
      <c r="AV36" s="301"/>
      <c r="AW36" s="303"/>
      <c r="AX36" s="625"/>
      <c r="AY36" s="645"/>
      <c r="AZ36" s="625"/>
      <c r="BA36" s="645"/>
      <c r="BB36" s="371"/>
      <c r="BC36" s="648"/>
      <c r="BD36" s="371"/>
      <c r="BE36" s="648"/>
      <c r="BF36" s="430">
        <f t="shared" si="13"/>
        <v>0</v>
      </c>
      <c r="BG36" s="431">
        <f t="shared" si="13"/>
        <v>0</v>
      </c>
      <c r="BH36" s="432">
        <f t="shared" si="13"/>
        <v>0</v>
      </c>
      <c r="BI36" s="433">
        <f t="shared" si="13"/>
        <v>0</v>
      </c>
    </row>
    <row r="37" spans="1:61" s="298" customFormat="1" ht="30" customHeight="1" x14ac:dyDescent="0.25">
      <c r="A37" s="289" t="s">
        <v>68</v>
      </c>
      <c r="B37" s="1084" t="s">
        <v>408</v>
      </c>
      <c r="C37" s="1076"/>
      <c r="D37" s="1076"/>
      <c r="E37" s="1085"/>
      <c r="F37" s="595"/>
      <c r="G37" s="612"/>
      <c r="H37" s="423"/>
      <c r="I37" s="424"/>
      <c r="J37" s="595"/>
      <c r="K37" s="612"/>
      <c r="L37" s="423"/>
      <c r="M37" s="425"/>
      <c r="N37" s="595"/>
      <c r="O37" s="596"/>
      <c r="P37" s="423"/>
      <c r="Q37" s="424"/>
      <c r="R37" s="595"/>
      <c r="S37" s="612"/>
      <c r="T37" s="423"/>
      <c r="U37" s="424"/>
      <c r="V37" s="595"/>
      <c r="W37" s="612"/>
      <c r="X37" s="423"/>
      <c r="Y37" s="424"/>
      <c r="Z37" s="595"/>
      <c r="AA37" s="612"/>
      <c r="AB37" s="423"/>
      <c r="AC37" s="424"/>
      <c r="AD37" s="595"/>
      <c r="AE37" s="612"/>
      <c r="AF37" s="423"/>
      <c r="AG37" s="424"/>
      <c r="AH37" s="595"/>
      <c r="AI37" s="612"/>
      <c r="AJ37" s="423"/>
      <c r="AK37" s="424"/>
      <c r="AL37" s="595"/>
      <c r="AM37" s="612"/>
      <c r="AN37" s="423"/>
      <c r="AO37" s="424"/>
      <c r="AP37" s="595"/>
      <c r="AQ37" s="612"/>
      <c r="AR37" s="423"/>
      <c r="AS37" s="425"/>
      <c r="AT37" s="595"/>
      <c r="AU37" s="612"/>
      <c r="AV37" s="423"/>
      <c r="AW37" s="425"/>
      <c r="AX37" s="658">
        <f>'[1]ICV2-Tournée nationale'!F151+'[1]ICV2-Tournée nationale'!F112+'[1]ICV2-Tournée nationale'!F189+'[1]ICV2-Tournée nationale'!F227</f>
        <v>0</v>
      </c>
      <c r="AY37" s="659">
        <f>SUM('[1]ICV2-Tournée nationale'!H112)+'[1]ICV2-Tournée nationale'!H151+'[1]ICV2-Tournée nationale'!H189+'[1]ICV2-Tournée nationale'!H227</f>
        <v>0</v>
      </c>
      <c r="AZ37" s="530">
        <f>SUM('[1]ICV2-Tournée nationale'!G112+'[1]ICV2-Tournée nationale'!G151+'[1]ICV2-Tournée nationale'!G189+'[1]ICV2-Tournée nationale'!G227)</f>
        <v>0</v>
      </c>
      <c r="BA37" s="660">
        <f>SUM('[1]ICV2-Tournée nationale'!I112+'[1]ICV2-Tournée nationale'!I151+'[1]ICV2-Tournée nationale'!I189+'[1]ICV2-Tournée nationale'!I227)</f>
        <v>0</v>
      </c>
      <c r="BB37" s="371"/>
      <c r="BC37" s="648"/>
      <c r="BD37" s="371"/>
      <c r="BE37" s="648"/>
      <c r="BF37" s="430">
        <f t="shared" si="13"/>
        <v>0</v>
      </c>
      <c r="BG37" s="431">
        <f t="shared" si="13"/>
        <v>0</v>
      </c>
      <c r="BH37" s="432">
        <f t="shared" si="13"/>
        <v>0</v>
      </c>
      <c r="BI37" s="433">
        <f t="shared" si="13"/>
        <v>0</v>
      </c>
    </row>
    <row r="38" spans="1:61" s="298" customFormat="1" ht="15" customHeight="1" x14ac:dyDescent="0.25">
      <c r="A38" s="289" t="s">
        <v>69</v>
      </c>
      <c r="B38" s="1100" t="s">
        <v>614</v>
      </c>
      <c r="C38" s="1100"/>
      <c r="D38" s="1100"/>
      <c r="E38" s="1101"/>
      <c r="F38" s="617"/>
      <c r="G38" s="618"/>
      <c r="H38" s="301"/>
      <c r="I38" s="302"/>
      <c r="J38" s="617"/>
      <c r="K38" s="618"/>
      <c r="L38" s="301"/>
      <c r="M38" s="303"/>
      <c r="N38" s="595"/>
      <c r="O38" s="596"/>
      <c r="P38" s="423"/>
      <c r="Q38" s="424"/>
      <c r="R38" s="617"/>
      <c r="S38" s="618"/>
      <c r="T38" s="301"/>
      <c r="U38" s="302"/>
      <c r="V38" s="617"/>
      <c r="W38" s="618"/>
      <c r="X38" s="301"/>
      <c r="Y38" s="302"/>
      <c r="Z38" s="617"/>
      <c r="AA38" s="618"/>
      <c r="AB38" s="301"/>
      <c r="AC38" s="302"/>
      <c r="AD38" s="617"/>
      <c r="AE38" s="618"/>
      <c r="AF38" s="301"/>
      <c r="AG38" s="302"/>
      <c r="AH38" s="617"/>
      <c r="AI38" s="618"/>
      <c r="AJ38" s="301"/>
      <c r="AK38" s="302"/>
      <c r="AL38" s="617"/>
      <c r="AM38" s="618"/>
      <c r="AN38" s="301"/>
      <c r="AO38" s="302"/>
      <c r="AP38" s="617"/>
      <c r="AQ38" s="618"/>
      <c r="AR38" s="301"/>
      <c r="AS38" s="303"/>
      <c r="AT38" s="617"/>
      <c r="AU38" s="618"/>
      <c r="AV38" s="301"/>
      <c r="AW38" s="303"/>
      <c r="AX38" s="625"/>
      <c r="AY38" s="645"/>
      <c r="AZ38" s="625"/>
      <c r="BA38" s="645"/>
      <c r="BB38" s="371"/>
      <c r="BC38" s="648"/>
      <c r="BD38" s="371"/>
      <c r="BE38" s="648"/>
      <c r="BF38" s="430">
        <f t="shared" si="13"/>
        <v>0</v>
      </c>
      <c r="BG38" s="431">
        <f t="shared" si="13"/>
        <v>0</v>
      </c>
      <c r="BH38" s="432">
        <f t="shared" si="13"/>
        <v>0</v>
      </c>
      <c r="BI38" s="433">
        <f t="shared" si="13"/>
        <v>0</v>
      </c>
    </row>
    <row r="39" spans="1:61" s="298" customFormat="1" ht="15" customHeight="1" x14ac:dyDescent="0.25">
      <c r="A39" s="289" t="s">
        <v>70</v>
      </c>
      <c r="B39" s="1100" t="s">
        <v>62</v>
      </c>
      <c r="C39" s="1100"/>
      <c r="D39" s="1100"/>
      <c r="E39" s="1101"/>
      <c r="F39" s="617"/>
      <c r="G39" s="618"/>
      <c r="H39" s="301"/>
      <c r="I39" s="302"/>
      <c r="J39" s="617"/>
      <c r="K39" s="618"/>
      <c r="L39" s="301"/>
      <c r="M39" s="303"/>
      <c r="N39" s="595"/>
      <c r="O39" s="596"/>
      <c r="P39" s="423"/>
      <c r="Q39" s="424"/>
      <c r="R39" s="617"/>
      <c r="S39" s="618"/>
      <c r="T39" s="301"/>
      <c r="U39" s="302"/>
      <c r="V39" s="617"/>
      <c r="W39" s="618"/>
      <c r="X39" s="301"/>
      <c r="Y39" s="302"/>
      <c r="Z39" s="617"/>
      <c r="AA39" s="618"/>
      <c r="AB39" s="301"/>
      <c r="AC39" s="302"/>
      <c r="AD39" s="617"/>
      <c r="AE39" s="618"/>
      <c r="AF39" s="301"/>
      <c r="AG39" s="302"/>
      <c r="AH39" s="617"/>
      <c r="AI39" s="618"/>
      <c r="AJ39" s="301"/>
      <c r="AK39" s="302"/>
      <c r="AL39" s="617"/>
      <c r="AM39" s="618"/>
      <c r="AN39" s="301"/>
      <c r="AO39" s="302"/>
      <c r="AP39" s="617"/>
      <c r="AQ39" s="618"/>
      <c r="AR39" s="301"/>
      <c r="AS39" s="303"/>
      <c r="AT39" s="617"/>
      <c r="AU39" s="618"/>
      <c r="AV39" s="301"/>
      <c r="AW39" s="303"/>
      <c r="AX39" s="625"/>
      <c r="AY39" s="645"/>
      <c r="AZ39" s="625"/>
      <c r="BA39" s="645"/>
      <c r="BB39" s="371"/>
      <c r="BC39" s="648"/>
      <c r="BD39" s="371"/>
      <c r="BE39" s="648"/>
      <c r="BF39" s="430">
        <f t="shared" si="13"/>
        <v>0</v>
      </c>
      <c r="BG39" s="431">
        <f t="shared" si="13"/>
        <v>0</v>
      </c>
      <c r="BH39" s="432">
        <f t="shared" si="13"/>
        <v>0</v>
      </c>
      <c r="BI39" s="433">
        <f t="shared" si="13"/>
        <v>0</v>
      </c>
    </row>
    <row r="40" spans="1:61" s="298" customFormat="1" ht="15" customHeight="1" x14ac:dyDescent="0.25">
      <c r="A40" s="289" t="s">
        <v>71</v>
      </c>
      <c r="B40" s="1100" t="s">
        <v>64</v>
      </c>
      <c r="C40" s="1100"/>
      <c r="D40" s="1100"/>
      <c r="E40" s="1101"/>
      <c r="F40" s="617"/>
      <c r="G40" s="618"/>
      <c r="H40" s="301"/>
      <c r="I40" s="302"/>
      <c r="J40" s="617"/>
      <c r="K40" s="618"/>
      <c r="L40" s="301"/>
      <c r="M40" s="303"/>
      <c r="N40" s="595"/>
      <c r="O40" s="596"/>
      <c r="P40" s="423"/>
      <c r="Q40" s="424"/>
      <c r="R40" s="617"/>
      <c r="S40" s="618"/>
      <c r="T40" s="301"/>
      <c r="U40" s="302"/>
      <c r="V40" s="617"/>
      <c r="W40" s="618"/>
      <c r="X40" s="301"/>
      <c r="Y40" s="302"/>
      <c r="Z40" s="617"/>
      <c r="AA40" s="618"/>
      <c r="AB40" s="301"/>
      <c r="AC40" s="302"/>
      <c r="AD40" s="617"/>
      <c r="AE40" s="618"/>
      <c r="AF40" s="301"/>
      <c r="AG40" s="302"/>
      <c r="AH40" s="617"/>
      <c r="AI40" s="618"/>
      <c r="AJ40" s="301"/>
      <c r="AK40" s="302"/>
      <c r="AL40" s="617"/>
      <c r="AM40" s="618"/>
      <c r="AN40" s="301"/>
      <c r="AO40" s="302"/>
      <c r="AP40" s="617"/>
      <c r="AQ40" s="621"/>
      <c r="AR40" s="301"/>
      <c r="AS40" s="303"/>
      <c r="AT40" s="617"/>
      <c r="AU40" s="621"/>
      <c r="AV40" s="301"/>
      <c r="AW40" s="303"/>
      <c r="AX40" s="625"/>
      <c r="AY40" s="645"/>
      <c r="AZ40" s="625"/>
      <c r="BA40" s="645"/>
      <c r="BB40" s="371"/>
      <c r="BC40" s="648"/>
      <c r="BD40" s="371"/>
      <c r="BE40" s="648"/>
      <c r="BF40" s="430">
        <f t="shared" si="13"/>
        <v>0</v>
      </c>
      <c r="BG40" s="431">
        <f t="shared" si="13"/>
        <v>0</v>
      </c>
      <c r="BH40" s="432">
        <f t="shared" si="13"/>
        <v>0</v>
      </c>
      <c r="BI40" s="433">
        <f t="shared" si="13"/>
        <v>0</v>
      </c>
    </row>
    <row r="41" spans="1:61" s="298" customFormat="1" ht="15" customHeight="1" x14ac:dyDescent="0.25">
      <c r="A41" s="289" t="s">
        <v>72</v>
      </c>
      <c r="B41" s="1100" t="s">
        <v>307</v>
      </c>
      <c r="C41" s="1100"/>
      <c r="D41" s="1100"/>
      <c r="E41" s="1101"/>
      <c r="F41" s="617"/>
      <c r="G41" s="618"/>
      <c r="H41" s="301"/>
      <c r="I41" s="302"/>
      <c r="J41" s="617"/>
      <c r="K41" s="618"/>
      <c r="L41" s="301"/>
      <c r="M41" s="303"/>
      <c r="N41" s="595"/>
      <c r="O41" s="596"/>
      <c r="P41" s="423"/>
      <c r="Q41" s="424"/>
      <c r="R41" s="617"/>
      <c r="S41" s="618"/>
      <c r="T41" s="301"/>
      <c r="U41" s="302"/>
      <c r="V41" s="617"/>
      <c r="W41" s="618"/>
      <c r="X41" s="301"/>
      <c r="Y41" s="302"/>
      <c r="Z41" s="617"/>
      <c r="AA41" s="618"/>
      <c r="AB41" s="301"/>
      <c r="AC41" s="302"/>
      <c r="AD41" s="617"/>
      <c r="AE41" s="618"/>
      <c r="AF41" s="301"/>
      <c r="AG41" s="302"/>
      <c r="AH41" s="617"/>
      <c r="AI41" s="618"/>
      <c r="AJ41" s="301"/>
      <c r="AK41" s="302"/>
      <c r="AL41" s="617"/>
      <c r="AM41" s="618"/>
      <c r="AN41" s="301"/>
      <c r="AO41" s="302"/>
      <c r="AP41" s="617"/>
      <c r="AQ41" s="618"/>
      <c r="AR41" s="301"/>
      <c r="AS41" s="303"/>
      <c r="AT41" s="617"/>
      <c r="AU41" s="618"/>
      <c r="AV41" s="301"/>
      <c r="AW41" s="303"/>
      <c r="AX41" s="625"/>
      <c r="AY41" s="645"/>
      <c r="AZ41" s="625"/>
      <c r="BA41" s="645"/>
      <c r="BB41" s="371"/>
      <c r="BC41" s="648"/>
      <c r="BD41" s="371"/>
      <c r="BE41" s="648"/>
      <c r="BF41" s="430">
        <f t="shared" si="13"/>
        <v>0</v>
      </c>
      <c r="BG41" s="431">
        <f t="shared" si="13"/>
        <v>0</v>
      </c>
      <c r="BH41" s="432">
        <f t="shared" si="13"/>
        <v>0</v>
      </c>
      <c r="BI41" s="433">
        <f t="shared" si="13"/>
        <v>0</v>
      </c>
    </row>
    <row r="42" spans="1:61" s="298" customFormat="1" ht="15" customHeight="1" x14ac:dyDescent="0.25">
      <c r="A42" s="289" t="s">
        <v>75</v>
      </c>
      <c r="B42" s="1100" t="s">
        <v>63</v>
      </c>
      <c r="C42" s="1100"/>
      <c r="D42" s="1100"/>
      <c r="E42" s="1101"/>
      <c r="F42" s="617"/>
      <c r="G42" s="618"/>
      <c r="H42" s="301"/>
      <c r="I42" s="302"/>
      <c r="J42" s="617"/>
      <c r="K42" s="618"/>
      <c r="L42" s="301"/>
      <c r="M42" s="303"/>
      <c r="N42" s="595"/>
      <c r="O42" s="596"/>
      <c r="P42" s="423"/>
      <c r="Q42" s="424"/>
      <c r="R42" s="617"/>
      <c r="S42" s="618"/>
      <c r="T42" s="301"/>
      <c r="U42" s="302"/>
      <c r="V42" s="617"/>
      <c r="W42" s="618"/>
      <c r="X42" s="301"/>
      <c r="Y42" s="302"/>
      <c r="Z42" s="617"/>
      <c r="AA42" s="618"/>
      <c r="AB42" s="301"/>
      <c r="AC42" s="302"/>
      <c r="AD42" s="617"/>
      <c r="AE42" s="618"/>
      <c r="AF42" s="301"/>
      <c r="AG42" s="302"/>
      <c r="AH42" s="617"/>
      <c r="AI42" s="618"/>
      <c r="AJ42" s="301"/>
      <c r="AK42" s="302"/>
      <c r="AL42" s="617"/>
      <c r="AM42" s="618"/>
      <c r="AN42" s="301"/>
      <c r="AO42" s="302"/>
      <c r="AP42" s="617"/>
      <c r="AQ42" s="618"/>
      <c r="AR42" s="301"/>
      <c r="AS42" s="303"/>
      <c r="AT42" s="617"/>
      <c r="AU42" s="618"/>
      <c r="AV42" s="301"/>
      <c r="AW42" s="303"/>
      <c r="AX42" s="625"/>
      <c r="AY42" s="645"/>
      <c r="AZ42" s="625"/>
      <c r="BA42" s="645"/>
      <c r="BB42" s="371"/>
      <c r="BC42" s="648"/>
      <c r="BD42" s="371"/>
      <c r="BE42" s="648"/>
      <c r="BF42" s="430">
        <f t="shared" si="13"/>
        <v>0</v>
      </c>
      <c r="BG42" s="431">
        <f t="shared" si="13"/>
        <v>0</v>
      </c>
      <c r="BH42" s="432">
        <f t="shared" si="13"/>
        <v>0</v>
      </c>
      <c r="BI42" s="433">
        <f t="shared" si="13"/>
        <v>0</v>
      </c>
    </row>
    <row r="43" spans="1:61" s="298" customFormat="1" ht="15" customHeight="1" x14ac:dyDescent="0.25">
      <c r="A43" s="289" t="s">
        <v>76</v>
      </c>
      <c r="B43" s="1100" t="s">
        <v>615</v>
      </c>
      <c r="C43" s="1100"/>
      <c r="D43" s="1100"/>
      <c r="E43" s="1101"/>
      <c r="F43" s="617"/>
      <c r="G43" s="618"/>
      <c r="H43" s="301"/>
      <c r="I43" s="302"/>
      <c r="J43" s="617"/>
      <c r="K43" s="618"/>
      <c r="L43" s="301"/>
      <c r="M43" s="303"/>
      <c r="N43" s="595"/>
      <c r="O43" s="596"/>
      <c r="P43" s="423"/>
      <c r="Q43" s="424"/>
      <c r="R43" s="617"/>
      <c r="S43" s="618"/>
      <c r="T43" s="301"/>
      <c r="U43" s="302"/>
      <c r="V43" s="617"/>
      <c r="W43" s="618"/>
      <c r="X43" s="301"/>
      <c r="Y43" s="302"/>
      <c r="Z43" s="617"/>
      <c r="AA43" s="618"/>
      <c r="AB43" s="301"/>
      <c r="AC43" s="302"/>
      <c r="AD43" s="617"/>
      <c r="AE43" s="618"/>
      <c r="AF43" s="301"/>
      <c r="AG43" s="302"/>
      <c r="AH43" s="617"/>
      <c r="AI43" s="618"/>
      <c r="AJ43" s="301"/>
      <c r="AK43" s="302"/>
      <c r="AL43" s="617"/>
      <c r="AM43" s="618"/>
      <c r="AN43" s="301"/>
      <c r="AO43" s="302"/>
      <c r="AP43" s="617"/>
      <c r="AQ43" s="618"/>
      <c r="AR43" s="301"/>
      <c r="AS43" s="303"/>
      <c r="AT43" s="617"/>
      <c r="AU43" s="618"/>
      <c r="AV43" s="301"/>
      <c r="AW43" s="303"/>
      <c r="AX43" s="625"/>
      <c r="AY43" s="645"/>
      <c r="AZ43" s="625"/>
      <c r="BA43" s="645"/>
      <c r="BB43" s="371"/>
      <c r="BC43" s="648"/>
      <c r="BD43" s="371"/>
      <c r="BE43" s="648"/>
      <c r="BF43" s="430">
        <f t="shared" si="13"/>
        <v>0</v>
      </c>
      <c r="BG43" s="431">
        <f t="shared" si="13"/>
        <v>0</v>
      </c>
      <c r="BH43" s="432">
        <f t="shared" si="13"/>
        <v>0</v>
      </c>
      <c r="BI43" s="433">
        <f t="shared" si="13"/>
        <v>0</v>
      </c>
    </row>
    <row r="44" spans="1:61" s="298" customFormat="1" ht="15" customHeight="1" x14ac:dyDescent="0.25">
      <c r="A44" s="289" t="s">
        <v>79</v>
      </c>
      <c r="B44" s="1100" t="s">
        <v>74</v>
      </c>
      <c r="C44" s="1100"/>
      <c r="D44" s="1100"/>
      <c r="E44" s="1101"/>
      <c r="F44" s="617"/>
      <c r="G44" s="618"/>
      <c r="H44" s="301"/>
      <c r="I44" s="302"/>
      <c r="J44" s="617"/>
      <c r="K44" s="618"/>
      <c r="L44" s="301"/>
      <c r="M44" s="303"/>
      <c r="N44" s="595"/>
      <c r="O44" s="596"/>
      <c r="P44" s="423"/>
      <c r="Q44" s="424"/>
      <c r="R44" s="617"/>
      <c r="S44" s="618"/>
      <c r="T44" s="301"/>
      <c r="U44" s="302"/>
      <c r="V44" s="617"/>
      <c r="W44" s="618"/>
      <c r="X44" s="301"/>
      <c r="Y44" s="302"/>
      <c r="Z44" s="617"/>
      <c r="AA44" s="618"/>
      <c r="AB44" s="301"/>
      <c r="AC44" s="302"/>
      <c r="AD44" s="617"/>
      <c r="AE44" s="618"/>
      <c r="AF44" s="301"/>
      <c r="AG44" s="302"/>
      <c r="AH44" s="617"/>
      <c r="AI44" s="618"/>
      <c r="AJ44" s="301"/>
      <c r="AK44" s="302"/>
      <c r="AL44" s="617"/>
      <c r="AM44" s="618"/>
      <c r="AN44" s="301"/>
      <c r="AO44" s="302"/>
      <c r="AP44" s="617"/>
      <c r="AQ44" s="618"/>
      <c r="AR44" s="301"/>
      <c r="AS44" s="303"/>
      <c r="AT44" s="617"/>
      <c r="AU44" s="618"/>
      <c r="AV44" s="301"/>
      <c r="AW44" s="303"/>
      <c r="AX44" s="625"/>
      <c r="AY44" s="645"/>
      <c r="AZ44" s="625"/>
      <c r="BA44" s="645"/>
      <c r="BB44" s="371"/>
      <c r="BC44" s="648"/>
      <c r="BD44" s="371"/>
      <c r="BE44" s="648"/>
      <c r="BF44" s="430">
        <f t="shared" si="13"/>
        <v>0</v>
      </c>
      <c r="BG44" s="431">
        <f t="shared" si="13"/>
        <v>0</v>
      </c>
      <c r="BH44" s="432">
        <f t="shared" si="13"/>
        <v>0</v>
      </c>
      <c r="BI44" s="433">
        <f t="shared" si="13"/>
        <v>0</v>
      </c>
    </row>
    <row r="45" spans="1:61" s="298" customFormat="1" ht="15" customHeight="1" x14ac:dyDescent="0.25">
      <c r="A45" s="289" t="s">
        <v>80</v>
      </c>
      <c r="B45" s="1100" t="s">
        <v>486</v>
      </c>
      <c r="C45" s="1100"/>
      <c r="D45" s="1100"/>
      <c r="E45" s="1101"/>
      <c r="F45" s="595"/>
      <c r="G45" s="596"/>
      <c r="H45" s="595"/>
      <c r="I45" s="596"/>
      <c r="J45" s="595"/>
      <c r="K45" s="596"/>
      <c r="L45" s="595"/>
      <c r="M45" s="596"/>
      <c r="N45" s="595"/>
      <c r="O45" s="596"/>
      <c r="P45" s="423"/>
      <c r="Q45" s="424"/>
      <c r="R45" s="595"/>
      <c r="S45" s="596"/>
      <c r="T45" s="595"/>
      <c r="U45" s="596"/>
      <c r="V45" s="595"/>
      <c r="W45" s="596"/>
      <c r="X45" s="595"/>
      <c r="Y45" s="596"/>
      <c r="Z45" s="595"/>
      <c r="AA45" s="596"/>
      <c r="AB45" s="595"/>
      <c r="AC45" s="596"/>
      <c r="AD45" s="595"/>
      <c r="AE45" s="596"/>
      <c r="AF45" s="595"/>
      <c r="AG45" s="596"/>
      <c r="AH45" s="595"/>
      <c r="AI45" s="596"/>
      <c r="AJ45" s="595"/>
      <c r="AK45" s="596"/>
      <c r="AL45" s="595"/>
      <c r="AM45" s="596"/>
      <c r="AN45" s="595"/>
      <c r="AO45" s="596"/>
      <c r="AP45" s="595"/>
      <c r="AQ45" s="596"/>
      <c r="AR45" s="595"/>
      <c r="AS45" s="596"/>
      <c r="AT45" s="595"/>
      <c r="AU45" s="596"/>
      <c r="AV45" s="595"/>
      <c r="AW45" s="596"/>
      <c r="AX45" s="595"/>
      <c r="AY45" s="645"/>
      <c r="AZ45" s="595"/>
      <c r="BA45" s="645"/>
      <c r="BB45" s="529"/>
      <c r="BC45" s="649"/>
      <c r="BD45" s="301"/>
      <c r="BE45" s="646"/>
      <c r="BF45" s="430">
        <f t="shared" si="13"/>
        <v>0</v>
      </c>
      <c r="BG45" s="431">
        <f t="shared" si="13"/>
        <v>0</v>
      </c>
      <c r="BH45" s="432">
        <f t="shared" si="13"/>
        <v>0</v>
      </c>
      <c r="BI45" s="433">
        <f t="shared" si="13"/>
        <v>0</v>
      </c>
    </row>
    <row r="46" spans="1:61" s="298" customFormat="1" ht="15" customHeight="1" x14ac:dyDescent="0.25">
      <c r="A46" s="289" t="s">
        <v>81</v>
      </c>
      <c r="B46" s="1100" t="s">
        <v>306</v>
      </c>
      <c r="C46" s="1100"/>
      <c r="D46" s="1100"/>
      <c r="E46" s="1101"/>
      <c r="F46" s="617"/>
      <c r="G46" s="618"/>
      <c r="H46" s="301"/>
      <c r="I46" s="302"/>
      <c r="J46" s="617"/>
      <c r="K46" s="618"/>
      <c r="L46" s="301"/>
      <c r="M46" s="303"/>
      <c r="N46" s="595"/>
      <c r="O46" s="596"/>
      <c r="P46" s="423"/>
      <c r="Q46" s="424"/>
      <c r="R46" s="617"/>
      <c r="S46" s="618"/>
      <c r="T46" s="301"/>
      <c r="U46" s="302"/>
      <c r="V46" s="617"/>
      <c r="W46" s="618"/>
      <c r="X46" s="301"/>
      <c r="Y46" s="302"/>
      <c r="Z46" s="617"/>
      <c r="AA46" s="618"/>
      <c r="AB46" s="301"/>
      <c r="AC46" s="302"/>
      <c r="AD46" s="617"/>
      <c r="AE46" s="618"/>
      <c r="AF46" s="301"/>
      <c r="AG46" s="302"/>
      <c r="AH46" s="617"/>
      <c r="AI46" s="618"/>
      <c r="AJ46" s="301"/>
      <c r="AK46" s="302"/>
      <c r="AL46" s="617"/>
      <c r="AM46" s="618"/>
      <c r="AN46" s="301"/>
      <c r="AO46" s="302"/>
      <c r="AP46" s="617"/>
      <c r="AQ46" s="618"/>
      <c r="AR46" s="301"/>
      <c r="AS46" s="303"/>
      <c r="AT46" s="617"/>
      <c r="AU46" s="618"/>
      <c r="AV46" s="301"/>
      <c r="AW46" s="303"/>
      <c r="AX46" s="625"/>
      <c r="AY46" s="645"/>
      <c r="AZ46" s="625"/>
      <c r="BA46" s="645"/>
      <c r="BB46" s="371"/>
      <c r="BC46" s="648"/>
      <c r="BD46" s="371"/>
      <c r="BE46" s="648"/>
      <c r="BF46" s="430">
        <f t="shared" si="13"/>
        <v>0</v>
      </c>
      <c r="BG46" s="431">
        <f t="shared" si="13"/>
        <v>0</v>
      </c>
      <c r="BH46" s="432">
        <f t="shared" si="13"/>
        <v>0</v>
      </c>
      <c r="BI46" s="433">
        <f t="shared" si="13"/>
        <v>0</v>
      </c>
    </row>
    <row r="47" spans="1:61" s="298" customFormat="1" ht="15" customHeight="1" x14ac:dyDescent="0.25">
      <c r="A47" s="289" t="s">
        <v>82</v>
      </c>
      <c r="B47" s="289" t="s">
        <v>78</v>
      </c>
      <c r="C47" s="289"/>
      <c r="D47" s="289"/>
      <c r="E47" s="290"/>
      <c r="F47" s="617"/>
      <c r="G47" s="618"/>
      <c r="H47" s="301"/>
      <c r="I47" s="302"/>
      <c r="J47" s="617"/>
      <c r="K47" s="618"/>
      <c r="L47" s="301"/>
      <c r="M47" s="303"/>
      <c r="N47" s="595"/>
      <c r="O47" s="596"/>
      <c r="P47" s="423"/>
      <c r="Q47" s="424"/>
      <c r="R47" s="617"/>
      <c r="S47" s="618"/>
      <c r="T47" s="301"/>
      <c r="U47" s="302"/>
      <c r="V47" s="617"/>
      <c r="W47" s="618"/>
      <c r="X47" s="301"/>
      <c r="Y47" s="302"/>
      <c r="Z47" s="617"/>
      <c r="AA47" s="618"/>
      <c r="AB47" s="301"/>
      <c r="AC47" s="302"/>
      <c r="AD47" s="617"/>
      <c r="AE47" s="618"/>
      <c r="AF47" s="301"/>
      <c r="AG47" s="302"/>
      <c r="AH47" s="617"/>
      <c r="AI47" s="618"/>
      <c r="AJ47" s="301"/>
      <c r="AK47" s="302"/>
      <c r="AL47" s="617"/>
      <c r="AM47" s="618"/>
      <c r="AN47" s="301"/>
      <c r="AO47" s="302"/>
      <c r="AP47" s="617"/>
      <c r="AQ47" s="618"/>
      <c r="AR47" s="301"/>
      <c r="AS47" s="303"/>
      <c r="AT47" s="617"/>
      <c r="AU47" s="618"/>
      <c r="AV47" s="301"/>
      <c r="AW47" s="303"/>
      <c r="AX47" s="625"/>
      <c r="AY47" s="645"/>
      <c r="AZ47" s="625"/>
      <c r="BA47" s="645"/>
      <c r="BB47" s="371"/>
      <c r="BC47" s="648"/>
      <c r="BD47" s="371"/>
      <c r="BE47" s="648"/>
      <c r="BF47" s="430">
        <f t="shared" si="13"/>
        <v>0</v>
      </c>
      <c r="BG47" s="431">
        <f t="shared" si="13"/>
        <v>0</v>
      </c>
      <c r="BH47" s="432">
        <f t="shared" si="13"/>
        <v>0</v>
      </c>
      <c r="BI47" s="433">
        <f t="shared" si="13"/>
        <v>0</v>
      </c>
    </row>
    <row r="48" spans="1:61" s="298" customFormat="1" ht="30" customHeight="1" x14ac:dyDescent="0.25">
      <c r="A48" s="289" t="s">
        <v>83</v>
      </c>
      <c r="B48" s="1086" t="s">
        <v>295</v>
      </c>
      <c r="C48" s="1087"/>
      <c r="D48" s="1087"/>
      <c r="E48" s="1088"/>
      <c r="F48" s="617"/>
      <c r="G48" s="618"/>
      <c r="H48" s="301"/>
      <c r="I48" s="302"/>
      <c r="J48" s="617"/>
      <c r="K48" s="618"/>
      <c r="L48" s="301"/>
      <c r="M48" s="303"/>
      <c r="N48" s="595"/>
      <c r="O48" s="596"/>
      <c r="P48" s="423"/>
      <c r="Q48" s="424"/>
      <c r="R48" s="617"/>
      <c r="S48" s="618"/>
      <c r="T48" s="301"/>
      <c r="U48" s="302"/>
      <c r="V48" s="617"/>
      <c r="W48" s="618"/>
      <c r="X48" s="301"/>
      <c r="Y48" s="302"/>
      <c r="Z48" s="617"/>
      <c r="AA48" s="618"/>
      <c r="AB48" s="301"/>
      <c r="AC48" s="302"/>
      <c r="AD48" s="617"/>
      <c r="AE48" s="618"/>
      <c r="AF48" s="301"/>
      <c r="AG48" s="302"/>
      <c r="AH48" s="617"/>
      <c r="AI48" s="618"/>
      <c r="AJ48" s="301"/>
      <c r="AK48" s="302"/>
      <c r="AL48" s="617"/>
      <c r="AM48" s="618"/>
      <c r="AN48" s="301"/>
      <c r="AO48" s="302"/>
      <c r="AP48" s="617"/>
      <c r="AQ48" s="618"/>
      <c r="AR48" s="301"/>
      <c r="AS48" s="303"/>
      <c r="AT48" s="617"/>
      <c r="AU48" s="618"/>
      <c r="AV48" s="301"/>
      <c r="AW48" s="303"/>
      <c r="AX48" s="625"/>
      <c r="AY48" s="645"/>
      <c r="AZ48" s="625"/>
      <c r="BA48" s="645"/>
      <c r="BB48" s="371"/>
      <c r="BC48" s="648"/>
      <c r="BD48" s="371"/>
      <c r="BE48" s="648"/>
      <c r="BF48" s="430">
        <f t="shared" si="13"/>
        <v>0</v>
      </c>
      <c r="BG48" s="431">
        <f t="shared" si="13"/>
        <v>0</v>
      </c>
      <c r="BH48" s="432">
        <f t="shared" si="13"/>
        <v>0</v>
      </c>
      <c r="BI48" s="433">
        <f t="shared" si="13"/>
        <v>0</v>
      </c>
    </row>
    <row r="49" spans="1:61" s="347" customFormat="1" ht="15" customHeight="1" x14ac:dyDescent="0.25">
      <c r="A49" s="340"/>
      <c r="B49" s="1106" t="s">
        <v>591</v>
      </c>
      <c r="C49" s="1106"/>
      <c r="D49" s="1106"/>
      <c r="E49" s="1107"/>
      <c r="F49" s="359">
        <f t="shared" ref="F49:AK49" si="14">SUM(F34:F48)</f>
        <v>0</v>
      </c>
      <c r="G49" s="346">
        <f t="shared" si="14"/>
        <v>0</v>
      </c>
      <c r="H49" s="341">
        <f t="shared" si="14"/>
        <v>0</v>
      </c>
      <c r="I49" s="342">
        <f t="shared" si="14"/>
        <v>0</v>
      </c>
      <c r="J49" s="341">
        <f t="shared" si="14"/>
        <v>0</v>
      </c>
      <c r="K49" s="342">
        <f t="shared" si="14"/>
        <v>0</v>
      </c>
      <c r="L49" s="341">
        <f t="shared" si="14"/>
        <v>0</v>
      </c>
      <c r="M49" s="342">
        <f t="shared" si="14"/>
        <v>0</v>
      </c>
      <c r="N49" s="341">
        <f t="shared" si="14"/>
        <v>0</v>
      </c>
      <c r="O49" s="342">
        <f t="shared" si="14"/>
        <v>0</v>
      </c>
      <c r="P49" s="341">
        <f t="shared" si="14"/>
        <v>0</v>
      </c>
      <c r="Q49" s="342">
        <f t="shared" si="14"/>
        <v>0</v>
      </c>
      <c r="R49" s="341">
        <f t="shared" si="14"/>
        <v>0</v>
      </c>
      <c r="S49" s="342">
        <f t="shared" si="14"/>
        <v>0</v>
      </c>
      <c r="T49" s="341">
        <f t="shared" si="14"/>
        <v>0</v>
      </c>
      <c r="U49" s="342">
        <f t="shared" si="14"/>
        <v>0</v>
      </c>
      <c r="V49" s="341">
        <f t="shared" si="14"/>
        <v>0</v>
      </c>
      <c r="W49" s="342">
        <f t="shared" si="14"/>
        <v>0</v>
      </c>
      <c r="X49" s="341">
        <f t="shared" si="14"/>
        <v>0</v>
      </c>
      <c r="Y49" s="342">
        <f t="shared" si="14"/>
        <v>0</v>
      </c>
      <c r="Z49" s="341">
        <f t="shared" si="14"/>
        <v>0</v>
      </c>
      <c r="AA49" s="342">
        <f t="shared" si="14"/>
        <v>0</v>
      </c>
      <c r="AB49" s="341">
        <f t="shared" si="14"/>
        <v>0</v>
      </c>
      <c r="AC49" s="342">
        <f t="shared" si="14"/>
        <v>0</v>
      </c>
      <c r="AD49" s="341">
        <f t="shared" si="14"/>
        <v>0</v>
      </c>
      <c r="AE49" s="342">
        <f t="shared" si="14"/>
        <v>0</v>
      </c>
      <c r="AF49" s="341">
        <f t="shared" si="14"/>
        <v>0</v>
      </c>
      <c r="AG49" s="342">
        <f t="shared" si="14"/>
        <v>0</v>
      </c>
      <c r="AH49" s="341">
        <f t="shared" si="14"/>
        <v>0</v>
      </c>
      <c r="AI49" s="342">
        <f t="shared" si="14"/>
        <v>0</v>
      </c>
      <c r="AJ49" s="341">
        <f t="shared" si="14"/>
        <v>0</v>
      </c>
      <c r="AK49" s="342">
        <f t="shared" si="14"/>
        <v>0</v>
      </c>
      <c r="AL49" s="341">
        <f t="shared" ref="AL49:BI49" si="15">SUM(AL34:AL48)</f>
        <v>0</v>
      </c>
      <c r="AM49" s="342">
        <f t="shared" si="15"/>
        <v>0</v>
      </c>
      <c r="AN49" s="341">
        <f t="shared" si="15"/>
        <v>0</v>
      </c>
      <c r="AO49" s="342">
        <f t="shared" si="15"/>
        <v>0</v>
      </c>
      <c r="AP49" s="341">
        <f t="shared" si="15"/>
        <v>0</v>
      </c>
      <c r="AQ49" s="342">
        <f t="shared" si="15"/>
        <v>0</v>
      </c>
      <c r="AR49" s="341">
        <f t="shared" si="15"/>
        <v>0</v>
      </c>
      <c r="AS49" s="343">
        <f t="shared" si="15"/>
        <v>0</v>
      </c>
      <c r="AT49" s="341">
        <f t="shared" si="15"/>
        <v>0</v>
      </c>
      <c r="AU49" s="342">
        <f t="shared" si="15"/>
        <v>0</v>
      </c>
      <c r="AV49" s="341">
        <f t="shared" si="15"/>
        <v>0</v>
      </c>
      <c r="AW49" s="343">
        <f t="shared" si="15"/>
        <v>0</v>
      </c>
      <c r="AX49" s="344">
        <f t="shared" si="15"/>
        <v>0</v>
      </c>
      <c r="AY49" s="647">
        <f t="shared" si="15"/>
        <v>0</v>
      </c>
      <c r="AZ49" s="341">
        <f t="shared" si="15"/>
        <v>0</v>
      </c>
      <c r="BA49" s="342">
        <f t="shared" si="15"/>
        <v>0</v>
      </c>
      <c r="BB49" s="341">
        <f t="shared" si="15"/>
        <v>0</v>
      </c>
      <c r="BC49" s="650">
        <f t="shared" si="15"/>
        <v>0</v>
      </c>
      <c r="BD49" s="341">
        <f t="shared" si="15"/>
        <v>0</v>
      </c>
      <c r="BE49" s="647">
        <f t="shared" si="15"/>
        <v>0</v>
      </c>
      <c r="BF49" s="341">
        <f t="shared" si="15"/>
        <v>0</v>
      </c>
      <c r="BG49" s="345">
        <f t="shared" si="15"/>
        <v>0</v>
      </c>
      <c r="BH49" s="346">
        <f t="shared" si="15"/>
        <v>0</v>
      </c>
      <c r="BI49" s="345">
        <f t="shared" si="15"/>
        <v>0</v>
      </c>
    </row>
    <row r="50" spans="1:61" s="331" customFormat="1" ht="15" customHeight="1" x14ac:dyDescent="0.25">
      <c r="A50" s="328"/>
      <c r="B50" s="1097" t="s">
        <v>73</v>
      </c>
      <c r="C50" s="1097"/>
      <c r="D50" s="1097"/>
      <c r="E50" s="1098"/>
      <c r="F50" s="1099" t="s">
        <v>73</v>
      </c>
      <c r="G50" s="1094"/>
      <c r="H50" s="1093" t="s">
        <v>73</v>
      </c>
      <c r="I50" s="1094"/>
      <c r="J50" s="1093" t="s">
        <v>73</v>
      </c>
      <c r="K50" s="1094"/>
      <c r="L50" s="1093" t="s">
        <v>73</v>
      </c>
      <c r="M50" s="1094"/>
      <c r="N50" s="1093" t="s">
        <v>73</v>
      </c>
      <c r="O50" s="1094"/>
      <c r="P50" s="1093" t="s">
        <v>73</v>
      </c>
      <c r="Q50" s="1094"/>
      <c r="R50" s="1093" t="s">
        <v>73</v>
      </c>
      <c r="S50" s="1094"/>
      <c r="T50" s="1093" t="s">
        <v>73</v>
      </c>
      <c r="U50" s="1094"/>
      <c r="V50" s="1093" t="s">
        <v>73</v>
      </c>
      <c r="W50" s="1094"/>
      <c r="X50" s="1093" t="s">
        <v>73</v>
      </c>
      <c r="Y50" s="1094"/>
      <c r="Z50" s="1093" t="s">
        <v>73</v>
      </c>
      <c r="AA50" s="1094"/>
      <c r="AB50" s="1093" t="s">
        <v>73</v>
      </c>
      <c r="AC50" s="1094"/>
      <c r="AD50" s="1093" t="s">
        <v>73</v>
      </c>
      <c r="AE50" s="1094"/>
      <c r="AF50" s="1093" t="s">
        <v>73</v>
      </c>
      <c r="AG50" s="1094"/>
      <c r="AH50" s="1093" t="s">
        <v>73</v>
      </c>
      <c r="AI50" s="1094"/>
      <c r="AJ50" s="1093" t="s">
        <v>73</v>
      </c>
      <c r="AK50" s="1094"/>
      <c r="AL50" s="1093" t="s">
        <v>73</v>
      </c>
      <c r="AM50" s="1094"/>
      <c r="AN50" s="1093" t="s">
        <v>73</v>
      </c>
      <c r="AO50" s="1094"/>
      <c r="AP50" s="1093" t="s">
        <v>73</v>
      </c>
      <c r="AQ50" s="1094"/>
      <c r="AR50" s="1093" t="s">
        <v>73</v>
      </c>
      <c r="AS50" s="1094"/>
      <c r="AT50" s="1093" t="s">
        <v>73</v>
      </c>
      <c r="AU50" s="1094"/>
      <c r="AV50" s="1093" t="s">
        <v>73</v>
      </c>
      <c r="AW50" s="1094"/>
      <c r="AX50" s="1104" t="s">
        <v>390</v>
      </c>
      <c r="AY50" s="1105"/>
      <c r="AZ50" s="1104" t="s">
        <v>389</v>
      </c>
      <c r="BA50" s="1105"/>
      <c r="BB50" s="1077" t="s">
        <v>73</v>
      </c>
      <c r="BC50" s="1078"/>
      <c r="BD50" s="1077" t="s">
        <v>73</v>
      </c>
      <c r="BE50" s="1078"/>
      <c r="BF50" s="1077" t="s">
        <v>73</v>
      </c>
      <c r="BG50" s="1078"/>
      <c r="BH50" s="1077" t="s">
        <v>73</v>
      </c>
      <c r="BI50" s="1079"/>
    </row>
    <row r="51" spans="1:61" s="298" customFormat="1" ht="15" customHeight="1" x14ac:dyDescent="0.25">
      <c r="A51" s="289" t="s">
        <v>87</v>
      </c>
      <c r="B51" s="1100" t="s">
        <v>616</v>
      </c>
      <c r="C51" s="1100"/>
      <c r="D51" s="1100"/>
      <c r="E51" s="1101"/>
      <c r="F51" s="617"/>
      <c r="G51" s="618"/>
      <c r="H51" s="301"/>
      <c r="I51" s="302"/>
      <c r="J51" s="617"/>
      <c r="K51" s="618"/>
      <c r="L51" s="301"/>
      <c r="M51" s="302"/>
      <c r="N51" s="617"/>
      <c r="O51" s="618"/>
      <c r="P51" s="301"/>
      <c r="Q51" s="302"/>
      <c r="R51" s="617"/>
      <c r="S51" s="618"/>
      <c r="T51" s="301"/>
      <c r="U51" s="302"/>
      <c r="V51" s="617"/>
      <c r="W51" s="618"/>
      <c r="X51" s="301"/>
      <c r="Y51" s="302"/>
      <c r="Z51" s="617"/>
      <c r="AA51" s="618"/>
      <c r="AB51" s="301"/>
      <c r="AC51" s="302"/>
      <c r="AD51" s="617"/>
      <c r="AE51" s="618"/>
      <c r="AF51" s="301"/>
      <c r="AG51" s="302"/>
      <c r="AH51" s="617"/>
      <c r="AI51" s="618"/>
      <c r="AJ51" s="301"/>
      <c r="AK51" s="302"/>
      <c r="AL51" s="617"/>
      <c r="AM51" s="618"/>
      <c r="AN51" s="301"/>
      <c r="AO51" s="302"/>
      <c r="AP51" s="617"/>
      <c r="AQ51" s="618"/>
      <c r="AR51" s="301"/>
      <c r="AS51" s="303"/>
      <c r="AT51" s="617"/>
      <c r="AU51" s="618"/>
      <c r="AV51" s="301"/>
      <c r="AW51" s="303"/>
      <c r="AX51" s="625"/>
      <c r="AY51" s="625"/>
      <c r="AZ51" s="625"/>
      <c r="BA51" s="625"/>
      <c r="BB51" s="371"/>
      <c r="BC51" s="371"/>
      <c r="BD51" s="371"/>
      <c r="BE51" s="371"/>
      <c r="BF51" s="430">
        <f t="shared" ref="BF51:BI60" si="16">SUM(F51+J51+N51+R51+V51+Z51+AD51+AH51+AL51+AP51+AT51+AX51+BB51)</f>
        <v>0</v>
      </c>
      <c r="BG51" s="431">
        <f t="shared" si="16"/>
        <v>0</v>
      </c>
      <c r="BH51" s="432">
        <f t="shared" si="16"/>
        <v>0</v>
      </c>
      <c r="BI51" s="433">
        <f t="shared" si="16"/>
        <v>0</v>
      </c>
    </row>
    <row r="52" spans="1:61" s="298" customFormat="1" ht="15" customHeight="1" x14ac:dyDescent="0.25">
      <c r="A52" s="289" t="s">
        <v>88</v>
      </c>
      <c r="B52" s="1100" t="s">
        <v>77</v>
      </c>
      <c r="C52" s="1100"/>
      <c r="D52" s="1100"/>
      <c r="E52" s="1101"/>
      <c r="F52" s="617"/>
      <c r="G52" s="618"/>
      <c r="H52" s="301"/>
      <c r="I52" s="302"/>
      <c r="J52" s="617"/>
      <c r="K52" s="618"/>
      <c r="L52" s="301"/>
      <c r="M52" s="302"/>
      <c r="N52" s="617"/>
      <c r="O52" s="618"/>
      <c r="P52" s="301"/>
      <c r="Q52" s="302"/>
      <c r="R52" s="617"/>
      <c r="S52" s="618"/>
      <c r="T52" s="301"/>
      <c r="U52" s="302"/>
      <c r="V52" s="617"/>
      <c r="W52" s="618"/>
      <c r="X52" s="301"/>
      <c r="Y52" s="302"/>
      <c r="Z52" s="617"/>
      <c r="AA52" s="618"/>
      <c r="AB52" s="301"/>
      <c r="AC52" s="302"/>
      <c r="AD52" s="617"/>
      <c r="AE52" s="618"/>
      <c r="AF52" s="301"/>
      <c r="AG52" s="302"/>
      <c r="AH52" s="617"/>
      <c r="AI52" s="618"/>
      <c r="AJ52" s="301"/>
      <c r="AK52" s="302"/>
      <c r="AL52" s="617"/>
      <c r="AM52" s="618"/>
      <c r="AN52" s="301"/>
      <c r="AO52" s="302"/>
      <c r="AP52" s="617"/>
      <c r="AQ52" s="618"/>
      <c r="AR52" s="301"/>
      <c r="AS52" s="302"/>
      <c r="AT52" s="617"/>
      <c r="AU52" s="618"/>
      <c r="AV52" s="301"/>
      <c r="AW52" s="302"/>
      <c r="AX52" s="625"/>
      <c r="AY52" s="625"/>
      <c r="AZ52" s="625"/>
      <c r="BA52" s="625"/>
      <c r="BB52" s="371"/>
      <c r="BC52" s="371"/>
      <c r="BD52" s="371"/>
      <c r="BE52" s="371"/>
      <c r="BF52" s="430">
        <f t="shared" si="16"/>
        <v>0</v>
      </c>
      <c r="BG52" s="431">
        <f t="shared" si="16"/>
        <v>0</v>
      </c>
      <c r="BH52" s="432">
        <f t="shared" si="16"/>
        <v>0</v>
      </c>
      <c r="BI52" s="433">
        <f t="shared" si="16"/>
        <v>0</v>
      </c>
    </row>
    <row r="53" spans="1:61" s="298" customFormat="1" ht="15" customHeight="1" x14ac:dyDescent="0.25">
      <c r="A53" s="289" t="s">
        <v>89</v>
      </c>
      <c r="B53" s="1100" t="s">
        <v>264</v>
      </c>
      <c r="C53" s="1100"/>
      <c r="D53" s="1100"/>
      <c r="E53" s="1101"/>
      <c r="F53" s="617"/>
      <c r="G53" s="618"/>
      <c r="H53" s="301"/>
      <c r="I53" s="302"/>
      <c r="J53" s="617"/>
      <c r="K53" s="618"/>
      <c r="L53" s="301"/>
      <c r="M53" s="302"/>
      <c r="N53" s="617"/>
      <c r="O53" s="618"/>
      <c r="P53" s="301"/>
      <c r="Q53" s="302"/>
      <c r="R53" s="617"/>
      <c r="S53" s="618"/>
      <c r="T53" s="301"/>
      <c r="U53" s="302"/>
      <c r="V53" s="617"/>
      <c r="W53" s="618"/>
      <c r="X53" s="301"/>
      <c r="Y53" s="302"/>
      <c r="Z53" s="617"/>
      <c r="AA53" s="618"/>
      <c r="AB53" s="301"/>
      <c r="AC53" s="302"/>
      <c r="AD53" s="617"/>
      <c r="AE53" s="618"/>
      <c r="AF53" s="301"/>
      <c r="AG53" s="302"/>
      <c r="AH53" s="617"/>
      <c r="AI53" s="618"/>
      <c r="AJ53" s="301"/>
      <c r="AK53" s="302"/>
      <c r="AL53" s="617"/>
      <c r="AM53" s="618"/>
      <c r="AN53" s="301"/>
      <c r="AO53" s="302"/>
      <c r="AP53" s="617"/>
      <c r="AQ53" s="618"/>
      <c r="AR53" s="301"/>
      <c r="AS53" s="303"/>
      <c r="AT53" s="617"/>
      <c r="AU53" s="618"/>
      <c r="AV53" s="301"/>
      <c r="AW53" s="303"/>
      <c r="AX53" s="625"/>
      <c r="AY53" s="625"/>
      <c r="AZ53" s="625"/>
      <c r="BA53" s="625"/>
      <c r="BB53" s="371"/>
      <c r="BC53" s="371"/>
      <c r="BD53" s="371"/>
      <c r="BE53" s="371"/>
      <c r="BF53" s="430">
        <f t="shared" si="16"/>
        <v>0</v>
      </c>
      <c r="BG53" s="431">
        <f t="shared" si="16"/>
        <v>0</v>
      </c>
      <c r="BH53" s="432">
        <f t="shared" si="16"/>
        <v>0</v>
      </c>
      <c r="BI53" s="433">
        <f t="shared" si="16"/>
        <v>0</v>
      </c>
    </row>
    <row r="54" spans="1:61" s="298" customFormat="1" ht="15" customHeight="1" x14ac:dyDescent="0.25">
      <c r="A54" s="289" t="s">
        <v>266</v>
      </c>
      <c r="B54" s="1100" t="s">
        <v>265</v>
      </c>
      <c r="C54" s="1100"/>
      <c r="D54" s="1100"/>
      <c r="E54" s="1101"/>
      <c r="F54" s="617"/>
      <c r="G54" s="618"/>
      <c r="H54" s="301"/>
      <c r="I54" s="302"/>
      <c r="J54" s="617"/>
      <c r="K54" s="618"/>
      <c r="L54" s="301"/>
      <c r="M54" s="302"/>
      <c r="N54" s="617"/>
      <c r="O54" s="618"/>
      <c r="P54" s="301"/>
      <c r="Q54" s="302"/>
      <c r="R54" s="617"/>
      <c r="S54" s="618"/>
      <c r="T54" s="301"/>
      <c r="U54" s="302"/>
      <c r="V54" s="617"/>
      <c r="W54" s="618"/>
      <c r="X54" s="301"/>
      <c r="Y54" s="302"/>
      <c r="Z54" s="617"/>
      <c r="AA54" s="618"/>
      <c r="AB54" s="301"/>
      <c r="AC54" s="302"/>
      <c r="AD54" s="617"/>
      <c r="AE54" s="618"/>
      <c r="AF54" s="301"/>
      <c r="AG54" s="302"/>
      <c r="AH54" s="617"/>
      <c r="AI54" s="618"/>
      <c r="AJ54" s="301"/>
      <c r="AK54" s="302"/>
      <c r="AL54" s="617"/>
      <c r="AM54" s="618"/>
      <c r="AN54" s="301"/>
      <c r="AO54" s="302"/>
      <c r="AP54" s="617"/>
      <c r="AQ54" s="618"/>
      <c r="AR54" s="301"/>
      <c r="AS54" s="303"/>
      <c r="AT54" s="617"/>
      <c r="AU54" s="618"/>
      <c r="AV54" s="301"/>
      <c r="AW54" s="303"/>
      <c r="AX54" s="625"/>
      <c r="AY54" s="625"/>
      <c r="AZ54" s="625"/>
      <c r="BA54" s="625"/>
      <c r="BB54" s="371"/>
      <c r="BC54" s="371"/>
      <c r="BD54" s="371"/>
      <c r="BE54" s="371"/>
      <c r="BF54" s="430">
        <f t="shared" si="16"/>
        <v>0</v>
      </c>
      <c r="BG54" s="431">
        <f t="shared" si="16"/>
        <v>0</v>
      </c>
      <c r="BH54" s="432">
        <f t="shared" si="16"/>
        <v>0</v>
      </c>
      <c r="BI54" s="433">
        <f t="shared" si="16"/>
        <v>0</v>
      </c>
    </row>
    <row r="55" spans="1:61" s="298" customFormat="1" ht="15" customHeight="1" x14ac:dyDescent="0.25">
      <c r="A55" s="289" t="s">
        <v>267</v>
      </c>
      <c r="B55" s="1100" t="s">
        <v>212</v>
      </c>
      <c r="C55" s="1100"/>
      <c r="D55" s="1100"/>
      <c r="E55" s="1101"/>
      <c r="F55" s="617"/>
      <c r="G55" s="618"/>
      <c r="H55" s="301"/>
      <c r="I55" s="302"/>
      <c r="J55" s="617"/>
      <c r="K55" s="618"/>
      <c r="L55" s="301"/>
      <c r="M55" s="302"/>
      <c r="N55" s="617"/>
      <c r="O55" s="618"/>
      <c r="P55" s="301"/>
      <c r="Q55" s="302"/>
      <c r="R55" s="617"/>
      <c r="S55" s="618"/>
      <c r="T55" s="301"/>
      <c r="U55" s="302"/>
      <c r="V55" s="617"/>
      <c r="W55" s="618"/>
      <c r="X55" s="301"/>
      <c r="Y55" s="302"/>
      <c r="Z55" s="617"/>
      <c r="AA55" s="618"/>
      <c r="AB55" s="301"/>
      <c r="AC55" s="302"/>
      <c r="AD55" s="617"/>
      <c r="AE55" s="618"/>
      <c r="AF55" s="301"/>
      <c r="AG55" s="302"/>
      <c r="AH55" s="617"/>
      <c r="AI55" s="618"/>
      <c r="AJ55" s="301"/>
      <c r="AK55" s="302"/>
      <c r="AL55" s="617"/>
      <c r="AM55" s="618"/>
      <c r="AN55" s="301"/>
      <c r="AO55" s="302"/>
      <c r="AP55" s="617"/>
      <c r="AQ55" s="618"/>
      <c r="AR55" s="301"/>
      <c r="AS55" s="303"/>
      <c r="AT55" s="617"/>
      <c r="AU55" s="618"/>
      <c r="AV55" s="301"/>
      <c r="AW55" s="303"/>
      <c r="AX55" s="625"/>
      <c r="AY55" s="625"/>
      <c r="AZ55" s="625"/>
      <c r="BA55" s="625"/>
      <c r="BB55" s="371"/>
      <c r="BC55" s="371"/>
      <c r="BD55" s="371"/>
      <c r="BE55" s="371"/>
      <c r="BF55" s="430">
        <f t="shared" si="16"/>
        <v>0</v>
      </c>
      <c r="BG55" s="431">
        <f t="shared" si="16"/>
        <v>0</v>
      </c>
      <c r="BH55" s="432">
        <f t="shared" si="16"/>
        <v>0</v>
      </c>
      <c r="BI55" s="433">
        <f t="shared" si="16"/>
        <v>0</v>
      </c>
    </row>
    <row r="56" spans="1:61" s="298" customFormat="1" ht="15" customHeight="1" x14ac:dyDescent="0.25">
      <c r="A56" s="289" t="s">
        <v>268</v>
      </c>
      <c r="B56" s="1100" t="s">
        <v>235</v>
      </c>
      <c r="C56" s="1100"/>
      <c r="D56" s="1100"/>
      <c r="E56" s="1101"/>
      <c r="F56" s="617"/>
      <c r="G56" s="618"/>
      <c r="H56" s="301"/>
      <c r="I56" s="302"/>
      <c r="J56" s="617"/>
      <c r="K56" s="618"/>
      <c r="L56" s="301"/>
      <c r="M56" s="302"/>
      <c r="N56" s="617"/>
      <c r="O56" s="618"/>
      <c r="P56" s="301"/>
      <c r="Q56" s="302"/>
      <c r="R56" s="617"/>
      <c r="S56" s="618"/>
      <c r="T56" s="301"/>
      <c r="U56" s="302"/>
      <c r="V56" s="617"/>
      <c r="W56" s="618"/>
      <c r="X56" s="301"/>
      <c r="Y56" s="302"/>
      <c r="Z56" s="617"/>
      <c r="AA56" s="618"/>
      <c r="AB56" s="301"/>
      <c r="AC56" s="302"/>
      <c r="AD56" s="617"/>
      <c r="AE56" s="618"/>
      <c r="AF56" s="301"/>
      <c r="AG56" s="302"/>
      <c r="AH56" s="617"/>
      <c r="AI56" s="618"/>
      <c r="AJ56" s="301"/>
      <c r="AK56" s="302"/>
      <c r="AL56" s="617"/>
      <c r="AM56" s="618"/>
      <c r="AN56" s="301"/>
      <c r="AO56" s="302"/>
      <c r="AP56" s="617"/>
      <c r="AQ56" s="618"/>
      <c r="AR56" s="301"/>
      <c r="AS56" s="303"/>
      <c r="AT56" s="617"/>
      <c r="AU56" s="618"/>
      <c r="AV56" s="301"/>
      <c r="AW56" s="303"/>
      <c r="AX56" s="625"/>
      <c r="AY56" s="625"/>
      <c r="AZ56" s="625"/>
      <c r="BA56" s="625"/>
      <c r="BB56" s="371"/>
      <c r="BC56" s="371"/>
      <c r="BD56" s="371"/>
      <c r="BE56" s="371"/>
      <c r="BF56" s="430">
        <f t="shared" si="16"/>
        <v>0</v>
      </c>
      <c r="BG56" s="431">
        <f t="shared" si="16"/>
        <v>0</v>
      </c>
      <c r="BH56" s="432">
        <f t="shared" si="16"/>
        <v>0</v>
      </c>
      <c r="BI56" s="433">
        <f t="shared" si="16"/>
        <v>0</v>
      </c>
    </row>
    <row r="57" spans="1:61" s="298" customFormat="1" ht="15" customHeight="1" x14ac:dyDescent="0.25">
      <c r="A57" s="289" t="s">
        <v>269</v>
      </c>
      <c r="B57" s="1100" t="s">
        <v>213</v>
      </c>
      <c r="C57" s="1100"/>
      <c r="D57" s="1100"/>
      <c r="E57" s="1101"/>
      <c r="F57" s="617"/>
      <c r="G57" s="618"/>
      <c r="H57" s="301"/>
      <c r="I57" s="302"/>
      <c r="J57" s="617"/>
      <c r="K57" s="618"/>
      <c r="L57" s="301"/>
      <c r="M57" s="302"/>
      <c r="N57" s="617"/>
      <c r="O57" s="618"/>
      <c r="P57" s="301"/>
      <c r="Q57" s="302"/>
      <c r="R57" s="617"/>
      <c r="S57" s="618"/>
      <c r="T57" s="301"/>
      <c r="U57" s="302"/>
      <c r="V57" s="617"/>
      <c r="W57" s="618"/>
      <c r="X57" s="301"/>
      <c r="Y57" s="302"/>
      <c r="Z57" s="617"/>
      <c r="AA57" s="618"/>
      <c r="AB57" s="301"/>
      <c r="AC57" s="302"/>
      <c r="AD57" s="617"/>
      <c r="AE57" s="618"/>
      <c r="AF57" s="301"/>
      <c r="AG57" s="302"/>
      <c r="AH57" s="617"/>
      <c r="AI57" s="618"/>
      <c r="AJ57" s="301"/>
      <c r="AK57" s="302"/>
      <c r="AL57" s="617"/>
      <c r="AM57" s="618"/>
      <c r="AN57" s="301"/>
      <c r="AO57" s="302"/>
      <c r="AP57" s="617"/>
      <c r="AQ57" s="618"/>
      <c r="AR57" s="301"/>
      <c r="AS57" s="303"/>
      <c r="AT57" s="617"/>
      <c r="AU57" s="618"/>
      <c r="AV57" s="301"/>
      <c r="AW57" s="303"/>
      <c r="AX57" s="625"/>
      <c r="AY57" s="625"/>
      <c r="AZ57" s="625"/>
      <c r="BA57" s="625"/>
      <c r="BB57" s="371"/>
      <c r="BC57" s="371"/>
      <c r="BD57" s="371"/>
      <c r="BE57" s="371"/>
      <c r="BF57" s="430">
        <f t="shared" si="16"/>
        <v>0</v>
      </c>
      <c r="BG57" s="431">
        <f t="shared" si="16"/>
        <v>0</v>
      </c>
      <c r="BH57" s="432">
        <f t="shared" si="16"/>
        <v>0</v>
      </c>
      <c r="BI57" s="433">
        <f t="shared" si="16"/>
        <v>0</v>
      </c>
    </row>
    <row r="58" spans="1:61" s="298" customFormat="1" ht="15" customHeight="1" x14ac:dyDescent="0.25">
      <c r="A58" s="522" t="s">
        <v>270</v>
      </c>
      <c r="B58" s="1100" t="s">
        <v>280</v>
      </c>
      <c r="C58" s="1100"/>
      <c r="D58" s="1100"/>
      <c r="E58" s="1101"/>
      <c r="F58" s="617"/>
      <c r="G58" s="618"/>
      <c r="H58" s="301"/>
      <c r="I58" s="302"/>
      <c r="J58" s="617"/>
      <c r="K58" s="618"/>
      <c r="L58" s="301"/>
      <c r="M58" s="302"/>
      <c r="N58" s="617"/>
      <c r="O58" s="620"/>
      <c r="P58" s="301"/>
      <c r="Q58" s="302"/>
      <c r="R58" s="617"/>
      <c r="S58" s="618"/>
      <c r="T58" s="301"/>
      <c r="U58" s="302"/>
      <c r="V58" s="617"/>
      <c r="W58" s="618"/>
      <c r="X58" s="301"/>
      <c r="Y58" s="302"/>
      <c r="Z58" s="617"/>
      <c r="AA58" s="618"/>
      <c r="AB58" s="301"/>
      <c r="AC58" s="302"/>
      <c r="AD58" s="617"/>
      <c r="AE58" s="618"/>
      <c r="AF58" s="301"/>
      <c r="AG58" s="302"/>
      <c r="AH58" s="617"/>
      <c r="AI58" s="618"/>
      <c r="AJ58" s="301"/>
      <c r="AK58" s="302"/>
      <c r="AL58" s="617"/>
      <c r="AM58" s="618"/>
      <c r="AN58" s="301"/>
      <c r="AO58" s="302"/>
      <c r="AP58" s="617"/>
      <c r="AQ58" s="618"/>
      <c r="AR58" s="301"/>
      <c r="AS58" s="303"/>
      <c r="AT58" s="617"/>
      <c r="AU58" s="618"/>
      <c r="AV58" s="301"/>
      <c r="AW58" s="303"/>
      <c r="AX58" s="625"/>
      <c r="AY58" s="625"/>
      <c r="AZ58" s="625"/>
      <c r="BA58" s="625"/>
      <c r="BB58" s="371"/>
      <c r="BC58" s="371"/>
      <c r="BD58" s="371"/>
      <c r="BE58" s="371"/>
      <c r="BF58" s="430">
        <f t="shared" si="16"/>
        <v>0</v>
      </c>
      <c r="BG58" s="431">
        <f t="shared" si="16"/>
        <v>0</v>
      </c>
      <c r="BH58" s="432">
        <f t="shared" si="16"/>
        <v>0</v>
      </c>
      <c r="BI58" s="433">
        <f t="shared" si="16"/>
        <v>0</v>
      </c>
    </row>
    <row r="59" spans="1:61" s="298" customFormat="1" ht="15" customHeight="1" x14ac:dyDescent="0.25">
      <c r="A59" s="522" t="s">
        <v>271</v>
      </c>
      <c r="B59" s="289" t="s">
        <v>78</v>
      </c>
      <c r="C59" s="289"/>
      <c r="D59" s="289"/>
      <c r="E59" s="290"/>
      <c r="F59" s="617"/>
      <c r="G59" s="618"/>
      <c r="H59" s="301"/>
      <c r="I59" s="302"/>
      <c r="J59" s="617"/>
      <c r="K59" s="618"/>
      <c r="L59" s="301"/>
      <c r="M59" s="302"/>
      <c r="N59" s="617"/>
      <c r="O59" s="618"/>
      <c r="P59" s="301"/>
      <c r="Q59" s="302"/>
      <c r="R59" s="617"/>
      <c r="S59" s="618"/>
      <c r="T59" s="301"/>
      <c r="U59" s="302"/>
      <c r="V59" s="617"/>
      <c r="W59" s="618"/>
      <c r="X59" s="301"/>
      <c r="Y59" s="302"/>
      <c r="Z59" s="617"/>
      <c r="AA59" s="618"/>
      <c r="AB59" s="301"/>
      <c r="AC59" s="302"/>
      <c r="AD59" s="617"/>
      <c r="AE59" s="618"/>
      <c r="AF59" s="301"/>
      <c r="AG59" s="302"/>
      <c r="AH59" s="617"/>
      <c r="AI59" s="618"/>
      <c r="AJ59" s="301"/>
      <c r="AK59" s="302"/>
      <c r="AL59" s="617"/>
      <c r="AM59" s="618"/>
      <c r="AN59" s="301"/>
      <c r="AO59" s="302"/>
      <c r="AP59" s="617"/>
      <c r="AQ59" s="618"/>
      <c r="AR59" s="301"/>
      <c r="AS59" s="303"/>
      <c r="AT59" s="617"/>
      <c r="AU59" s="618"/>
      <c r="AV59" s="301"/>
      <c r="AW59" s="303"/>
      <c r="AX59" s="625"/>
      <c r="AY59" s="625"/>
      <c r="AZ59" s="625"/>
      <c r="BA59" s="625"/>
      <c r="BB59" s="371"/>
      <c r="BC59" s="371"/>
      <c r="BD59" s="371"/>
      <c r="BE59" s="371"/>
      <c r="BF59" s="430">
        <f t="shared" si="16"/>
        <v>0</v>
      </c>
      <c r="BG59" s="431">
        <f t="shared" si="16"/>
        <v>0</v>
      </c>
      <c r="BH59" s="432">
        <f t="shared" si="16"/>
        <v>0</v>
      </c>
      <c r="BI59" s="433">
        <f t="shared" si="16"/>
        <v>0</v>
      </c>
    </row>
    <row r="60" spans="1:61" s="298" customFormat="1" ht="30" customHeight="1" x14ac:dyDescent="0.25">
      <c r="A60" s="565" t="s">
        <v>272</v>
      </c>
      <c r="B60" s="1086" t="s">
        <v>295</v>
      </c>
      <c r="C60" s="1087"/>
      <c r="D60" s="1087"/>
      <c r="E60" s="1088"/>
      <c r="F60" s="617"/>
      <c r="G60" s="618"/>
      <c r="H60" s="301"/>
      <c r="I60" s="302"/>
      <c r="J60" s="617"/>
      <c r="K60" s="618"/>
      <c r="L60" s="301"/>
      <c r="M60" s="302"/>
      <c r="N60" s="617"/>
      <c r="O60" s="618"/>
      <c r="P60" s="301"/>
      <c r="Q60" s="302"/>
      <c r="R60" s="617"/>
      <c r="S60" s="618"/>
      <c r="T60" s="301"/>
      <c r="U60" s="302"/>
      <c r="V60" s="617"/>
      <c r="W60" s="618"/>
      <c r="X60" s="301"/>
      <c r="Y60" s="302"/>
      <c r="Z60" s="617"/>
      <c r="AA60" s="618"/>
      <c r="AB60" s="301"/>
      <c r="AC60" s="302"/>
      <c r="AD60" s="617"/>
      <c r="AE60" s="618"/>
      <c r="AF60" s="301"/>
      <c r="AG60" s="302"/>
      <c r="AH60" s="617"/>
      <c r="AI60" s="618"/>
      <c r="AJ60" s="301"/>
      <c r="AK60" s="302"/>
      <c r="AL60" s="617"/>
      <c r="AM60" s="618"/>
      <c r="AN60" s="301"/>
      <c r="AO60" s="302"/>
      <c r="AP60" s="617"/>
      <c r="AQ60" s="618"/>
      <c r="AR60" s="301"/>
      <c r="AS60" s="303"/>
      <c r="AT60" s="617"/>
      <c r="AU60" s="618"/>
      <c r="AV60" s="301"/>
      <c r="AW60" s="303"/>
      <c r="AX60" s="625"/>
      <c r="AY60" s="625"/>
      <c r="AZ60" s="625"/>
      <c r="BA60" s="625"/>
      <c r="BB60" s="371"/>
      <c r="BC60" s="371"/>
      <c r="BD60" s="371"/>
      <c r="BE60" s="371"/>
      <c r="BF60" s="430">
        <f t="shared" si="16"/>
        <v>0</v>
      </c>
      <c r="BG60" s="431">
        <f t="shared" si="16"/>
        <v>0</v>
      </c>
      <c r="BH60" s="432">
        <f t="shared" si="16"/>
        <v>0</v>
      </c>
      <c r="BI60" s="433">
        <f t="shared" si="16"/>
        <v>0</v>
      </c>
    </row>
    <row r="61" spans="1:61" s="347" customFormat="1" ht="15" customHeight="1" x14ac:dyDescent="0.25">
      <c r="A61" s="340"/>
      <c r="B61" s="1102" t="s">
        <v>592</v>
      </c>
      <c r="C61" s="1102"/>
      <c r="D61" s="1102"/>
      <c r="E61" s="1103"/>
      <c r="F61" s="359">
        <f>SUM(F51:F60)</f>
        <v>0</v>
      </c>
      <c r="G61" s="346">
        <f t="shared" ref="G61:BE61" si="17">SUM(G51:G60)</f>
        <v>0</v>
      </c>
      <c r="H61" s="359">
        <f t="shared" si="17"/>
        <v>0</v>
      </c>
      <c r="I61" s="346">
        <f t="shared" si="17"/>
        <v>0</v>
      </c>
      <c r="J61" s="359">
        <f t="shared" si="17"/>
        <v>0</v>
      </c>
      <c r="K61" s="346">
        <f t="shared" si="17"/>
        <v>0</v>
      </c>
      <c r="L61" s="359">
        <f t="shared" si="17"/>
        <v>0</v>
      </c>
      <c r="M61" s="346">
        <f t="shared" si="17"/>
        <v>0</v>
      </c>
      <c r="N61" s="359">
        <f>IF(SUM(N51:N60)&gt;5000/1.15/0.75,5000/1.15/0.75,SUM(N51:N60))</f>
        <v>0</v>
      </c>
      <c r="O61" s="346">
        <f>IF(SUM(O51:O60)&gt;5000/1.15/0.75,5000/1.15/0.75,SUM(O51:O60))</f>
        <v>0</v>
      </c>
      <c r="P61" s="359">
        <f>IF(SUM(P51:P60)&gt;5000/1.15/0.75,5000/1.15/0.75,SUM(P51:P60))</f>
        <v>0</v>
      </c>
      <c r="Q61" s="346">
        <f>IF(SUM(Q51:Q60)&gt;5000/1.15/0.75,5000/1.15/0.75,SUM(Q51:Q60))</f>
        <v>0</v>
      </c>
      <c r="R61" s="359">
        <f>SUM(R51:R60)</f>
        <v>0</v>
      </c>
      <c r="S61" s="346">
        <f t="shared" si="17"/>
        <v>0</v>
      </c>
      <c r="T61" s="359">
        <f t="shared" si="17"/>
        <v>0</v>
      </c>
      <c r="U61" s="346">
        <f t="shared" si="17"/>
        <v>0</v>
      </c>
      <c r="V61" s="359">
        <f t="shared" si="17"/>
        <v>0</v>
      </c>
      <c r="W61" s="346">
        <f t="shared" si="17"/>
        <v>0</v>
      </c>
      <c r="X61" s="359">
        <f t="shared" si="17"/>
        <v>0</v>
      </c>
      <c r="Y61" s="346">
        <f t="shared" si="17"/>
        <v>0</v>
      </c>
      <c r="Z61" s="359">
        <f t="shared" si="17"/>
        <v>0</v>
      </c>
      <c r="AA61" s="346">
        <f t="shared" si="17"/>
        <v>0</v>
      </c>
      <c r="AB61" s="359">
        <f t="shared" si="17"/>
        <v>0</v>
      </c>
      <c r="AC61" s="346">
        <f t="shared" si="17"/>
        <v>0</v>
      </c>
      <c r="AD61" s="359">
        <f t="shared" ref="AD61:AK61" si="18">SUM(AD51:AD60)</f>
        <v>0</v>
      </c>
      <c r="AE61" s="346">
        <f t="shared" si="18"/>
        <v>0</v>
      </c>
      <c r="AF61" s="359">
        <f t="shared" si="18"/>
        <v>0</v>
      </c>
      <c r="AG61" s="346">
        <f t="shared" si="18"/>
        <v>0</v>
      </c>
      <c r="AH61" s="359">
        <f t="shared" si="18"/>
        <v>0</v>
      </c>
      <c r="AI61" s="346">
        <f t="shared" si="18"/>
        <v>0</v>
      </c>
      <c r="AJ61" s="359">
        <f t="shared" si="18"/>
        <v>0</v>
      </c>
      <c r="AK61" s="346">
        <f t="shared" si="18"/>
        <v>0</v>
      </c>
      <c r="AL61" s="359">
        <f t="shared" si="17"/>
        <v>0</v>
      </c>
      <c r="AM61" s="346">
        <f t="shared" si="17"/>
        <v>0</v>
      </c>
      <c r="AN61" s="359">
        <f t="shared" si="17"/>
        <v>0</v>
      </c>
      <c r="AO61" s="346">
        <f t="shared" si="17"/>
        <v>0</v>
      </c>
      <c r="AP61" s="359">
        <f t="shared" si="17"/>
        <v>0</v>
      </c>
      <c r="AQ61" s="346">
        <f t="shared" si="17"/>
        <v>0</v>
      </c>
      <c r="AR61" s="341">
        <f t="shared" si="17"/>
        <v>0</v>
      </c>
      <c r="AS61" s="343">
        <f t="shared" si="17"/>
        <v>0</v>
      </c>
      <c r="AT61" s="359">
        <f t="shared" ref="AT61:AW61" si="19">SUM(AT51:AT60)</f>
        <v>0</v>
      </c>
      <c r="AU61" s="346">
        <f t="shared" si="19"/>
        <v>0</v>
      </c>
      <c r="AV61" s="341">
        <f t="shared" si="19"/>
        <v>0</v>
      </c>
      <c r="AW61" s="343">
        <f t="shared" si="19"/>
        <v>0</v>
      </c>
      <c r="AX61" s="341">
        <f>'[1]ICV2-Tournée nationale'!H114+'[1]ICV2-Tournée nationale'!H153+'[1]ICV2-Tournée nationale'!H191+'[1]ICV2-Tournée nationale'!H229</f>
        <v>0</v>
      </c>
      <c r="AY61" s="670">
        <f>'[1]ICV2-Tournée nationale'!H114+'[1]ICV2-Tournée nationale'!H153+'[1]ICV2-Tournée nationale'!H191+'[1]ICV2-Tournée nationale'!H229</f>
        <v>0</v>
      </c>
      <c r="AZ61" s="673">
        <f>'[1]ICV2-Tournée nationale'!I114+'[1]ICV2-Tournée nationale'!I153+'[1]ICV2-Tournée nationale'!I191+'[1]ICV2-Tournée nationale'!I229</f>
        <v>0</v>
      </c>
      <c r="BA61" s="343">
        <f>'[1]ICV2-Tournée nationale'!I114+'[1]ICV2-Tournée nationale'!I153+'[1]ICV2-Tournée nationale'!I191+'[1]ICV2-Tournée nationale'!I229</f>
        <v>0</v>
      </c>
      <c r="BB61" s="360">
        <f t="shared" si="17"/>
        <v>0</v>
      </c>
      <c r="BC61" s="361">
        <f t="shared" si="17"/>
        <v>0</v>
      </c>
      <c r="BD61" s="360">
        <f t="shared" si="17"/>
        <v>0</v>
      </c>
      <c r="BE61" s="364">
        <f t="shared" si="17"/>
        <v>0</v>
      </c>
      <c r="BF61" s="360">
        <f>SUM(BF51:BF60)</f>
        <v>0</v>
      </c>
      <c r="BG61" s="365">
        <f>SUM(BG51:BG60)</f>
        <v>0</v>
      </c>
      <c r="BH61" s="366">
        <f>SUM(BH51:BH60)</f>
        <v>0</v>
      </c>
      <c r="BI61" s="365">
        <f>SUM(BI51:BI60)</f>
        <v>0</v>
      </c>
    </row>
    <row r="62" spans="1:61" s="327" customFormat="1" ht="15" customHeight="1" x14ac:dyDescent="0.2">
      <c r="A62" s="367"/>
      <c r="B62" s="1097" t="s">
        <v>617</v>
      </c>
      <c r="C62" s="1097"/>
      <c r="D62" s="1097"/>
      <c r="E62" s="1098"/>
      <c r="F62" s="1099" t="s">
        <v>84</v>
      </c>
      <c r="G62" s="1094"/>
      <c r="H62" s="1093" t="s">
        <v>84</v>
      </c>
      <c r="I62" s="1094"/>
      <c r="J62" s="1093" t="s">
        <v>84</v>
      </c>
      <c r="K62" s="1094"/>
      <c r="L62" s="1093" t="s">
        <v>84</v>
      </c>
      <c r="M62" s="1094"/>
      <c r="N62" s="1093" t="s">
        <v>84</v>
      </c>
      <c r="O62" s="1094"/>
      <c r="P62" s="1093" t="s">
        <v>84</v>
      </c>
      <c r="Q62" s="1094"/>
      <c r="R62" s="1093" t="s">
        <v>84</v>
      </c>
      <c r="S62" s="1094"/>
      <c r="T62" s="1093" t="s">
        <v>84</v>
      </c>
      <c r="U62" s="1094"/>
      <c r="V62" s="1093" t="s">
        <v>84</v>
      </c>
      <c r="W62" s="1094"/>
      <c r="X62" s="1093" t="s">
        <v>84</v>
      </c>
      <c r="Y62" s="1094"/>
      <c r="Z62" s="1093" t="s">
        <v>84</v>
      </c>
      <c r="AA62" s="1094"/>
      <c r="AB62" s="1093" t="s">
        <v>84</v>
      </c>
      <c r="AC62" s="1094"/>
      <c r="AD62" s="1093" t="s">
        <v>84</v>
      </c>
      <c r="AE62" s="1094"/>
      <c r="AF62" s="1093" t="s">
        <v>84</v>
      </c>
      <c r="AG62" s="1094"/>
      <c r="AH62" s="1093" t="s">
        <v>84</v>
      </c>
      <c r="AI62" s="1094"/>
      <c r="AJ62" s="1093" t="s">
        <v>84</v>
      </c>
      <c r="AK62" s="1094"/>
      <c r="AL62" s="1093" t="s">
        <v>84</v>
      </c>
      <c r="AM62" s="1094"/>
      <c r="AN62" s="1093" t="s">
        <v>84</v>
      </c>
      <c r="AO62" s="1094"/>
      <c r="AP62" s="1093" t="s">
        <v>84</v>
      </c>
      <c r="AQ62" s="1094"/>
      <c r="AR62" s="1093" t="s">
        <v>84</v>
      </c>
      <c r="AS62" s="1094"/>
      <c r="AT62" s="1093" t="s">
        <v>84</v>
      </c>
      <c r="AU62" s="1094"/>
      <c r="AV62" s="1093" t="s">
        <v>84</v>
      </c>
      <c r="AW62" s="1094"/>
      <c r="AX62" s="1093" t="s">
        <v>84</v>
      </c>
      <c r="AY62" s="1095"/>
      <c r="AZ62" s="1096" t="s">
        <v>84</v>
      </c>
      <c r="BA62" s="1094"/>
      <c r="BB62" s="1077" t="s">
        <v>84</v>
      </c>
      <c r="BC62" s="1078"/>
      <c r="BD62" s="1077" t="s">
        <v>84</v>
      </c>
      <c r="BE62" s="1078"/>
      <c r="BF62" s="1077" t="s">
        <v>84</v>
      </c>
      <c r="BG62" s="1078"/>
      <c r="BH62" s="1077" t="s">
        <v>84</v>
      </c>
      <c r="BI62" s="1079"/>
    </row>
    <row r="63" spans="1:61" ht="15" customHeight="1" x14ac:dyDescent="0.2">
      <c r="A63" s="289" t="s">
        <v>273</v>
      </c>
      <c r="B63" s="291" t="s">
        <v>618</v>
      </c>
      <c r="C63" s="291"/>
      <c r="D63" s="291"/>
      <c r="E63" s="292"/>
      <c r="F63" s="622"/>
      <c r="G63" s="624"/>
      <c r="H63" s="304"/>
      <c r="I63" s="594"/>
      <c r="J63" s="623"/>
      <c r="K63" s="624"/>
      <c r="L63" s="593"/>
      <c r="M63" s="594"/>
      <c r="N63" s="595"/>
      <c r="O63" s="596"/>
      <c r="P63" s="423"/>
      <c r="Q63" s="425"/>
      <c r="R63" s="423"/>
      <c r="S63" s="425"/>
      <c r="T63" s="423"/>
      <c r="U63" s="425"/>
      <c r="V63" s="623"/>
      <c r="W63" s="624"/>
      <c r="X63" s="593"/>
      <c r="Y63" s="594"/>
      <c r="Z63" s="623"/>
      <c r="AA63" s="624"/>
      <c r="AB63" s="593"/>
      <c r="AC63" s="594"/>
      <c r="AD63" s="623"/>
      <c r="AE63" s="624"/>
      <c r="AF63" s="593"/>
      <c r="AG63" s="594"/>
      <c r="AH63" s="623"/>
      <c r="AI63" s="624"/>
      <c r="AJ63" s="593"/>
      <c r="AK63" s="594"/>
      <c r="AL63" s="623"/>
      <c r="AM63" s="624"/>
      <c r="AN63" s="593"/>
      <c r="AO63" s="594"/>
      <c r="AP63" s="623"/>
      <c r="AQ63" s="624"/>
      <c r="AR63" s="593"/>
      <c r="AS63" s="597"/>
      <c r="AT63" s="623"/>
      <c r="AU63" s="624"/>
      <c r="AV63" s="593"/>
      <c r="AW63" s="597"/>
      <c r="AX63" s="625"/>
      <c r="AY63" s="610"/>
      <c r="AZ63" s="675"/>
      <c r="BA63" s="596"/>
      <c r="BB63" s="371"/>
      <c r="BC63" s="454"/>
      <c r="BD63" s="371"/>
      <c r="BE63" s="454"/>
      <c r="BF63" s="430">
        <f t="shared" ref="BF63:BI68" si="20">SUM(F63+J63+N63+R63+V63+Z63+AD63+AH63+AL63+AP63+AT63+AX63+BB63)</f>
        <v>0</v>
      </c>
      <c r="BG63" s="431">
        <f t="shared" si="20"/>
        <v>0</v>
      </c>
      <c r="BH63" s="432">
        <f t="shared" si="20"/>
        <v>0</v>
      </c>
      <c r="BI63" s="433">
        <f t="shared" si="20"/>
        <v>0</v>
      </c>
    </row>
    <row r="64" spans="1:61" ht="15" customHeight="1" x14ac:dyDescent="0.2">
      <c r="A64" s="289" t="s">
        <v>274</v>
      </c>
      <c r="B64" s="1080" t="s">
        <v>619</v>
      </c>
      <c r="C64" s="1080"/>
      <c r="D64" s="1080"/>
      <c r="E64" s="1081"/>
      <c r="F64" s="622"/>
      <c r="G64" s="624"/>
      <c r="H64" s="304"/>
      <c r="I64" s="594"/>
      <c r="J64" s="623"/>
      <c r="K64" s="624"/>
      <c r="L64" s="593"/>
      <c r="M64" s="594"/>
      <c r="N64" s="595"/>
      <c r="O64" s="596"/>
      <c r="P64" s="423"/>
      <c r="Q64" s="425"/>
      <c r="R64" s="423"/>
      <c r="S64" s="425"/>
      <c r="T64" s="423"/>
      <c r="U64" s="425"/>
      <c r="V64" s="623"/>
      <c r="W64" s="624"/>
      <c r="X64" s="593"/>
      <c r="Y64" s="594"/>
      <c r="Z64" s="623"/>
      <c r="AA64" s="624"/>
      <c r="AB64" s="593"/>
      <c r="AC64" s="594"/>
      <c r="AD64" s="623"/>
      <c r="AE64" s="624"/>
      <c r="AF64" s="593"/>
      <c r="AG64" s="594"/>
      <c r="AH64" s="623"/>
      <c r="AI64" s="624"/>
      <c r="AJ64" s="593"/>
      <c r="AK64" s="594"/>
      <c r="AL64" s="623"/>
      <c r="AM64" s="624"/>
      <c r="AN64" s="593"/>
      <c r="AO64" s="594"/>
      <c r="AP64" s="623"/>
      <c r="AQ64" s="624"/>
      <c r="AR64" s="593"/>
      <c r="AS64" s="597"/>
      <c r="AT64" s="623"/>
      <c r="AU64" s="624"/>
      <c r="AV64" s="593"/>
      <c r="AW64" s="597"/>
      <c r="AX64" s="625"/>
      <c r="AY64" s="610"/>
      <c r="AZ64" s="675"/>
      <c r="BA64" s="596"/>
      <c r="BB64" s="371"/>
      <c r="BC64" s="454"/>
      <c r="BD64" s="371"/>
      <c r="BE64" s="454"/>
      <c r="BF64" s="430"/>
      <c r="BG64" s="431"/>
      <c r="BH64" s="432"/>
      <c r="BI64" s="433"/>
    </row>
    <row r="65" spans="1:61" ht="15" customHeight="1" x14ac:dyDescent="0.2">
      <c r="A65" s="291" t="s">
        <v>275</v>
      </c>
      <c r="B65" s="1082" t="s">
        <v>85</v>
      </c>
      <c r="C65" s="1082"/>
      <c r="D65" s="1082"/>
      <c r="E65" s="1083"/>
      <c r="F65" s="622"/>
      <c r="G65" s="624"/>
      <c r="H65" s="304"/>
      <c r="I65" s="594"/>
      <c r="J65" s="623"/>
      <c r="K65" s="624"/>
      <c r="L65" s="593"/>
      <c r="M65" s="594"/>
      <c r="N65" s="595"/>
      <c r="O65" s="596"/>
      <c r="P65" s="423"/>
      <c r="Q65" s="425"/>
      <c r="R65" s="423"/>
      <c r="S65" s="425"/>
      <c r="T65" s="423"/>
      <c r="U65" s="425"/>
      <c r="V65" s="623"/>
      <c r="W65" s="624"/>
      <c r="X65" s="593"/>
      <c r="Y65" s="594"/>
      <c r="Z65" s="623"/>
      <c r="AA65" s="624"/>
      <c r="AB65" s="593"/>
      <c r="AC65" s="594"/>
      <c r="AD65" s="623"/>
      <c r="AE65" s="624"/>
      <c r="AF65" s="593"/>
      <c r="AG65" s="594"/>
      <c r="AH65" s="623"/>
      <c r="AI65" s="624"/>
      <c r="AJ65" s="593"/>
      <c r="AK65" s="594"/>
      <c r="AL65" s="623"/>
      <c r="AM65" s="624"/>
      <c r="AN65" s="593"/>
      <c r="AO65" s="594"/>
      <c r="AP65" s="623"/>
      <c r="AQ65" s="624"/>
      <c r="AR65" s="593"/>
      <c r="AS65" s="597"/>
      <c r="AT65" s="623"/>
      <c r="AU65" s="624"/>
      <c r="AV65" s="593"/>
      <c r="AW65" s="597"/>
      <c r="AX65" s="625"/>
      <c r="AY65" s="610"/>
      <c r="AZ65" s="675"/>
      <c r="BA65" s="596"/>
      <c r="BB65" s="371"/>
      <c r="BC65" s="454"/>
      <c r="BD65" s="371"/>
      <c r="BE65" s="454"/>
      <c r="BF65" s="430">
        <f t="shared" si="20"/>
        <v>0</v>
      </c>
      <c r="BG65" s="431">
        <f t="shared" si="20"/>
        <v>0</v>
      </c>
      <c r="BH65" s="432">
        <f t="shared" si="20"/>
        <v>0</v>
      </c>
      <c r="BI65" s="433">
        <f t="shared" si="20"/>
        <v>0</v>
      </c>
    </row>
    <row r="66" spans="1:61" ht="15" customHeight="1" x14ac:dyDescent="0.2">
      <c r="A66" s="289" t="s">
        <v>276</v>
      </c>
      <c r="B66" s="1080" t="s">
        <v>86</v>
      </c>
      <c r="C66" s="1080"/>
      <c r="D66" s="1080"/>
      <c r="E66" s="1081"/>
      <c r="F66" s="622"/>
      <c r="G66" s="624"/>
      <c r="H66" s="304"/>
      <c r="I66" s="594"/>
      <c r="J66" s="626"/>
      <c r="K66" s="624"/>
      <c r="L66" s="593"/>
      <c r="M66" s="594"/>
      <c r="N66" s="595"/>
      <c r="O66" s="596"/>
      <c r="P66" s="423"/>
      <c r="Q66" s="425"/>
      <c r="R66" s="423"/>
      <c r="S66" s="425"/>
      <c r="T66" s="423"/>
      <c r="U66" s="425"/>
      <c r="V66" s="623"/>
      <c r="W66" s="624"/>
      <c r="X66" s="593"/>
      <c r="Y66" s="594"/>
      <c r="Z66" s="623"/>
      <c r="AA66" s="624">
        <v>0</v>
      </c>
      <c r="AB66" s="593"/>
      <c r="AC66" s="594"/>
      <c r="AD66" s="623"/>
      <c r="AE66" s="624"/>
      <c r="AF66" s="593"/>
      <c r="AG66" s="594"/>
      <c r="AH66" s="623"/>
      <c r="AI66" s="624"/>
      <c r="AJ66" s="593"/>
      <c r="AK66" s="594"/>
      <c r="AL66" s="623"/>
      <c r="AM66" s="624"/>
      <c r="AN66" s="593"/>
      <c r="AO66" s="594"/>
      <c r="AP66" s="623"/>
      <c r="AQ66" s="624"/>
      <c r="AR66" s="593"/>
      <c r="AS66" s="597"/>
      <c r="AT66" s="623"/>
      <c r="AU66" s="624"/>
      <c r="AV66" s="593"/>
      <c r="AW66" s="597"/>
      <c r="AX66" s="625"/>
      <c r="AY66" s="610"/>
      <c r="AZ66" s="675"/>
      <c r="BA66" s="596"/>
      <c r="BB66" s="371"/>
      <c r="BC66" s="454"/>
      <c r="BD66" s="371"/>
      <c r="BE66" s="454"/>
      <c r="BF66" s="430">
        <f t="shared" si="20"/>
        <v>0</v>
      </c>
      <c r="BG66" s="431">
        <f t="shared" si="20"/>
        <v>0</v>
      </c>
      <c r="BH66" s="432">
        <f t="shared" si="20"/>
        <v>0</v>
      </c>
      <c r="BI66" s="433">
        <f t="shared" si="20"/>
        <v>0</v>
      </c>
    </row>
    <row r="67" spans="1:61" s="298" customFormat="1" ht="30" customHeight="1" x14ac:dyDescent="0.2">
      <c r="A67" s="522" t="s">
        <v>277</v>
      </c>
      <c r="B67" s="1084" t="s">
        <v>281</v>
      </c>
      <c r="C67" s="1076"/>
      <c r="D67" s="1076"/>
      <c r="E67" s="1085"/>
      <c r="F67" s="595"/>
      <c r="G67" s="625"/>
      <c r="H67" s="423"/>
      <c r="I67" s="424"/>
      <c r="J67" s="595"/>
      <c r="K67" s="625"/>
      <c r="L67" s="423"/>
      <c r="M67" s="424"/>
      <c r="N67" s="595"/>
      <c r="O67" s="596"/>
      <c r="P67" s="423"/>
      <c r="Q67" s="425"/>
      <c r="R67" s="423"/>
      <c r="S67" s="425"/>
      <c r="T67" s="423"/>
      <c r="U67" s="425"/>
      <c r="V67" s="595"/>
      <c r="W67" s="625"/>
      <c r="X67" s="423"/>
      <c r="Y67" s="424"/>
      <c r="Z67" s="595"/>
      <c r="AA67" s="625"/>
      <c r="AB67" s="423"/>
      <c r="AC67" s="424"/>
      <c r="AD67" s="595"/>
      <c r="AE67" s="625"/>
      <c r="AF67" s="423"/>
      <c r="AG67" s="424"/>
      <c r="AH67" s="595"/>
      <c r="AI67" s="625"/>
      <c r="AJ67" s="423"/>
      <c r="AK67" s="424"/>
      <c r="AL67" s="595"/>
      <c r="AM67" s="625"/>
      <c r="AN67" s="423"/>
      <c r="AO67" s="424"/>
      <c r="AP67" s="595"/>
      <c r="AQ67" s="612"/>
      <c r="AR67" s="423"/>
      <c r="AS67" s="425"/>
      <c r="AT67" s="595"/>
      <c r="AU67" s="612"/>
      <c r="AV67" s="423"/>
      <c r="AW67" s="425"/>
      <c r="AX67" s="656">
        <f>'[1]ICV2-Tournée nationale'!F113+'[1]ICV2-Tournée nationale'!F152+'[1]ICV2-Tournée nationale'!F190+'[1]ICV2-Tournée nationale'!F228</f>
        <v>0</v>
      </c>
      <c r="AY67" s="671">
        <f>SUM('[1]ICV2-Tournée nationale'!H113+'[1]ICV2-Tournée nationale'!H152+'[1]ICV2-Tournée nationale'!H190+'[1]ICV2-Tournée nationale'!H228)</f>
        <v>0</v>
      </c>
      <c r="AZ67" s="676">
        <f>'[1]ICV2-Tournée nationale'!G113+'[1]ICV2-Tournée nationale'!G152+'[1]ICV2-Tournée nationale'!G190++'[1]ICV2-Tournée nationale'!G228</f>
        <v>0</v>
      </c>
      <c r="BA67" s="657">
        <f>SUM('[1]ICV2-Tournée nationale'!I113+'[1]ICV2-Tournée nationale'!I152+'[1]ICV2-Tournée nationale'!I190+'[1]ICV2-Tournée nationale'!I228)</f>
        <v>0</v>
      </c>
      <c r="BB67" s="371"/>
      <c r="BC67" s="454"/>
      <c r="BD67" s="371"/>
      <c r="BE67" s="454"/>
      <c r="BF67" s="430">
        <f t="shared" si="20"/>
        <v>0</v>
      </c>
      <c r="BG67" s="431">
        <f t="shared" si="20"/>
        <v>0</v>
      </c>
      <c r="BH67" s="432">
        <f t="shared" si="20"/>
        <v>0</v>
      </c>
      <c r="BI67" s="433">
        <f t="shared" si="20"/>
        <v>0</v>
      </c>
    </row>
    <row r="68" spans="1:61" s="298" customFormat="1" ht="30" customHeight="1" x14ac:dyDescent="0.2">
      <c r="A68" s="522" t="s">
        <v>278</v>
      </c>
      <c r="B68" s="1086" t="s">
        <v>295</v>
      </c>
      <c r="C68" s="1087"/>
      <c r="D68" s="1087"/>
      <c r="E68" s="1088"/>
      <c r="F68" s="617"/>
      <c r="G68" s="624"/>
      <c r="H68" s="301"/>
      <c r="I68" s="630"/>
      <c r="J68" s="627"/>
      <c r="K68" s="628"/>
      <c r="L68" s="629"/>
      <c r="M68" s="630"/>
      <c r="N68" s="595"/>
      <c r="O68" s="596"/>
      <c r="P68" s="423"/>
      <c r="Q68" s="425"/>
      <c r="R68" s="423"/>
      <c r="S68" s="425"/>
      <c r="T68" s="423"/>
      <c r="U68" s="425"/>
      <c r="V68" s="627"/>
      <c r="W68" s="628"/>
      <c r="X68" s="629"/>
      <c r="Y68" s="630"/>
      <c r="Z68" s="627"/>
      <c r="AA68" s="628"/>
      <c r="AB68" s="629"/>
      <c r="AC68" s="630"/>
      <c r="AD68" s="627"/>
      <c r="AE68" s="628"/>
      <c r="AF68" s="629"/>
      <c r="AG68" s="630"/>
      <c r="AH68" s="627"/>
      <c r="AI68" s="628"/>
      <c r="AJ68" s="629"/>
      <c r="AK68" s="630"/>
      <c r="AL68" s="627"/>
      <c r="AM68" s="628"/>
      <c r="AN68" s="629"/>
      <c r="AO68" s="630"/>
      <c r="AP68" s="627"/>
      <c r="AQ68" s="631"/>
      <c r="AR68" s="629"/>
      <c r="AS68" s="632"/>
      <c r="AT68" s="627"/>
      <c r="AU68" s="631"/>
      <c r="AV68" s="629"/>
      <c r="AW68" s="632"/>
      <c r="AX68" s="625"/>
      <c r="AY68" s="610"/>
      <c r="AZ68" s="675"/>
      <c r="BA68" s="596"/>
      <c r="BB68" s="371"/>
      <c r="BC68" s="598"/>
      <c r="BD68" s="371"/>
      <c r="BE68" s="598"/>
      <c r="BF68" s="430">
        <f t="shared" si="20"/>
        <v>0</v>
      </c>
      <c r="BG68" s="431">
        <f t="shared" si="20"/>
        <v>0</v>
      </c>
      <c r="BH68" s="432">
        <f t="shared" si="20"/>
        <v>0</v>
      </c>
      <c r="BI68" s="433">
        <f t="shared" si="20"/>
        <v>0</v>
      </c>
    </row>
    <row r="69" spans="1:61" s="370" customFormat="1" ht="15" customHeight="1" x14ac:dyDescent="0.2">
      <c r="A69" s="368"/>
      <c r="B69" s="1089" t="s">
        <v>593</v>
      </c>
      <c r="C69" s="1089"/>
      <c r="D69" s="1089"/>
      <c r="E69" s="1090"/>
      <c r="F69" s="614">
        <f t="shared" ref="F69:AC69" si="21">SUM(F63:F68)</f>
        <v>0</v>
      </c>
      <c r="G69" s="615">
        <f t="shared" si="21"/>
        <v>0</v>
      </c>
      <c r="H69" s="614">
        <f t="shared" si="21"/>
        <v>0</v>
      </c>
      <c r="I69" s="615">
        <f t="shared" si="21"/>
        <v>0</v>
      </c>
      <c r="J69" s="614">
        <f t="shared" si="21"/>
        <v>0</v>
      </c>
      <c r="K69" s="615">
        <f t="shared" si="21"/>
        <v>0</v>
      </c>
      <c r="L69" s="614">
        <f t="shared" si="21"/>
        <v>0</v>
      </c>
      <c r="M69" s="615">
        <f t="shared" si="21"/>
        <v>0</v>
      </c>
      <c r="N69" s="614">
        <f t="shared" si="21"/>
        <v>0</v>
      </c>
      <c r="O69" s="615">
        <f t="shared" si="21"/>
        <v>0</v>
      </c>
      <c r="P69" s="614">
        <f t="shared" si="21"/>
        <v>0</v>
      </c>
      <c r="Q69" s="615">
        <f t="shared" si="21"/>
        <v>0</v>
      </c>
      <c r="R69" s="614">
        <f t="shared" si="21"/>
        <v>0</v>
      </c>
      <c r="S69" s="615">
        <f t="shared" si="21"/>
        <v>0</v>
      </c>
      <c r="T69" s="614">
        <f t="shared" si="21"/>
        <v>0</v>
      </c>
      <c r="U69" s="615">
        <f t="shared" si="21"/>
        <v>0</v>
      </c>
      <c r="V69" s="614">
        <f t="shared" si="21"/>
        <v>0</v>
      </c>
      <c r="W69" s="615">
        <f t="shared" si="21"/>
        <v>0</v>
      </c>
      <c r="X69" s="614">
        <f t="shared" si="21"/>
        <v>0</v>
      </c>
      <c r="Y69" s="615">
        <f t="shared" si="21"/>
        <v>0</v>
      </c>
      <c r="Z69" s="614">
        <f t="shared" si="21"/>
        <v>0</v>
      </c>
      <c r="AA69" s="615">
        <f t="shared" si="21"/>
        <v>0</v>
      </c>
      <c r="AB69" s="614">
        <f t="shared" si="21"/>
        <v>0</v>
      </c>
      <c r="AC69" s="615">
        <f t="shared" si="21"/>
        <v>0</v>
      </c>
      <c r="AD69" s="614">
        <f t="shared" ref="AD69:BI69" si="22">SUM(AD63:AD68)</f>
        <v>0</v>
      </c>
      <c r="AE69" s="615">
        <f t="shared" si="22"/>
        <v>0</v>
      </c>
      <c r="AF69" s="614">
        <f t="shared" si="22"/>
        <v>0</v>
      </c>
      <c r="AG69" s="615">
        <f t="shared" si="22"/>
        <v>0</v>
      </c>
      <c r="AH69" s="614">
        <f t="shared" si="22"/>
        <v>0</v>
      </c>
      <c r="AI69" s="615">
        <f t="shared" si="22"/>
        <v>0</v>
      </c>
      <c r="AJ69" s="614">
        <f t="shared" si="22"/>
        <v>0</v>
      </c>
      <c r="AK69" s="615">
        <f t="shared" si="22"/>
        <v>0</v>
      </c>
      <c r="AL69" s="614">
        <f t="shared" si="22"/>
        <v>0</v>
      </c>
      <c r="AM69" s="615">
        <f t="shared" si="22"/>
        <v>0</v>
      </c>
      <c r="AN69" s="614">
        <f t="shared" si="22"/>
        <v>0</v>
      </c>
      <c r="AO69" s="615">
        <f t="shared" si="22"/>
        <v>0</v>
      </c>
      <c r="AP69" s="614">
        <f t="shared" si="22"/>
        <v>0</v>
      </c>
      <c r="AQ69" s="615">
        <f t="shared" si="22"/>
        <v>0</v>
      </c>
      <c r="AR69" s="614">
        <f t="shared" si="22"/>
        <v>0</v>
      </c>
      <c r="AS69" s="615">
        <f t="shared" si="22"/>
        <v>0</v>
      </c>
      <c r="AT69" s="614">
        <f t="shared" si="22"/>
        <v>0</v>
      </c>
      <c r="AU69" s="615">
        <f t="shared" si="22"/>
        <v>0</v>
      </c>
      <c r="AV69" s="614">
        <f t="shared" si="22"/>
        <v>0</v>
      </c>
      <c r="AW69" s="615">
        <f t="shared" si="22"/>
        <v>0</v>
      </c>
      <c r="AX69" s="614">
        <f t="shared" si="22"/>
        <v>0</v>
      </c>
      <c r="AY69" s="672">
        <f t="shared" si="22"/>
        <v>0</v>
      </c>
      <c r="AZ69" s="674">
        <f t="shared" si="22"/>
        <v>0</v>
      </c>
      <c r="BA69" s="616">
        <f t="shared" si="22"/>
        <v>0</v>
      </c>
      <c r="BB69" s="362">
        <f t="shared" si="22"/>
        <v>0</v>
      </c>
      <c r="BC69" s="363">
        <f t="shared" si="22"/>
        <v>0</v>
      </c>
      <c r="BD69" s="362">
        <f t="shared" si="22"/>
        <v>0</v>
      </c>
      <c r="BE69" s="363">
        <f t="shared" si="22"/>
        <v>0</v>
      </c>
      <c r="BF69" s="362">
        <f t="shared" si="22"/>
        <v>0</v>
      </c>
      <c r="BG69" s="369">
        <f t="shared" si="22"/>
        <v>0</v>
      </c>
      <c r="BH69" s="361">
        <f t="shared" si="22"/>
        <v>0</v>
      </c>
      <c r="BI69" s="369">
        <f t="shared" si="22"/>
        <v>0</v>
      </c>
    </row>
    <row r="70" spans="1:61" ht="15" customHeight="1" x14ac:dyDescent="0.2">
      <c r="A70" s="291"/>
      <c r="B70" s="1091"/>
      <c r="C70" s="1091"/>
      <c r="D70" s="1091"/>
      <c r="E70" s="1091"/>
      <c r="F70" s="1092"/>
      <c r="G70" s="1092"/>
      <c r="H70" s="1092"/>
      <c r="I70" s="1092"/>
      <c r="J70" s="1092"/>
      <c r="K70" s="1092"/>
      <c r="L70" s="1092"/>
      <c r="M70" s="1092"/>
      <c r="N70" s="1092"/>
      <c r="O70" s="1092"/>
      <c r="P70" s="1092"/>
      <c r="Q70" s="1092"/>
      <c r="R70" s="1092"/>
      <c r="S70" s="1092"/>
      <c r="T70" s="1092"/>
      <c r="U70" s="1092"/>
      <c r="V70" s="1092"/>
      <c r="W70" s="1092"/>
      <c r="X70" s="1092"/>
      <c r="Y70" s="1092"/>
      <c r="Z70" s="1092"/>
      <c r="AA70" s="1092"/>
      <c r="AB70" s="1092"/>
      <c r="AC70" s="1092"/>
      <c r="AD70" s="1092"/>
      <c r="AE70" s="1092"/>
      <c r="AF70" s="1092"/>
      <c r="AG70" s="1092"/>
      <c r="AH70" s="1092"/>
      <c r="AI70" s="1092"/>
      <c r="AJ70" s="1092"/>
      <c r="AK70" s="1092"/>
      <c r="AL70" s="1092"/>
      <c r="AM70" s="1092"/>
      <c r="AN70" s="1092"/>
      <c r="AO70" s="1092"/>
      <c r="AP70" s="1092"/>
      <c r="AQ70" s="1092"/>
      <c r="AR70" s="1092"/>
      <c r="AS70" s="1092"/>
      <c r="AT70" s="1092"/>
      <c r="AU70" s="1092"/>
      <c r="AV70" s="1092"/>
      <c r="AW70" s="1092"/>
      <c r="AX70" s="1091"/>
      <c r="AY70" s="1091"/>
      <c r="AZ70" s="1091"/>
      <c r="BA70" s="1091"/>
      <c r="BB70" s="1091"/>
      <c r="BC70" s="1091"/>
      <c r="BD70" s="1091"/>
      <c r="BE70" s="1091"/>
      <c r="BF70" s="1091"/>
      <c r="BG70" s="1091"/>
      <c r="BH70" s="1091"/>
      <c r="BI70" s="1091"/>
    </row>
    <row r="71" spans="1:61" s="347" customFormat="1" ht="15" customHeight="1" x14ac:dyDescent="0.25">
      <c r="A71" s="340"/>
      <c r="B71" s="1068" t="s">
        <v>90</v>
      </c>
      <c r="C71" s="1068"/>
      <c r="D71" s="1068"/>
      <c r="E71" s="1069"/>
      <c r="F71" s="604">
        <f>SUM(F69+F61+F49)</f>
        <v>0</v>
      </c>
      <c r="G71" s="606">
        <f>SUM(G69+G61+G49)</f>
        <v>0</v>
      </c>
      <c r="H71" s="457">
        <f>SUM(H69+H61+H49)</f>
        <v>0</v>
      </c>
      <c r="I71" s="607">
        <f>SUM(I69+I61+I49)</f>
        <v>0</v>
      </c>
      <c r="J71" s="604">
        <f t="shared" ref="J71:AW71" si="23">SUM(J49+J61+J69)</f>
        <v>0</v>
      </c>
      <c r="K71" s="608">
        <f t="shared" si="23"/>
        <v>0</v>
      </c>
      <c r="L71" s="457">
        <f t="shared" si="23"/>
        <v>0</v>
      </c>
      <c r="M71" s="458">
        <f t="shared" si="23"/>
        <v>0</v>
      </c>
      <c r="N71" s="604">
        <f>SUM(N49+N61)</f>
        <v>0</v>
      </c>
      <c r="O71" s="608">
        <f>SUM(O49+O61)</f>
        <v>0</v>
      </c>
      <c r="P71" s="457">
        <f>SUM(P49+P61+P69)</f>
        <v>0</v>
      </c>
      <c r="Q71" s="609">
        <f>SUM(Q49+Q61+Q69)</f>
        <v>0</v>
      </c>
      <c r="R71" s="604">
        <f t="shared" si="23"/>
        <v>0</v>
      </c>
      <c r="S71" s="608">
        <f>SUM(S49+S61+S69)</f>
        <v>0</v>
      </c>
      <c r="T71" s="457">
        <f t="shared" si="23"/>
        <v>0</v>
      </c>
      <c r="U71" s="609">
        <f t="shared" si="23"/>
        <v>0</v>
      </c>
      <c r="V71" s="604">
        <f t="shared" si="23"/>
        <v>0</v>
      </c>
      <c r="W71" s="608">
        <f t="shared" si="23"/>
        <v>0</v>
      </c>
      <c r="X71" s="457">
        <f t="shared" si="23"/>
        <v>0</v>
      </c>
      <c r="Y71" s="609">
        <f t="shared" si="23"/>
        <v>0</v>
      </c>
      <c r="Z71" s="604">
        <f t="shared" si="23"/>
        <v>0</v>
      </c>
      <c r="AA71" s="608">
        <f t="shared" si="23"/>
        <v>0</v>
      </c>
      <c r="AB71" s="457">
        <f t="shared" si="23"/>
        <v>0</v>
      </c>
      <c r="AC71" s="609">
        <f t="shared" si="23"/>
        <v>0</v>
      </c>
      <c r="AD71" s="604">
        <f t="shared" si="23"/>
        <v>0</v>
      </c>
      <c r="AE71" s="608">
        <f t="shared" si="23"/>
        <v>0</v>
      </c>
      <c r="AF71" s="457">
        <f t="shared" si="23"/>
        <v>0</v>
      </c>
      <c r="AG71" s="609">
        <f t="shared" si="23"/>
        <v>0</v>
      </c>
      <c r="AH71" s="604">
        <f t="shared" si="23"/>
        <v>0</v>
      </c>
      <c r="AI71" s="608">
        <f t="shared" si="23"/>
        <v>0</v>
      </c>
      <c r="AJ71" s="457">
        <f t="shared" si="23"/>
        <v>0</v>
      </c>
      <c r="AK71" s="609">
        <f t="shared" si="23"/>
        <v>0</v>
      </c>
      <c r="AL71" s="604">
        <f t="shared" si="23"/>
        <v>0</v>
      </c>
      <c r="AM71" s="608">
        <f t="shared" si="23"/>
        <v>0</v>
      </c>
      <c r="AN71" s="457">
        <f t="shared" si="23"/>
        <v>0</v>
      </c>
      <c r="AO71" s="609">
        <f t="shared" si="23"/>
        <v>0</v>
      </c>
      <c r="AP71" s="604">
        <f t="shared" si="23"/>
        <v>0</v>
      </c>
      <c r="AQ71" s="608">
        <f t="shared" si="23"/>
        <v>0</v>
      </c>
      <c r="AR71" s="457">
        <f t="shared" si="23"/>
        <v>0</v>
      </c>
      <c r="AS71" s="609">
        <f t="shared" si="23"/>
        <v>0</v>
      </c>
      <c r="AT71" s="604">
        <f t="shared" si="23"/>
        <v>0</v>
      </c>
      <c r="AU71" s="608">
        <f t="shared" si="23"/>
        <v>0</v>
      </c>
      <c r="AV71" s="457">
        <f t="shared" si="23"/>
        <v>0</v>
      </c>
      <c r="AW71" s="458">
        <f t="shared" si="23"/>
        <v>0</v>
      </c>
      <c r="AX71" s="601">
        <f>SUM(AX49+AX61+AX69)</f>
        <v>0</v>
      </c>
      <c r="AY71" s="602">
        <f>SUM(AY49+AY61+AY69)</f>
        <v>0</v>
      </c>
      <c r="AZ71" s="669">
        <f>SUM(AZ49+AZ61+AZ69)</f>
        <v>0</v>
      </c>
      <c r="BA71" s="668">
        <f>SUM(BA49+BA61+BA69)</f>
        <v>0</v>
      </c>
      <c r="BB71" s="342">
        <f>IF(SUM(BB60:BB70)&gt;7500/1.15/0.75,7500/1.15/0.75,SUM(BB60:BB70))</f>
        <v>0</v>
      </c>
      <c r="BC71" s="446">
        <f>SUM(BC69+BC61+BC49)</f>
        <v>0</v>
      </c>
      <c r="BD71" s="448">
        <f>SUM(BD69+BD61+BD49)</f>
        <v>0</v>
      </c>
      <c r="BE71" s="449">
        <f>SUM(BE69+BE61+BE49)</f>
        <v>0</v>
      </c>
      <c r="BF71" s="445">
        <f>SUM(BF49+BF61+BF69)</f>
        <v>0</v>
      </c>
      <c r="BG71" s="450">
        <f>SUM(BG49+BG61+BG69)</f>
        <v>0</v>
      </c>
      <c r="BH71" s="451">
        <f>SUM(BH49+BH61+BH69)</f>
        <v>0</v>
      </c>
      <c r="BI71" s="452">
        <f>SUM(BI49+BI61+BI69)</f>
        <v>0</v>
      </c>
    </row>
    <row r="72" spans="1:61" s="331" customFormat="1" ht="15" customHeight="1" x14ac:dyDescent="0.25">
      <c r="A72" s="328" t="s">
        <v>91</v>
      </c>
      <c r="B72" s="1070" t="s">
        <v>465</v>
      </c>
      <c r="C72" s="1071"/>
      <c r="D72" s="1071"/>
      <c r="E72" s="1072"/>
      <c r="F72" s="595"/>
      <c r="G72" s="605">
        <f>SUM(F83/0.75)</f>
        <v>0</v>
      </c>
      <c r="H72" s="595"/>
      <c r="I72" s="607">
        <f>SUM(H83/0.75)</f>
        <v>0</v>
      </c>
      <c r="J72" s="610"/>
      <c r="K72" s="611">
        <f>SUM(J83/0.75/1.15)</f>
        <v>0</v>
      </c>
      <c r="L72" s="610"/>
      <c r="M72" s="607">
        <f>SUM(L83/0.75/1.15)</f>
        <v>0</v>
      </c>
      <c r="N72" s="610"/>
      <c r="O72" s="611">
        <f>IF((O71-O36)&gt;(5000/1.15/0.75),5000/1.15/0.75+O36,O71)</f>
        <v>0</v>
      </c>
      <c r="P72" s="610"/>
      <c r="Q72" s="607">
        <f>IF((Q71-Q36)&gt;(5000/1.15/0.75),5000/1.15/0.75+Q36,Q71)</f>
        <v>0</v>
      </c>
      <c r="R72" s="610"/>
      <c r="S72" s="611">
        <f>SUM(R83/0.75/1.15)</f>
        <v>0</v>
      </c>
      <c r="T72" s="610"/>
      <c r="U72" s="607">
        <f>SUM(T83/0.75/1.15)</f>
        <v>0</v>
      </c>
      <c r="V72" s="610"/>
      <c r="W72" s="611">
        <f>SUM(V83/0.75/1.15)</f>
        <v>0</v>
      </c>
      <c r="X72" s="610"/>
      <c r="Y72" s="607">
        <f>SUM(X83/0.75/1.15)</f>
        <v>0</v>
      </c>
      <c r="Z72" s="610"/>
      <c r="AA72" s="611">
        <f>SUM(Z83/0.75/1.15)</f>
        <v>0</v>
      </c>
      <c r="AB72" s="610"/>
      <c r="AC72" s="607">
        <f>SUM(AB83/0.75/1.15)</f>
        <v>0</v>
      </c>
      <c r="AD72" s="610"/>
      <c r="AE72" s="611">
        <f>SUM(AD83/0.75/1.15)</f>
        <v>0</v>
      </c>
      <c r="AF72" s="610"/>
      <c r="AG72" s="607">
        <f>SUM(AF83/0.75/1.15)</f>
        <v>0</v>
      </c>
      <c r="AH72" s="610"/>
      <c r="AI72" s="611">
        <f>SUM(AH83/0.75/1.15)</f>
        <v>0</v>
      </c>
      <c r="AJ72" s="610"/>
      <c r="AK72" s="607">
        <f>SUM(AJ83/0.75/1.15)</f>
        <v>0</v>
      </c>
      <c r="AL72" s="610"/>
      <c r="AM72" s="611">
        <f>SUM(AL83/0.75/1.15)</f>
        <v>0</v>
      </c>
      <c r="AN72" s="610"/>
      <c r="AO72" s="607">
        <f>SUM(AN83/0.75/1.15)</f>
        <v>0</v>
      </c>
      <c r="AP72" s="610"/>
      <c r="AQ72" s="611">
        <f>SUM(AP83/0.75/1.15)</f>
        <v>0</v>
      </c>
      <c r="AR72" s="610"/>
      <c r="AS72" s="607">
        <f>SUM(AR83/0.75/1.15)</f>
        <v>0</v>
      </c>
      <c r="AT72" s="595"/>
      <c r="AU72" s="611">
        <f>SUM(AT83/0.75/1.15)</f>
        <v>0</v>
      </c>
      <c r="AV72" s="610"/>
      <c r="AW72" s="607">
        <f>SUM(AV83/0.75/1.15)</f>
        <v>0</v>
      </c>
      <c r="AX72" s="595"/>
      <c r="AY72" s="611">
        <f>AY71</f>
        <v>0</v>
      </c>
      <c r="AZ72" s="371"/>
      <c r="BA72" s="599">
        <f>BA71</f>
        <v>0</v>
      </c>
      <c r="BB72" s="613"/>
      <c r="BC72" s="638">
        <f>SUM(BB83/0.5)</f>
        <v>0</v>
      </c>
      <c r="BD72" s="613"/>
      <c r="BE72" s="638">
        <f>SUM(BD83/0.5)</f>
        <v>0</v>
      </c>
      <c r="BF72" s="371"/>
      <c r="BG72" s="453"/>
      <c r="BH72" s="600"/>
      <c r="BI72" s="453"/>
    </row>
    <row r="73" spans="1:61" s="331" customFormat="1" ht="15" customHeight="1" x14ac:dyDescent="0.25">
      <c r="A73" s="328" t="s">
        <v>92</v>
      </c>
      <c r="B73" s="1042" t="s">
        <v>289</v>
      </c>
      <c r="C73" s="1042"/>
      <c r="D73" s="1042"/>
      <c r="E73" s="1073"/>
      <c r="F73" s="595"/>
      <c r="G73" s="612"/>
      <c r="H73" s="595"/>
      <c r="I73" s="596"/>
      <c r="J73" s="604">
        <f>SUM(J71*0.15)</f>
        <v>0</v>
      </c>
      <c r="K73" s="605">
        <f t="shared" ref="K73:AO73" si="24">SUM(K72*0.15)</f>
        <v>0</v>
      </c>
      <c r="L73" s="457">
        <f>SUM(L71*0.15)</f>
        <v>0</v>
      </c>
      <c r="M73" s="458">
        <f t="shared" si="24"/>
        <v>0</v>
      </c>
      <c r="N73" s="604">
        <f>N61*0.15</f>
        <v>0</v>
      </c>
      <c r="O73" s="605">
        <f>O61*0.15</f>
        <v>0</v>
      </c>
      <c r="P73" s="457">
        <f>P61*0.15</f>
        <v>0</v>
      </c>
      <c r="Q73" s="458">
        <f>Q61*0.15</f>
        <v>0</v>
      </c>
      <c r="R73" s="604">
        <f>SUM(R71*0.15)</f>
        <v>0</v>
      </c>
      <c r="S73" s="605">
        <f t="shared" si="24"/>
        <v>0</v>
      </c>
      <c r="T73" s="457">
        <f>SUM(T71*0.15)</f>
        <v>0</v>
      </c>
      <c r="U73" s="458">
        <f t="shared" si="24"/>
        <v>0</v>
      </c>
      <c r="V73" s="604">
        <f>SUM(V71*0.15)</f>
        <v>0</v>
      </c>
      <c r="W73" s="605">
        <f t="shared" si="24"/>
        <v>0</v>
      </c>
      <c r="X73" s="457">
        <f>SUM(X71*0.15)</f>
        <v>0</v>
      </c>
      <c r="Y73" s="458">
        <f t="shared" si="24"/>
        <v>0</v>
      </c>
      <c r="Z73" s="604">
        <f>SUM(Z71*0.15)</f>
        <v>0</v>
      </c>
      <c r="AA73" s="605">
        <f t="shared" si="24"/>
        <v>0</v>
      </c>
      <c r="AB73" s="457">
        <f>SUM(AB71*0.15)</f>
        <v>0</v>
      </c>
      <c r="AC73" s="458">
        <f t="shared" si="24"/>
        <v>0</v>
      </c>
      <c r="AD73" s="604">
        <f>SUM(AD71*0.15)</f>
        <v>0</v>
      </c>
      <c r="AE73" s="605">
        <f t="shared" ref="AE73:AG73" si="25">SUM(AE72*0.15)</f>
        <v>0</v>
      </c>
      <c r="AF73" s="457">
        <f>SUM(AF71*0.15)</f>
        <v>0</v>
      </c>
      <c r="AG73" s="458">
        <f t="shared" si="25"/>
        <v>0</v>
      </c>
      <c r="AH73" s="604">
        <f>SUM(AH71*0.15)</f>
        <v>0</v>
      </c>
      <c r="AI73" s="605">
        <f t="shared" ref="AI73:AK73" si="26">SUM(AI72*0.15)</f>
        <v>0</v>
      </c>
      <c r="AJ73" s="457">
        <f>SUM(AJ71*0.15)</f>
        <v>0</v>
      </c>
      <c r="AK73" s="458">
        <f t="shared" si="26"/>
        <v>0</v>
      </c>
      <c r="AL73" s="604">
        <f>SUM(AL71*0.15)</f>
        <v>0</v>
      </c>
      <c r="AM73" s="605">
        <f t="shared" si="24"/>
        <v>0</v>
      </c>
      <c r="AN73" s="457">
        <f>SUM(AN71*0.15)</f>
        <v>0</v>
      </c>
      <c r="AO73" s="458">
        <f t="shared" si="24"/>
        <v>0</v>
      </c>
      <c r="AP73" s="604">
        <f>SUM(AP71*0.15)</f>
        <v>0</v>
      </c>
      <c r="AQ73" s="605">
        <f t="shared" ref="AQ73" si="27">SUM(AQ72*0.15)</f>
        <v>0</v>
      </c>
      <c r="AR73" s="457">
        <f>SUM(AR71*0.15)</f>
        <v>0</v>
      </c>
      <c r="AS73" s="458">
        <f>SUM(AS72*0.15)</f>
        <v>0</v>
      </c>
      <c r="AT73" s="604">
        <f>SUM(AT71*0.15)</f>
        <v>0</v>
      </c>
      <c r="AU73" s="605">
        <f t="shared" ref="AU73" si="28">SUM(AU72*0.15)</f>
        <v>0</v>
      </c>
      <c r="AV73" s="457">
        <f>SUM(AV71*0.15)</f>
        <v>0</v>
      </c>
      <c r="AW73" s="458">
        <f>SUM(AW71*0.15)</f>
        <v>0</v>
      </c>
      <c r="AX73" s="653">
        <f>AX61*0.15</f>
        <v>0</v>
      </c>
      <c r="AY73" s="654">
        <f>AY61*0.15</f>
        <v>0</v>
      </c>
      <c r="AZ73" s="455">
        <f>AZ61*0.15</f>
        <v>0</v>
      </c>
      <c r="BA73" s="661">
        <f>BA61*0.15</f>
        <v>0</v>
      </c>
      <c r="BB73" s="371"/>
      <c r="BC73" s="372"/>
      <c r="BD73" s="371"/>
      <c r="BE73" s="372"/>
      <c r="BF73" s="456"/>
      <c r="BG73" s="453"/>
      <c r="BH73" s="456"/>
      <c r="BI73" s="453"/>
    </row>
    <row r="74" spans="1:61" s="331" customFormat="1" ht="15" customHeight="1" x14ac:dyDescent="0.25">
      <c r="A74" s="328"/>
      <c r="B74" s="1042" t="s">
        <v>290</v>
      </c>
      <c r="C74" s="1042"/>
      <c r="D74" s="1042"/>
      <c r="E74" s="1073"/>
      <c r="F74" s="595"/>
      <c r="G74" s="612"/>
      <c r="H74" s="595"/>
      <c r="I74" s="596"/>
      <c r="J74" s="604">
        <f>SUM(J73+J71)</f>
        <v>0</v>
      </c>
      <c r="K74" s="605">
        <f>SUM(K72+K73)</f>
        <v>0</v>
      </c>
      <c r="L74" s="457">
        <f>SUM(L73+L71)</f>
        <v>0</v>
      </c>
      <c r="M74" s="458">
        <f>SUM(M72+M73)</f>
        <v>0</v>
      </c>
      <c r="N74" s="604">
        <f>SUM(N73+N71)</f>
        <v>0</v>
      </c>
      <c r="O74" s="605">
        <f>SUM(O73+O72)</f>
        <v>0</v>
      </c>
      <c r="P74" s="457">
        <f>SUM(P73+P71)</f>
        <v>0</v>
      </c>
      <c r="Q74" s="458">
        <f>SUM(Q73+Q72)</f>
        <v>0</v>
      </c>
      <c r="R74" s="604">
        <f>SUM(R73+R71)</f>
        <v>0</v>
      </c>
      <c r="S74" s="605">
        <f>SUM(S72+S73)</f>
        <v>0</v>
      </c>
      <c r="T74" s="457">
        <f>SUM(T73+T71)</f>
        <v>0</v>
      </c>
      <c r="U74" s="458">
        <f>SUM(U72+U73)</f>
        <v>0</v>
      </c>
      <c r="V74" s="604">
        <f>SUM(V73+V71)</f>
        <v>0</v>
      </c>
      <c r="W74" s="605">
        <f>SUM(W72+W73)</f>
        <v>0</v>
      </c>
      <c r="X74" s="457">
        <f>SUM(X73+X71)</f>
        <v>0</v>
      </c>
      <c r="Y74" s="458">
        <f>SUM(Y72+Y73)</f>
        <v>0</v>
      </c>
      <c r="Z74" s="604">
        <f>SUM(Z73+Z71)</f>
        <v>0</v>
      </c>
      <c r="AA74" s="605">
        <f>SUM(AA72+AA73)</f>
        <v>0</v>
      </c>
      <c r="AB74" s="457">
        <f>SUM(AB73+AB71)</f>
        <v>0</v>
      </c>
      <c r="AC74" s="458">
        <f>SUM(AC72+AC73)</f>
        <v>0</v>
      </c>
      <c r="AD74" s="604">
        <f>SUM(AD73+AD71)</f>
        <v>0</v>
      </c>
      <c r="AE74" s="605">
        <f>SUM(AE72+AE73)</f>
        <v>0</v>
      </c>
      <c r="AF74" s="457">
        <f>SUM(AF73+AF71)</f>
        <v>0</v>
      </c>
      <c r="AG74" s="458">
        <f>SUM(AG72+AG73)</f>
        <v>0</v>
      </c>
      <c r="AH74" s="604">
        <f>SUM(AH73+AH71)</f>
        <v>0</v>
      </c>
      <c r="AI74" s="605">
        <f>SUM(AI72+AI73)</f>
        <v>0</v>
      </c>
      <c r="AJ74" s="457">
        <f>SUM(AJ73+AJ71)</f>
        <v>0</v>
      </c>
      <c r="AK74" s="458">
        <f>SUM(AK72+AK73)</f>
        <v>0</v>
      </c>
      <c r="AL74" s="604">
        <f>SUM(AL73+AL71)</f>
        <v>0</v>
      </c>
      <c r="AM74" s="605">
        <f>SUM(AM72+AM73)</f>
        <v>0</v>
      </c>
      <c r="AN74" s="457">
        <f>SUM(AN73+AN71)</f>
        <v>0</v>
      </c>
      <c r="AO74" s="458">
        <f>SUM(AO72+AO73)</f>
        <v>0</v>
      </c>
      <c r="AP74" s="604">
        <f>SUM(AP73+AP71)</f>
        <v>0</v>
      </c>
      <c r="AQ74" s="605">
        <f>SUM(AQ72+AQ73)</f>
        <v>0</v>
      </c>
      <c r="AR74" s="457">
        <f>SUM(AR73+AR71)</f>
        <v>0</v>
      </c>
      <c r="AS74" s="458">
        <f>SUM(AS72+AS73)</f>
        <v>0</v>
      </c>
      <c r="AT74" s="604">
        <f>SUM(AT73+AT71)</f>
        <v>0</v>
      </c>
      <c r="AU74" s="605">
        <f>SUM(AU72+AU73)</f>
        <v>0</v>
      </c>
      <c r="AV74" s="457">
        <f>SUM(AV73+AV71)</f>
        <v>0</v>
      </c>
      <c r="AW74" s="458">
        <f>SUM(AW72+AW73)</f>
        <v>0</v>
      </c>
      <c r="AX74" s="655">
        <f>SUM(AX73+AX71)</f>
        <v>0</v>
      </c>
      <c r="AY74" s="603">
        <f>SUM(AY73+AY71)</f>
        <v>0</v>
      </c>
      <c r="AZ74" s="457">
        <f>AZ71+AZ73</f>
        <v>0</v>
      </c>
      <c r="BA74" s="599">
        <f>BA72+BA73</f>
        <v>0</v>
      </c>
      <c r="BB74" s="371"/>
      <c r="BC74" s="372"/>
      <c r="BD74" s="371"/>
      <c r="BE74" s="372"/>
      <c r="BF74" s="456"/>
      <c r="BG74" s="453"/>
      <c r="BH74" s="456"/>
      <c r="BI74" s="453"/>
    </row>
    <row r="75" spans="1:61" s="347" customFormat="1" ht="15" customHeight="1" x14ac:dyDescent="0.25">
      <c r="A75" s="340"/>
      <c r="B75" s="1042" t="s">
        <v>93</v>
      </c>
      <c r="C75" s="1042"/>
      <c r="D75" s="1042"/>
      <c r="E75" s="1073"/>
      <c r="F75" s="604">
        <f>SUM(F71*0.75)</f>
        <v>0</v>
      </c>
      <c r="G75" s="605">
        <f>SUM(G72*0.75)</f>
        <v>0</v>
      </c>
      <c r="H75" s="457">
        <f>SUM(H71*0.75)</f>
        <v>0</v>
      </c>
      <c r="I75" s="458">
        <f>SUM(I72*0.75)</f>
        <v>0</v>
      </c>
      <c r="J75" s="604">
        <f t="shared" ref="J75:AU75" si="29">SUM(J74*0.75)</f>
        <v>0</v>
      </c>
      <c r="K75" s="605">
        <f>SUM(K74*0.75)</f>
        <v>0</v>
      </c>
      <c r="L75" s="457">
        <f>SUM(L74*0.75)</f>
        <v>0</v>
      </c>
      <c r="M75" s="458">
        <f t="shared" si="29"/>
        <v>0</v>
      </c>
      <c r="N75" s="604">
        <f>N74*0.75</f>
        <v>0</v>
      </c>
      <c r="O75" s="605">
        <f>SUM(O74*0.75)</f>
        <v>0</v>
      </c>
      <c r="P75" s="457">
        <f>SUM(P74*0.75)</f>
        <v>0</v>
      </c>
      <c r="Q75" s="458">
        <f>SUM(Q74*0.75)</f>
        <v>0</v>
      </c>
      <c r="R75" s="604">
        <f t="shared" si="29"/>
        <v>0</v>
      </c>
      <c r="S75" s="605">
        <f t="shared" si="29"/>
        <v>0</v>
      </c>
      <c r="T75" s="604">
        <f t="shared" si="29"/>
        <v>0</v>
      </c>
      <c r="U75" s="605">
        <f t="shared" si="29"/>
        <v>0</v>
      </c>
      <c r="V75" s="604">
        <f t="shared" si="29"/>
        <v>0</v>
      </c>
      <c r="W75" s="605">
        <f t="shared" si="29"/>
        <v>0</v>
      </c>
      <c r="X75" s="457">
        <f t="shared" si="29"/>
        <v>0</v>
      </c>
      <c r="Y75" s="458">
        <f t="shared" si="29"/>
        <v>0</v>
      </c>
      <c r="Z75" s="604">
        <f t="shared" si="29"/>
        <v>0</v>
      </c>
      <c r="AA75" s="605">
        <f t="shared" si="29"/>
        <v>0</v>
      </c>
      <c r="AB75" s="457">
        <f t="shared" si="29"/>
        <v>0</v>
      </c>
      <c r="AC75" s="458">
        <f t="shared" si="29"/>
        <v>0</v>
      </c>
      <c r="AD75" s="604">
        <f t="shared" si="29"/>
        <v>0</v>
      </c>
      <c r="AE75" s="605">
        <f t="shared" si="29"/>
        <v>0</v>
      </c>
      <c r="AF75" s="457">
        <f t="shared" si="29"/>
        <v>0</v>
      </c>
      <c r="AG75" s="458">
        <f t="shared" si="29"/>
        <v>0</v>
      </c>
      <c r="AH75" s="604">
        <f t="shared" si="29"/>
        <v>0</v>
      </c>
      <c r="AI75" s="605">
        <f t="shared" si="29"/>
        <v>0</v>
      </c>
      <c r="AJ75" s="457">
        <f t="shared" si="29"/>
        <v>0</v>
      </c>
      <c r="AK75" s="458">
        <f t="shared" si="29"/>
        <v>0</v>
      </c>
      <c r="AL75" s="604">
        <f t="shared" si="29"/>
        <v>0</v>
      </c>
      <c r="AM75" s="605">
        <f t="shared" si="29"/>
        <v>0</v>
      </c>
      <c r="AN75" s="457">
        <f t="shared" si="29"/>
        <v>0</v>
      </c>
      <c r="AO75" s="458">
        <f t="shared" si="29"/>
        <v>0</v>
      </c>
      <c r="AP75" s="604">
        <f t="shared" si="29"/>
        <v>0</v>
      </c>
      <c r="AQ75" s="605">
        <f t="shared" si="29"/>
        <v>0</v>
      </c>
      <c r="AR75" s="457">
        <f t="shared" si="29"/>
        <v>0</v>
      </c>
      <c r="AS75" s="458">
        <f t="shared" si="29"/>
        <v>0</v>
      </c>
      <c r="AT75" s="604">
        <f t="shared" si="29"/>
        <v>0</v>
      </c>
      <c r="AU75" s="605">
        <f t="shared" si="29"/>
        <v>0</v>
      </c>
      <c r="AV75" s="457">
        <f>SUM(AV74*0.75)</f>
        <v>0</v>
      </c>
      <c r="AW75" s="458">
        <f t="shared" ref="AW75" si="30">SUM(AW74*0.75)</f>
        <v>0</v>
      </c>
      <c r="AX75" s="655">
        <f>SUM(AX74*0.75)</f>
        <v>0</v>
      </c>
      <c r="AY75" s="605">
        <f>SUM(AY74*0.75)</f>
        <v>0</v>
      </c>
      <c r="AZ75" s="455">
        <f>SUM(AZ74*0.75)</f>
        <v>0</v>
      </c>
      <c r="BA75" s="599">
        <f>SUM(BA74*0.75)</f>
        <v>0</v>
      </c>
      <c r="BB75" s="459"/>
      <c r="BC75" s="460"/>
      <c r="BD75" s="459"/>
      <c r="BE75" s="460"/>
      <c r="BF75" s="461"/>
      <c r="BG75" s="462"/>
      <c r="BH75" s="461"/>
      <c r="BI75" s="462"/>
    </row>
    <row r="76" spans="1:61" s="331" customFormat="1" ht="15" customHeight="1" thickBot="1" x14ac:dyDescent="0.3">
      <c r="A76" s="328"/>
      <c r="B76" s="1042" t="s">
        <v>94</v>
      </c>
      <c r="C76" s="1042"/>
      <c r="D76" s="1042"/>
      <c r="E76" s="1073"/>
      <c r="F76" s="371"/>
      <c r="G76" s="372"/>
      <c r="H76" s="371"/>
      <c r="I76" s="372"/>
      <c r="J76" s="371"/>
      <c r="K76" s="372"/>
      <c r="L76" s="371"/>
      <c r="M76" s="372"/>
      <c r="N76" s="371"/>
      <c r="O76" s="372"/>
      <c r="P76" s="371"/>
      <c r="Q76" s="372"/>
      <c r="R76" s="371"/>
      <c r="S76" s="372"/>
      <c r="T76" s="371"/>
      <c r="U76" s="372"/>
      <c r="V76" s="371"/>
      <c r="W76" s="372"/>
      <c r="X76" s="371"/>
      <c r="Y76" s="372"/>
      <c r="Z76" s="371"/>
      <c r="AA76" s="372"/>
      <c r="AB76" s="371"/>
      <c r="AC76" s="372"/>
      <c r="AD76" s="371"/>
      <c r="AE76" s="372"/>
      <c r="AF76" s="371"/>
      <c r="AG76" s="372"/>
      <c r="AH76" s="371"/>
      <c r="AI76" s="372"/>
      <c r="AJ76" s="371"/>
      <c r="AK76" s="372"/>
      <c r="AL76" s="371"/>
      <c r="AM76" s="372"/>
      <c r="AN76" s="371"/>
      <c r="AO76" s="372"/>
      <c r="AP76" s="371"/>
      <c r="AQ76" s="372"/>
      <c r="AR76" s="371"/>
      <c r="AS76" s="454"/>
      <c r="AT76" s="371"/>
      <c r="AU76" s="372"/>
      <c r="AV76" s="371"/>
      <c r="AW76" s="454"/>
      <c r="AX76" s="371"/>
      <c r="AY76" s="454"/>
      <c r="AZ76" s="371"/>
      <c r="BA76" s="454"/>
      <c r="BB76" s="447">
        <f>SUM(BB71*0.5)</f>
        <v>0</v>
      </c>
      <c r="BC76" s="463">
        <f>SUM(BC72*0.5)</f>
        <v>0</v>
      </c>
      <c r="BD76" s="455">
        <f>SUM(BD71*0.5)</f>
        <v>0</v>
      </c>
      <c r="BE76" s="464">
        <f>SUM(BE72*0.5)</f>
        <v>0</v>
      </c>
      <c r="BF76" s="456"/>
      <c r="BG76" s="453"/>
      <c r="BH76" s="456"/>
      <c r="BI76" s="453"/>
    </row>
    <row r="77" spans="1:61" s="298" customFormat="1" ht="15" customHeight="1" thickBot="1" x14ac:dyDescent="0.3">
      <c r="A77" s="289"/>
      <c r="B77" s="1074" t="s">
        <v>279</v>
      </c>
      <c r="C77" s="1074"/>
      <c r="D77" s="1074"/>
      <c r="E77" s="1075"/>
      <c r="F77" s="293"/>
      <c r="G77" s="373"/>
      <c r="H77" s="293">
        <v>0</v>
      </c>
      <c r="I77" s="373"/>
      <c r="J77" s="293">
        <v>0</v>
      </c>
      <c r="K77" s="373"/>
      <c r="L77" s="293">
        <v>0</v>
      </c>
      <c r="M77" s="373"/>
      <c r="N77" s="293">
        <v>0</v>
      </c>
      <c r="O77" s="373"/>
      <c r="P77" s="293">
        <v>0</v>
      </c>
      <c r="Q77" s="373"/>
      <c r="R77" s="293">
        <v>0</v>
      </c>
      <c r="S77" s="373"/>
      <c r="T77" s="293">
        <v>0</v>
      </c>
      <c r="U77" s="373"/>
      <c r="V77" s="293">
        <v>0</v>
      </c>
      <c r="W77" s="373"/>
      <c r="X77" s="293">
        <v>0</v>
      </c>
      <c r="Y77" s="373"/>
      <c r="Z77" s="293">
        <v>0</v>
      </c>
      <c r="AA77" s="374"/>
      <c r="AB77" s="293">
        <v>0</v>
      </c>
      <c r="AC77" s="373"/>
      <c r="AD77" s="293">
        <v>0</v>
      </c>
      <c r="AE77" s="374"/>
      <c r="AF77" s="293">
        <v>0</v>
      </c>
      <c r="AG77" s="373"/>
      <c r="AH77" s="293"/>
      <c r="AI77" s="374"/>
      <c r="AJ77" s="293"/>
      <c r="AK77" s="373"/>
      <c r="AL77" s="293"/>
      <c r="AM77" s="373"/>
      <c r="AN77" s="293"/>
      <c r="AO77" s="373"/>
      <c r="AP77" s="293"/>
      <c r="AQ77" s="373"/>
      <c r="AR77" s="293"/>
      <c r="AS77" s="373"/>
      <c r="AT77" s="293"/>
      <c r="AU77" s="373"/>
      <c r="AV77" s="293"/>
      <c r="AW77" s="373"/>
      <c r="AX77" s="293"/>
      <c r="AY77" s="373"/>
      <c r="AZ77" s="293">
        <v>0</v>
      </c>
      <c r="BA77" s="373"/>
      <c r="BB77" s="293">
        <v>0</v>
      </c>
      <c r="BC77" s="373"/>
      <c r="BD77" s="293">
        <v>0</v>
      </c>
      <c r="BE77" s="373"/>
      <c r="BF77" s="379">
        <f>SUM(F77+J77+N77+R77+V77+Z77+AD77+AH77+AL77+AP77+AT77+AX77+BB77)</f>
        <v>0</v>
      </c>
      <c r="BG77" s="373"/>
      <c r="BH77" s="379">
        <f>SUM(H77+L77+P77+T77+X77+AB77+AF77+AN77+AR77+AV77+AZ77+BD77)</f>
        <v>0</v>
      </c>
      <c r="BI77" s="373"/>
    </row>
    <row r="78" spans="1:61" ht="15" customHeight="1" thickBot="1" x14ac:dyDescent="0.25">
      <c r="A78" s="291"/>
      <c r="B78" s="1076" t="s">
        <v>576</v>
      </c>
      <c r="C78" s="1076"/>
      <c r="D78" s="1076"/>
      <c r="E78" s="1076"/>
      <c r="F78" s="1076"/>
      <c r="G78" s="1076"/>
      <c r="H78" s="1076"/>
      <c r="I78" s="1076"/>
      <c r="J78" s="1076"/>
      <c r="K78" s="1076"/>
      <c r="L78" s="1076"/>
      <c r="M78" s="1076"/>
      <c r="N78" s="1076"/>
      <c r="O78" s="1076"/>
      <c r="P78" s="1076"/>
      <c r="Q78" s="1076"/>
      <c r="R78" s="1076"/>
      <c r="S78" s="1076"/>
      <c r="T78" s="1076"/>
      <c r="U78" s="1076"/>
      <c r="V78" s="1076"/>
      <c r="W78" s="1076"/>
      <c r="X78" s="1076"/>
      <c r="Y78" s="1076"/>
      <c r="Z78" s="1076"/>
      <c r="AA78" s="1076"/>
      <c r="AB78" s="1076"/>
      <c r="AC78" s="1076"/>
      <c r="AD78" s="1076"/>
      <c r="AE78" s="1076"/>
      <c r="AF78" s="1076"/>
      <c r="AG78" s="1076"/>
      <c r="AH78" s="1076"/>
      <c r="AI78" s="1076"/>
      <c r="AJ78" s="1076"/>
      <c r="AK78" s="1076"/>
      <c r="AL78" s="1076"/>
      <c r="AM78" s="1076"/>
      <c r="AN78" s="1076"/>
      <c r="AO78" s="1076"/>
      <c r="AP78" s="1076"/>
      <c r="AQ78" s="1076"/>
      <c r="AR78" s="1076"/>
      <c r="AS78" s="1076"/>
      <c r="AT78" s="1076"/>
      <c r="AU78" s="1076"/>
      <c r="AV78" s="1076"/>
      <c r="AW78" s="1076"/>
      <c r="AX78" s="1076"/>
      <c r="AY78" s="1076"/>
      <c r="AZ78" s="1076"/>
      <c r="BA78" s="1076"/>
      <c r="BB78" s="1076"/>
      <c r="BC78" s="1076"/>
      <c r="BD78" s="1076"/>
      <c r="BE78" s="1076"/>
      <c r="BF78" s="1076"/>
      <c r="BG78" s="1076"/>
      <c r="BH78" s="1076"/>
      <c r="BI78" s="1076"/>
    </row>
    <row r="79" spans="1:61" s="327" customFormat="1" ht="27.75" customHeight="1" x14ac:dyDescent="0.2">
      <c r="A79" s="367"/>
      <c r="B79" s="1029"/>
      <c r="C79" s="1029"/>
      <c r="D79" s="1029"/>
      <c r="E79" s="1030"/>
      <c r="F79" s="1058" t="s">
        <v>296</v>
      </c>
      <c r="G79" s="1059"/>
      <c r="H79" s="1060" t="s">
        <v>296</v>
      </c>
      <c r="I79" s="1061"/>
      <c r="J79" s="1058" t="s">
        <v>393</v>
      </c>
      <c r="K79" s="1059"/>
      <c r="L79" s="1060" t="s">
        <v>393</v>
      </c>
      <c r="M79" s="1061"/>
      <c r="N79" s="1058" t="s">
        <v>297</v>
      </c>
      <c r="O79" s="1059"/>
      <c r="P79" s="1060" t="s">
        <v>297</v>
      </c>
      <c r="Q79" s="1061"/>
      <c r="R79" s="1058" t="s">
        <v>298</v>
      </c>
      <c r="S79" s="1059"/>
      <c r="T79" s="1060" t="s">
        <v>298</v>
      </c>
      <c r="U79" s="1061"/>
      <c r="V79" s="1058" t="s">
        <v>299</v>
      </c>
      <c r="W79" s="1059"/>
      <c r="X79" s="1060" t="s">
        <v>299</v>
      </c>
      <c r="Y79" s="1061"/>
      <c r="Z79" s="1058" t="s">
        <v>300</v>
      </c>
      <c r="AA79" s="1059"/>
      <c r="AB79" s="1060" t="s">
        <v>300</v>
      </c>
      <c r="AC79" s="1061"/>
      <c r="AD79" s="1058" t="s">
        <v>316</v>
      </c>
      <c r="AE79" s="1059"/>
      <c r="AF79" s="1060" t="s">
        <v>316</v>
      </c>
      <c r="AG79" s="1061"/>
      <c r="AH79" s="1058" t="s">
        <v>565</v>
      </c>
      <c r="AI79" s="1059"/>
      <c r="AJ79" s="1060" t="s">
        <v>565</v>
      </c>
      <c r="AK79" s="1061"/>
      <c r="AL79" s="1058" t="s">
        <v>301</v>
      </c>
      <c r="AM79" s="1059"/>
      <c r="AN79" s="1060" t="s">
        <v>301</v>
      </c>
      <c r="AO79" s="1061"/>
      <c r="AP79" s="1058" t="s">
        <v>302</v>
      </c>
      <c r="AQ79" s="1059"/>
      <c r="AR79" s="1060" t="s">
        <v>302</v>
      </c>
      <c r="AS79" s="1061"/>
      <c r="AT79" s="1058" t="s">
        <v>319</v>
      </c>
      <c r="AU79" s="1059"/>
      <c r="AV79" s="1060" t="s">
        <v>319</v>
      </c>
      <c r="AW79" s="1061"/>
      <c r="AX79" s="1058" t="s">
        <v>303</v>
      </c>
      <c r="AY79" s="1059"/>
      <c r="AZ79" s="1060" t="s">
        <v>303</v>
      </c>
      <c r="BA79" s="1061"/>
      <c r="BB79" s="1058" t="s">
        <v>304</v>
      </c>
      <c r="BC79" s="1059"/>
      <c r="BD79" s="1060" t="s">
        <v>304</v>
      </c>
      <c r="BE79" s="1061"/>
      <c r="BF79" s="1062" t="s">
        <v>1</v>
      </c>
      <c r="BG79" s="1063"/>
      <c r="BH79" s="1064" t="s">
        <v>1</v>
      </c>
      <c r="BI79" s="1065"/>
    </row>
    <row r="80" spans="1:61" s="331" customFormat="1" ht="15" customHeight="1" x14ac:dyDescent="0.25">
      <c r="A80" s="328"/>
      <c r="B80" s="1066" t="s">
        <v>284</v>
      </c>
      <c r="C80" s="1067"/>
      <c r="D80" s="1067"/>
      <c r="E80" s="1067"/>
      <c r="F80" s="1055" t="s">
        <v>285</v>
      </c>
      <c r="G80" s="1056"/>
      <c r="H80" s="1055" t="s">
        <v>285</v>
      </c>
      <c r="I80" s="1056"/>
      <c r="J80" s="1055" t="s">
        <v>285</v>
      </c>
      <c r="K80" s="1056"/>
      <c r="L80" s="1055" t="s">
        <v>285</v>
      </c>
      <c r="M80" s="1056"/>
      <c r="N80" s="1055" t="s">
        <v>285</v>
      </c>
      <c r="O80" s="1056"/>
      <c r="P80" s="1055" t="s">
        <v>285</v>
      </c>
      <c r="Q80" s="1056"/>
      <c r="R80" s="1055" t="s">
        <v>285</v>
      </c>
      <c r="S80" s="1056"/>
      <c r="T80" s="1055" t="s">
        <v>285</v>
      </c>
      <c r="U80" s="1056"/>
      <c r="V80" s="1055" t="s">
        <v>285</v>
      </c>
      <c r="W80" s="1056"/>
      <c r="X80" s="1055" t="s">
        <v>285</v>
      </c>
      <c r="Y80" s="1056"/>
      <c r="Z80" s="1055" t="s">
        <v>285</v>
      </c>
      <c r="AA80" s="1056"/>
      <c r="AB80" s="1055" t="s">
        <v>285</v>
      </c>
      <c r="AC80" s="1056"/>
      <c r="AD80" s="1055" t="s">
        <v>285</v>
      </c>
      <c r="AE80" s="1056"/>
      <c r="AF80" s="1055" t="s">
        <v>285</v>
      </c>
      <c r="AG80" s="1056"/>
      <c r="AH80" s="1055" t="s">
        <v>285</v>
      </c>
      <c r="AI80" s="1056"/>
      <c r="AJ80" s="1055" t="s">
        <v>285</v>
      </c>
      <c r="AK80" s="1056"/>
      <c r="AL80" s="1055" t="s">
        <v>285</v>
      </c>
      <c r="AM80" s="1056"/>
      <c r="AN80" s="1055" t="s">
        <v>285</v>
      </c>
      <c r="AO80" s="1056"/>
      <c r="AP80" s="1055" t="s">
        <v>285</v>
      </c>
      <c r="AQ80" s="1056"/>
      <c r="AR80" s="1055" t="s">
        <v>285</v>
      </c>
      <c r="AS80" s="1056"/>
      <c r="AT80" s="1055" t="s">
        <v>285</v>
      </c>
      <c r="AU80" s="1056"/>
      <c r="AV80" s="1055" t="s">
        <v>285</v>
      </c>
      <c r="AW80" s="1056"/>
      <c r="AX80" s="1055" t="s">
        <v>285</v>
      </c>
      <c r="AY80" s="1056"/>
      <c r="AZ80" s="1055" t="s">
        <v>285</v>
      </c>
      <c r="BA80" s="1056"/>
      <c r="BB80" s="1055" t="s">
        <v>285</v>
      </c>
      <c r="BC80" s="1056"/>
      <c r="BD80" s="1055" t="s">
        <v>285</v>
      </c>
      <c r="BE80" s="1056"/>
      <c r="BF80" s="1055" t="s">
        <v>285</v>
      </c>
      <c r="BG80" s="1057"/>
      <c r="BH80" s="1055" t="s">
        <v>285</v>
      </c>
      <c r="BI80" s="1057"/>
    </row>
    <row r="81" spans="1:61" s="327" customFormat="1" ht="15" customHeight="1" x14ac:dyDescent="0.2">
      <c r="A81" s="367"/>
      <c r="B81" s="1041" t="s">
        <v>288</v>
      </c>
      <c r="C81" s="1042"/>
      <c r="D81" s="1042"/>
      <c r="E81" s="1043"/>
      <c r="F81" s="1024">
        <f>F71</f>
        <v>0</v>
      </c>
      <c r="G81" s="1025"/>
      <c r="H81" s="1053">
        <f>H71</f>
        <v>0</v>
      </c>
      <c r="I81" s="1054"/>
      <c r="J81" s="1024">
        <f>J74</f>
        <v>0</v>
      </c>
      <c r="K81" s="1025"/>
      <c r="L81" s="1026">
        <f>L74</f>
        <v>0</v>
      </c>
      <c r="M81" s="1027"/>
      <c r="N81" s="1024">
        <f>N74</f>
        <v>0</v>
      </c>
      <c r="O81" s="1025"/>
      <c r="P81" s="1026">
        <f>P74</f>
        <v>0</v>
      </c>
      <c r="Q81" s="1027"/>
      <c r="R81" s="1024">
        <f>R74</f>
        <v>0</v>
      </c>
      <c r="S81" s="1025"/>
      <c r="T81" s="1026">
        <f>T74</f>
        <v>0</v>
      </c>
      <c r="U81" s="1027"/>
      <c r="V81" s="1024">
        <f>V74</f>
        <v>0</v>
      </c>
      <c r="W81" s="1025"/>
      <c r="X81" s="1026">
        <f>X74</f>
        <v>0</v>
      </c>
      <c r="Y81" s="1027"/>
      <c r="Z81" s="1024">
        <f>Z74</f>
        <v>0</v>
      </c>
      <c r="AA81" s="1025"/>
      <c r="AB81" s="1026">
        <f>AB74</f>
        <v>0</v>
      </c>
      <c r="AC81" s="1027"/>
      <c r="AD81" s="1024">
        <f>AD74</f>
        <v>0</v>
      </c>
      <c r="AE81" s="1025"/>
      <c r="AF81" s="1026">
        <f>AF74</f>
        <v>0</v>
      </c>
      <c r="AG81" s="1027"/>
      <c r="AH81" s="1024">
        <f>AH74</f>
        <v>0</v>
      </c>
      <c r="AI81" s="1025"/>
      <c r="AJ81" s="1026">
        <f>AJ74</f>
        <v>0</v>
      </c>
      <c r="AK81" s="1027"/>
      <c r="AL81" s="1024">
        <f>AL74</f>
        <v>0</v>
      </c>
      <c r="AM81" s="1025"/>
      <c r="AN81" s="1026">
        <f>AN74</f>
        <v>0</v>
      </c>
      <c r="AO81" s="1027"/>
      <c r="AP81" s="1024">
        <f>AP74</f>
        <v>0</v>
      </c>
      <c r="AQ81" s="1025"/>
      <c r="AR81" s="1026">
        <f>AR74</f>
        <v>0</v>
      </c>
      <c r="AS81" s="1027"/>
      <c r="AT81" s="1024">
        <f>AT74</f>
        <v>0</v>
      </c>
      <c r="AU81" s="1025"/>
      <c r="AV81" s="1026">
        <f>AV74</f>
        <v>0</v>
      </c>
      <c r="AW81" s="1027"/>
      <c r="AX81" s="1024">
        <f>AX71</f>
        <v>0</v>
      </c>
      <c r="AY81" s="1025"/>
      <c r="AZ81" s="1026">
        <f>AZ71</f>
        <v>0</v>
      </c>
      <c r="BA81" s="1027"/>
      <c r="BB81" s="1024">
        <f>BB71</f>
        <v>0</v>
      </c>
      <c r="BC81" s="1025"/>
      <c r="BD81" s="1026">
        <f>BD71</f>
        <v>0</v>
      </c>
      <c r="BE81" s="1027"/>
      <c r="BF81" s="1024">
        <f>SUM(F81+J81+N81+R81+V81+Z81+AD81+AH81+AL81+AP81+AT81+AX81+BB81)</f>
        <v>0</v>
      </c>
      <c r="BG81" s="1025"/>
      <c r="BH81" s="1026">
        <f>SUM(H81+L81+P81+T81+X81+AB81+AF81+AJ81+AN81+AR81+AV81+AZ81+BD81)</f>
        <v>0</v>
      </c>
      <c r="BI81" s="1027"/>
    </row>
    <row r="82" spans="1:61" s="327" customFormat="1" ht="15" customHeight="1" x14ac:dyDescent="0.2">
      <c r="A82" s="367"/>
      <c r="B82" s="1041" t="s">
        <v>279</v>
      </c>
      <c r="C82" s="1042"/>
      <c r="D82" s="1042"/>
      <c r="E82" s="1043"/>
      <c r="F82" s="1024">
        <f>F77</f>
        <v>0</v>
      </c>
      <c r="G82" s="1025"/>
      <c r="H82" s="1051"/>
      <c r="I82" s="1052"/>
      <c r="J82" s="1024">
        <f>J77</f>
        <v>0</v>
      </c>
      <c r="K82" s="1025"/>
      <c r="L82" s="1051"/>
      <c r="M82" s="1052"/>
      <c r="N82" s="1024">
        <f>N77</f>
        <v>0</v>
      </c>
      <c r="O82" s="1025"/>
      <c r="P82" s="1051"/>
      <c r="Q82" s="1052"/>
      <c r="R82" s="1024">
        <f>R77</f>
        <v>0</v>
      </c>
      <c r="S82" s="1025"/>
      <c r="T82" s="1051"/>
      <c r="U82" s="1052"/>
      <c r="V82" s="1024">
        <f>V77</f>
        <v>0</v>
      </c>
      <c r="W82" s="1025"/>
      <c r="X82" s="1051"/>
      <c r="Y82" s="1052"/>
      <c r="Z82" s="1024">
        <f>Z77</f>
        <v>0</v>
      </c>
      <c r="AA82" s="1025"/>
      <c r="AB82" s="1051"/>
      <c r="AC82" s="1052"/>
      <c r="AD82" s="1024">
        <f>AD77</f>
        <v>0</v>
      </c>
      <c r="AE82" s="1025"/>
      <c r="AF82" s="1051"/>
      <c r="AG82" s="1052"/>
      <c r="AH82" s="1024">
        <f>AH77</f>
        <v>0</v>
      </c>
      <c r="AI82" s="1025"/>
      <c r="AJ82" s="1051"/>
      <c r="AK82" s="1052"/>
      <c r="AL82" s="1024">
        <f>AL77</f>
        <v>0</v>
      </c>
      <c r="AM82" s="1025"/>
      <c r="AN82" s="1051"/>
      <c r="AO82" s="1052"/>
      <c r="AP82" s="1024">
        <f>AP77</f>
        <v>0</v>
      </c>
      <c r="AQ82" s="1025"/>
      <c r="AR82" s="1051"/>
      <c r="AS82" s="1052"/>
      <c r="AT82" s="1024">
        <f>AT77</f>
        <v>0</v>
      </c>
      <c r="AU82" s="1025"/>
      <c r="AV82" s="1051"/>
      <c r="AW82" s="1052"/>
      <c r="AX82" s="1024">
        <f>AX77</f>
        <v>0</v>
      </c>
      <c r="AY82" s="1025"/>
      <c r="AZ82" s="1051"/>
      <c r="BA82" s="1052"/>
      <c r="BB82" s="1024">
        <f>BB77</f>
        <v>0</v>
      </c>
      <c r="BC82" s="1025"/>
      <c r="BD82" s="1051"/>
      <c r="BE82" s="1052"/>
      <c r="BF82" s="1024">
        <f>SUM(F82+J82+N82+R82+V82+Z82+AD82+AH82+AL82+AP82+AT82+AX82+BB82)</f>
        <v>0</v>
      </c>
      <c r="BG82" s="1025"/>
      <c r="BH82" s="1051"/>
      <c r="BI82" s="1052"/>
    </row>
    <row r="83" spans="1:61" s="327" customFormat="1" ht="15" customHeight="1" x14ac:dyDescent="0.2">
      <c r="A83" s="367"/>
      <c r="B83" s="1041" t="s">
        <v>287</v>
      </c>
      <c r="C83" s="1042"/>
      <c r="D83" s="1042"/>
      <c r="E83" s="1043"/>
      <c r="F83" s="1046">
        <v>0</v>
      </c>
      <c r="G83" s="1047"/>
      <c r="H83" s="1046">
        <v>0</v>
      </c>
      <c r="I83" s="1047"/>
      <c r="J83" s="1046">
        <v>0</v>
      </c>
      <c r="K83" s="1047"/>
      <c r="L83" s="1046">
        <v>0</v>
      </c>
      <c r="M83" s="1047"/>
      <c r="N83" s="1046">
        <v>0</v>
      </c>
      <c r="O83" s="1047"/>
      <c r="P83" s="1046">
        <v>0</v>
      </c>
      <c r="Q83" s="1047"/>
      <c r="R83" s="1046">
        <v>0</v>
      </c>
      <c r="S83" s="1047"/>
      <c r="T83" s="1046">
        <v>0</v>
      </c>
      <c r="U83" s="1047"/>
      <c r="V83" s="1046">
        <v>0</v>
      </c>
      <c r="W83" s="1047"/>
      <c r="X83" s="1046">
        <v>0</v>
      </c>
      <c r="Y83" s="1047"/>
      <c r="Z83" s="1046">
        <v>0</v>
      </c>
      <c r="AA83" s="1047"/>
      <c r="AB83" s="1046">
        <v>0</v>
      </c>
      <c r="AC83" s="1047"/>
      <c r="AD83" s="1046">
        <v>0</v>
      </c>
      <c r="AE83" s="1047"/>
      <c r="AF83" s="1046">
        <v>0</v>
      </c>
      <c r="AG83" s="1047"/>
      <c r="AH83" s="1046">
        <v>0</v>
      </c>
      <c r="AI83" s="1047"/>
      <c r="AJ83" s="1046">
        <v>0</v>
      </c>
      <c r="AK83" s="1047"/>
      <c r="AL83" s="1046">
        <v>0</v>
      </c>
      <c r="AM83" s="1047"/>
      <c r="AN83" s="1046">
        <v>0</v>
      </c>
      <c r="AO83" s="1047"/>
      <c r="AP83" s="1046"/>
      <c r="AQ83" s="1047"/>
      <c r="AR83" s="1046">
        <v>0</v>
      </c>
      <c r="AS83" s="1047"/>
      <c r="AT83" s="1046"/>
      <c r="AU83" s="1047"/>
      <c r="AV83" s="1046">
        <v>0</v>
      </c>
      <c r="AW83" s="1047"/>
      <c r="AX83" s="1018"/>
      <c r="AY83" s="1050"/>
      <c r="AZ83" s="1046"/>
      <c r="BA83" s="1047"/>
      <c r="BB83" s="1018"/>
      <c r="BC83" s="1050"/>
      <c r="BD83" s="1046">
        <v>0</v>
      </c>
      <c r="BE83" s="1047"/>
      <c r="BF83" s="1018">
        <f>SUM(F83+J83+N83+R83+V83+Z83+AD83+AH83+AL83+AP83+AT83+AX83+BB83)</f>
        <v>0</v>
      </c>
      <c r="BG83" s="1019"/>
      <c r="BH83" s="1018">
        <f>SUM(H83+L83+P83+T83+X83+AB83+AF83+AJ83+AN83+AR83+AV83+AZ83+BD83)</f>
        <v>0</v>
      </c>
      <c r="BI83" s="1019"/>
    </row>
    <row r="84" spans="1:61" s="327" customFormat="1" ht="15" customHeight="1" x14ac:dyDescent="0.2">
      <c r="A84" s="367"/>
      <c r="B84" s="1041" t="s">
        <v>286</v>
      </c>
      <c r="C84" s="1042"/>
      <c r="D84" s="1042"/>
      <c r="E84" s="1043"/>
      <c r="F84" s="1037" t="e">
        <f>SUM(F83/F81)</f>
        <v>#DIV/0!</v>
      </c>
      <c r="G84" s="1038"/>
      <c r="H84" s="1039" t="e">
        <f>SUM(H83/H81)</f>
        <v>#DIV/0!</v>
      </c>
      <c r="I84" s="1040"/>
      <c r="J84" s="1048" t="e">
        <f>SUM(J83/J81)</f>
        <v>#DIV/0!</v>
      </c>
      <c r="K84" s="1049"/>
      <c r="L84" s="1039" t="e">
        <f>SUM(L83/L81)</f>
        <v>#DIV/0!</v>
      </c>
      <c r="M84" s="1040"/>
      <c r="N84" s="1037" t="e">
        <f>SUM(N83/N81)</f>
        <v>#DIV/0!</v>
      </c>
      <c r="O84" s="1038"/>
      <c r="P84" s="1039" t="e">
        <f>SUM(P83/P81)</f>
        <v>#DIV/0!</v>
      </c>
      <c r="Q84" s="1040"/>
      <c r="R84" s="1037" t="e">
        <f>SUM(R83/R81)</f>
        <v>#DIV/0!</v>
      </c>
      <c r="S84" s="1038"/>
      <c r="T84" s="1039" t="e">
        <f>SUM(T83/T81)</f>
        <v>#DIV/0!</v>
      </c>
      <c r="U84" s="1040"/>
      <c r="V84" s="1037" t="e">
        <f>SUM(V83/V81)</f>
        <v>#DIV/0!</v>
      </c>
      <c r="W84" s="1038"/>
      <c r="X84" s="1039" t="e">
        <f>SUM(X83/X81)</f>
        <v>#DIV/0!</v>
      </c>
      <c r="Y84" s="1040"/>
      <c r="Z84" s="1037" t="e">
        <f>SUM(Z83/Z81)</f>
        <v>#DIV/0!</v>
      </c>
      <c r="AA84" s="1038"/>
      <c r="AB84" s="1039" t="e">
        <f>SUM(AB83/AB81)</f>
        <v>#DIV/0!</v>
      </c>
      <c r="AC84" s="1040"/>
      <c r="AD84" s="1037" t="e">
        <f>SUM(AD83/AD81)</f>
        <v>#DIV/0!</v>
      </c>
      <c r="AE84" s="1038"/>
      <c r="AF84" s="1039" t="e">
        <f>SUM(AF83/AF81)</f>
        <v>#DIV/0!</v>
      </c>
      <c r="AG84" s="1040"/>
      <c r="AH84" s="1037" t="e">
        <f>SUM(AH83/AH81)</f>
        <v>#DIV/0!</v>
      </c>
      <c r="AI84" s="1038"/>
      <c r="AJ84" s="1039" t="e">
        <f>SUM(AJ83/AJ81)</f>
        <v>#DIV/0!</v>
      </c>
      <c r="AK84" s="1040"/>
      <c r="AL84" s="1037" t="e">
        <f>SUM(AL83/AL81)</f>
        <v>#DIV/0!</v>
      </c>
      <c r="AM84" s="1038"/>
      <c r="AN84" s="1039" t="e">
        <f>SUM(AN83/AN81)</f>
        <v>#DIV/0!</v>
      </c>
      <c r="AO84" s="1040"/>
      <c r="AP84" s="1037" t="e">
        <f>SUM(AP83/AP81)</f>
        <v>#DIV/0!</v>
      </c>
      <c r="AQ84" s="1038"/>
      <c r="AR84" s="1039" t="e">
        <f>SUM(AR83/AR81)</f>
        <v>#DIV/0!</v>
      </c>
      <c r="AS84" s="1040"/>
      <c r="AT84" s="1037" t="e">
        <f>SUM(AT83/AT81)</f>
        <v>#DIV/0!</v>
      </c>
      <c r="AU84" s="1038"/>
      <c r="AV84" s="1039" t="e">
        <f>SUM(AV83/AV81)</f>
        <v>#DIV/0!</v>
      </c>
      <c r="AW84" s="1040"/>
      <c r="AX84" s="1037" t="e">
        <f>SUM(AX83/AX81)</f>
        <v>#DIV/0!</v>
      </c>
      <c r="AY84" s="1038"/>
      <c r="AZ84" s="1039" t="e">
        <f>SUM(AZ83/AZ81)</f>
        <v>#DIV/0!</v>
      </c>
      <c r="BA84" s="1040"/>
      <c r="BB84" s="1037" t="e">
        <f>SUM(BB83/BB81)</f>
        <v>#DIV/0!</v>
      </c>
      <c r="BC84" s="1038"/>
      <c r="BD84" s="1039" t="e">
        <f>SUM(BD83/BD81)</f>
        <v>#DIV/0!</v>
      </c>
      <c r="BE84" s="1040"/>
      <c r="BF84" s="1044"/>
      <c r="BG84" s="1045"/>
      <c r="BH84" s="1044"/>
      <c r="BI84" s="1045"/>
    </row>
    <row r="85" spans="1:61" s="327" customFormat="1" ht="15" customHeight="1" x14ac:dyDescent="0.2">
      <c r="A85" s="367"/>
      <c r="B85" s="1041" t="s">
        <v>309</v>
      </c>
      <c r="C85" s="1042"/>
      <c r="D85" s="1042"/>
      <c r="E85" s="1043"/>
      <c r="F85" s="1037" t="e">
        <f>SUM(F18/F71)</f>
        <v>#DIV/0!</v>
      </c>
      <c r="G85" s="1038"/>
      <c r="H85" s="1039" t="e">
        <f>SUM(H18/H71)</f>
        <v>#DIV/0!</v>
      </c>
      <c r="I85" s="1040"/>
      <c r="J85" s="1037" t="e">
        <f>SUM(J18/J74)</f>
        <v>#DIV/0!</v>
      </c>
      <c r="K85" s="1038"/>
      <c r="L85" s="1039" t="e">
        <f>SUM(L18/L74)</f>
        <v>#DIV/0!</v>
      </c>
      <c r="M85" s="1040"/>
      <c r="N85" s="1037" t="e">
        <f>SUM(N18/N74)</f>
        <v>#DIV/0!</v>
      </c>
      <c r="O85" s="1038"/>
      <c r="P85" s="1039" t="e">
        <f>SUM(P18/P74)</f>
        <v>#DIV/0!</v>
      </c>
      <c r="Q85" s="1040"/>
      <c r="R85" s="1037" t="e">
        <f>SUM(R18/R74)</f>
        <v>#DIV/0!</v>
      </c>
      <c r="S85" s="1038"/>
      <c r="T85" s="1039" t="e">
        <f>SUM(T18/T74)</f>
        <v>#DIV/0!</v>
      </c>
      <c r="U85" s="1040"/>
      <c r="V85" s="1037" t="e">
        <f>SUM(V18/V74)</f>
        <v>#DIV/0!</v>
      </c>
      <c r="W85" s="1038"/>
      <c r="X85" s="1039" t="e">
        <f>SUM(X18/X74)</f>
        <v>#DIV/0!</v>
      </c>
      <c r="Y85" s="1040"/>
      <c r="Z85" s="1037" t="e">
        <f>SUM(Z18/Z74)</f>
        <v>#DIV/0!</v>
      </c>
      <c r="AA85" s="1038"/>
      <c r="AB85" s="1039" t="e">
        <f>SUM(AB18/AB74)</f>
        <v>#DIV/0!</v>
      </c>
      <c r="AC85" s="1040"/>
      <c r="AD85" s="1037" t="e">
        <f>SUM(AD18/AD74)</f>
        <v>#DIV/0!</v>
      </c>
      <c r="AE85" s="1038"/>
      <c r="AF85" s="1039" t="e">
        <f>SUM(AF18/AF74)</f>
        <v>#DIV/0!</v>
      </c>
      <c r="AG85" s="1040"/>
      <c r="AH85" s="1037" t="e">
        <f>SUM(AH18/AH74)</f>
        <v>#DIV/0!</v>
      </c>
      <c r="AI85" s="1038"/>
      <c r="AJ85" s="1039" t="e">
        <f>SUM(AJ18/AJ74)</f>
        <v>#DIV/0!</v>
      </c>
      <c r="AK85" s="1040"/>
      <c r="AL85" s="1037" t="e">
        <f>SUM(AL18/AL74)</f>
        <v>#DIV/0!</v>
      </c>
      <c r="AM85" s="1038"/>
      <c r="AN85" s="1039" t="e">
        <f>SUM(AN18/AN74)</f>
        <v>#DIV/0!</v>
      </c>
      <c r="AO85" s="1040"/>
      <c r="AP85" s="1037" t="e">
        <f>SUM(AP18/AP74)</f>
        <v>#DIV/0!</v>
      </c>
      <c r="AQ85" s="1038"/>
      <c r="AR85" s="1039" t="e">
        <f>SUM(AR18/AR74)</f>
        <v>#DIV/0!</v>
      </c>
      <c r="AS85" s="1040"/>
      <c r="AT85" s="1037" t="e">
        <f>SUM(AT18/AT74)</f>
        <v>#DIV/0!</v>
      </c>
      <c r="AU85" s="1038"/>
      <c r="AV85" s="1039" t="e">
        <f>SUM(AV18/AV74)</f>
        <v>#DIV/0!</v>
      </c>
      <c r="AW85" s="1040"/>
      <c r="AX85" s="1037" t="e">
        <f>SUM(AX18/AX71)</f>
        <v>#DIV/0!</v>
      </c>
      <c r="AY85" s="1038"/>
      <c r="AZ85" s="1039" t="e">
        <f>SUM(AZ18/AZ71)</f>
        <v>#DIV/0!</v>
      </c>
      <c r="BA85" s="1040"/>
      <c r="BB85" s="1037" t="e">
        <f>SUM(BB18/BB71)</f>
        <v>#DIV/0!</v>
      </c>
      <c r="BC85" s="1038"/>
      <c r="BD85" s="1039" t="e">
        <f>SUM(BD18/BD71)</f>
        <v>#DIV/0!</v>
      </c>
      <c r="BE85" s="1040"/>
      <c r="BF85" s="375"/>
      <c r="BG85" s="376"/>
      <c r="BH85" s="375"/>
      <c r="BI85" s="376"/>
    </row>
    <row r="86" spans="1:61" s="327" customFormat="1" ht="15" customHeight="1" x14ac:dyDescent="0.2">
      <c r="A86" s="367"/>
      <c r="B86" s="1041" t="s">
        <v>214</v>
      </c>
      <c r="C86" s="1042"/>
      <c r="D86" s="1042"/>
      <c r="E86" s="1043"/>
      <c r="F86" s="1018">
        <f>SUM(F83*0.9)</f>
        <v>0</v>
      </c>
      <c r="G86" s="1019"/>
      <c r="H86" s="1016">
        <f>F86</f>
        <v>0</v>
      </c>
      <c r="I86" s="1017"/>
      <c r="J86" s="1018">
        <f>SUM(J83*0.9)</f>
        <v>0</v>
      </c>
      <c r="K86" s="1019"/>
      <c r="L86" s="1016">
        <f>J86</f>
        <v>0</v>
      </c>
      <c r="M86" s="1017"/>
      <c r="N86" s="1018">
        <f>SUM(N83*0.9)</f>
        <v>0</v>
      </c>
      <c r="O86" s="1019"/>
      <c r="P86" s="1016">
        <f>N86</f>
        <v>0</v>
      </c>
      <c r="Q86" s="1017"/>
      <c r="R86" s="1018">
        <f>SUM(R83*0.9)</f>
        <v>0</v>
      </c>
      <c r="S86" s="1019"/>
      <c r="T86" s="1016">
        <f>R86</f>
        <v>0</v>
      </c>
      <c r="U86" s="1017"/>
      <c r="V86" s="1018">
        <f>SUM(V83*0.9)</f>
        <v>0</v>
      </c>
      <c r="W86" s="1019"/>
      <c r="X86" s="1016">
        <f>V86</f>
        <v>0</v>
      </c>
      <c r="Y86" s="1017"/>
      <c r="Z86" s="1018">
        <f>SUM(Z83*0.9)</f>
        <v>0</v>
      </c>
      <c r="AA86" s="1019"/>
      <c r="AB86" s="1016">
        <f>Z86</f>
        <v>0</v>
      </c>
      <c r="AC86" s="1017"/>
      <c r="AD86" s="1018">
        <f>SUM(AD83*0.9)</f>
        <v>0</v>
      </c>
      <c r="AE86" s="1019"/>
      <c r="AF86" s="1016">
        <f>AD86</f>
        <v>0</v>
      </c>
      <c r="AG86" s="1017"/>
      <c r="AH86" s="1018">
        <f>SUM(AH83*0.9)</f>
        <v>0</v>
      </c>
      <c r="AI86" s="1019"/>
      <c r="AJ86" s="1016">
        <f>AH86</f>
        <v>0</v>
      </c>
      <c r="AK86" s="1017"/>
      <c r="AL86" s="1018">
        <f>SUM(AL83*0.9)</f>
        <v>0</v>
      </c>
      <c r="AM86" s="1019"/>
      <c r="AN86" s="1016">
        <f>AL86</f>
        <v>0</v>
      </c>
      <c r="AO86" s="1017"/>
      <c r="AP86" s="1018">
        <f>SUM(AP83*0.9)</f>
        <v>0</v>
      </c>
      <c r="AQ86" s="1019"/>
      <c r="AR86" s="1016">
        <f>AP86</f>
        <v>0</v>
      </c>
      <c r="AS86" s="1017"/>
      <c r="AT86" s="1018">
        <f>SUM(AT83*0.9)</f>
        <v>0</v>
      </c>
      <c r="AU86" s="1019"/>
      <c r="AV86" s="1016">
        <f>AT86</f>
        <v>0</v>
      </c>
      <c r="AW86" s="1017"/>
      <c r="AX86" s="1018">
        <f>SUM(AX83*0.9)</f>
        <v>0</v>
      </c>
      <c r="AY86" s="1019"/>
      <c r="AZ86" s="1016">
        <f>AX86</f>
        <v>0</v>
      </c>
      <c r="BA86" s="1017"/>
      <c r="BB86" s="1020">
        <v>0</v>
      </c>
      <c r="BC86" s="1021"/>
      <c r="BD86" s="1022">
        <f>BB86</f>
        <v>0</v>
      </c>
      <c r="BE86" s="1023"/>
      <c r="BF86" s="1024">
        <f>SUM(F86+J86+N86+R86+V86+Z86+AD86+AH86+AL86+AP86+AT86+AX86+BB86)</f>
        <v>0</v>
      </c>
      <c r="BG86" s="1025"/>
      <c r="BH86" s="1026">
        <f>SUM(BF86)</f>
        <v>0</v>
      </c>
      <c r="BI86" s="1027"/>
    </row>
    <row r="87" spans="1:61" s="327" customFormat="1" ht="15" customHeight="1" x14ac:dyDescent="0.2">
      <c r="A87" s="367"/>
      <c r="B87" s="1028" t="s">
        <v>215</v>
      </c>
      <c r="C87" s="1029"/>
      <c r="D87" s="1029"/>
      <c r="E87" s="1030"/>
      <c r="F87" s="377"/>
      <c r="G87" s="378"/>
      <c r="H87" s="1031">
        <v>0</v>
      </c>
      <c r="I87" s="1032"/>
      <c r="J87" s="377"/>
      <c r="K87" s="378"/>
      <c r="L87" s="1031">
        <v>0</v>
      </c>
      <c r="M87" s="1032"/>
      <c r="N87" s="377"/>
      <c r="O87" s="378"/>
      <c r="P87" s="1031">
        <v>0</v>
      </c>
      <c r="Q87" s="1032"/>
      <c r="R87" s="377"/>
      <c r="S87" s="378"/>
      <c r="T87" s="1031">
        <v>0</v>
      </c>
      <c r="U87" s="1032"/>
      <c r="V87" s="377"/>
      <c r="W87" s="378"/>
      <c r="X87" s="1031">
        <v>0</v>
      </c>
      <c r="Y87" s="1032"/>
      <c r="Z87" s="377"/>
      <c r="AA87" s="378"/>
      <c r="AB87" s="1031">
        <v>0</v>
      </c>
      <c r="AC87" s="1032"/>
      <c r="AD87" s="377"/>
      <c r="AE87" s="378"/>
      <c r="AF87" s="1031">
        <v>0</v>
      </c>
      <c r="AG87" s="1032"/>
      <c r="AH87" s="377"/>
      <c r="AI87" s="378"/>
      <c r="AJ87" s="1031">
        <v>0</v>
      </c>
      <c r="AK87" s="1032"/>
      <c r="AL87" s="377"/>
      <c r="AM87" s="378"/>
      <c r="AN87" s="1031">
        <v>0</v>
      </c>
      <c r="AO87" s="1032"/>
      <c r="AP87" s="377"/>
      <c r="AQ87" s="378"/>
      <c r="AR87" s="1031">
        <v>0</v>
      </c>
      <c r="AS87" s="1032"/>
      <c r="AT87" s="377"/>
      <c r="AU87" s="378"/>
      <c r="AV87" s="1031">
        <v>0</v>
      </c>
      <c r="AW87" s="1032"/>
      <c r="AX87" s="377"/>
      <c r="AY87" s="378"/>
      <c r="AZ87" s="1031">
        <v>0</v>
      </c>
      <c r="BA87" s="1032"/>
      <c r="BB87" s="377"/>
      <c r="BC87" s="378"/>
      <c r="BD87" s="1031">
        <v>0</v>
      </c>
      <c r="BE87" s="1032"/>
      <c r="BF87" s="1033"/>
      <c r="BG87" s="1034"/>
      <c r="BH87" s="1035"/>
      <c r="BI87" s="1036"/>
    </row>
    <row r="88" spans="1:61" ht="15.75" customHeight="1" x14ac:dyDescent="0.2">
      <c r="B88" s="297"/>
      <c r="C88" s="297"/>
      <c r="D88" s="297"/>
      <c r="E88" s="297"/>
      <c r="F88" s="294"/>
      <c r="G88" s="294"/>
      <c r="H88" s="294"/>
      <c r="I88" s="294"/>
      <c r="J88" s="294"/>
      <c r="K88" s="294"/>
      <c r="L88" s="294"/>
      <c r="M88" s="294"/>
      <c r="N88" s="294"/>
      <c r="O88" s="294"/>
      <c r="P88" s="294"/>
      <c r="Q88" s="294"/>
      <c r="R88" s="294"/>
      <c r="S88" s="294"/>
      <c r="T88" s="294"/>
      <c r="U88" s="294"/>
      <c r="V88" s="294"/>
      <c r="W88" s="294"/>
      <c r="X88" s="294"/>
      <c r="Y88" s="294"/>
      <c r="Z88" s="294"/>
      <c r="AA88" s="294"/>
      <c r="AB88" s="294"/>
      <c r="AC88" s="294"/>
      <c r="AD88" s="294"/>
      <c r="AE88" s="294"/>
      <c r="AF88" s="294"/>
      <c r="AG88" s="294"/>
      <c r="AH88" s="294"/>
      <c r="AI88" s="294"/>
      <c r="AJ88" s="294"/>
      <c r="AK88" s="294"/>
      <c r="AL88" s="294"/>
      <c r="AM88" s="294"/>
      <c r="AN88" s="294"/>
      <c r="AO88" s="294"/>
      <c r="AP88" s="294"/>
      <c r="AQ88" s="294"/>
      <c r="AR88" s="294"/>
      <c r="AS88" s="294"/>
      <c r="AT88" s="294"/>
      <c r="AU88" s="294"/>
      <c r="AV88" s="294"/>
      <c r="AW88" s="294"/>
      <c r="AX88" s="294"/>
      <c r="AY88" s="294"/>
      <c r="AZ88" s="294"/>
      <c r="BA88" s="294"/>
      <c r="BB88" s="294"/>
      <c r="BC88" s="294"/>
      <c r="BD88" s="294"/>
      <c r="BE88" s="294"/>
      <c r="BF88" s="294"/>
      <c r="BG88" s="294"/>
      <c r="BH88" s="294"/>
      <c r="BI88" s="294"/>
    </row>
    <row r="89" spans="1:61" ht="15.75" customHeight="1" x14ac:dyDescent="0.2">
      <c r="B89" s="297"/>
      <c r="C89" s="297"/>
      <c r="D89" s="297"/>
      <c r="E89" s="297"/>
      <c r="F89" s="294"/>
      <c r="G89" s="294"/>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4"/>
      <c r="AY89" s="294"/>
      <c r="AZ89" s="294"/>
      <c r="BA89" s="294"/>
      <c r="BB89" s="294"/>
      <c r="BC89" s="294"/>
      <c r="BD89" s="294"/>
      <c r="BE89" s="294"/>
      <c r="BF89" s="294"/>
      <c r="BG89" s="294"/>
      <c r="BH89" s="294"/>
      <c r="BI89" s="294"/>
    </row>
    <row r="90" spans="1:61" ht="15.75" customHeight="1" x14ac:dyDescent="0.2">
      <c r="B90" s="297"/>
      <c r="C90" s="297"/>
      <c r="D90" s="297"/>
      <c r="E90" s="297"/>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294"/>
      <c r="AM90" s="294"/>
      <c r="AN90" s="294"/>
      <c r="AO90" s="294"/>
      <c r="AP90" s="294"/>
      <c r="AQ90" s="294"/>
      <c r="AR90" s="294"/>
      <c r="AS90" s="294"/>
      <c r="AT90" s="294"/>
      <c r="AU90" s="294"/>
      <c r="AV90" s="294"/>
      <c r="AW90" s="294"/>
      <c r="AX90" s="294"/>
      <c r="AY90" s="294"/>
      <c r="AZ90" s="294"/>
      <c r="BA90" s="294"/>
      <c r="BB90" s="294"/>
      <c r="BC90" s="294"/>
      <c r="BD90" s="294"/>
      <c r="BE90" s="294"/>
      <c r="BF90" s="294"/>
      <c r="BG90" s="294"/>
      <c r="BH90" s="294"/>
      <c r="BI90" s="294"/>
    </row>
    <row r="91" spans="1:61" ht="15.75" customHeight="1" x14ac:dyDescent="0.2">
      <c r="B91" s="297"/>
      <c r="C91" s="297"/>
      <c r="D91" s="297"/>
      <c r="E91" s="297"/>
      <c r="F91" s="294"/>
      <c r="G91" s="294"/>
      <c r="H91" s="294"/>
      <c r="I91" s="294"/>
      <c r="J91" s="294"/>
      <c r="K91" s="294"/>
      <c r="L91" s="294"/>
      <c r="M91" s="294"/>
      <c r="N91" s="294"/>
      <c r="O91" s="294"/>
      <c r="P91" s="294"/>
      <c r="Q91" s="294"/>
      <c r="R91" s="294"/>
      <c r="S91" s="294"/>
      <c r="T91" s="294"/>
      <c r="U91" s="294"/>
      <c r="V91" s="294"/>
      <c r="W91" s="294"/>
      <c r="X91" s="294"/>
      <c r="Y91" s="294"/>
      <c r="Z91" s="294"/>
      <c r="AA91" s="294"/>
      <c r="AB91" s="294"/>
      <c r="AC91" s="294"/>
      <c r="AD91" s="294"/>
      <c r="AE91" s="294"/>
      <c r="AF91" s="294"/>
      <c r="AG91" s="294"/>
      <c r="AH91" s="294"/>
      <c r="AI91" s="294"/>
      <c r="AJ91" s="294"/>
      <c r="AK91" s="294"/>
      <c r="AL91" s="294"/>
      <c r="AM91" s="294"/>
      <c r="AN91" s="294"/>
      <c r="AO91" s="294"/>
      <c r="AP91" s="294"/>
      <c r="AQ91" s="294"/>
      <c r="AR91" s="294"/>
      <c r="AS91" s="294"/>
      <c r="AT91" s="294"/>
      <c r="AU91" s="294"/>
      <c r="AV91" s="294"/>
      <c r="AW91" s="294"/>
      <c r="AX91" s="294"/>
      <c r="AY91" s="294"/>
      <c r="AZ91" s="294"/>
      <c r="BA91" s="294"/>
      <c r="BB91" s="294"/>
      <c r="BC91" s="294"/>
      <c r="BD91" s="294"/>
      <c r="BE91" s="294"/>
      <c r="BF91" s="294"/>
      <c r="BG91" s="294"/>
      <c r="BH91" s="294"/>
      <c r="BI91" s="294"/>
    </row>
    <row r="92" spans="1:61" ht="15.75" customHeight="1" x14ac:dyDescent="0.2">
      <c r="B92" s="297"/>
      <c r="C92" s="297"/>
      <c r="D92" s="297"/>
      <c r="E92" s="297"/>
      <c r="F92" s="294"/>
      <c r="G92" s="294"/>
      <c r="H92" s="294"/>
      <c r="I92" s="294"/>
      <c r="J92" s="294"/>
      <c r="K92" s="294"/>
      <c r="L92" s="294"/>
      <c r="M92" s="294"/>
      <c r="N92" s="294"/>
      <c r="O92" s="294"/>
      <c r="P92" s="294"/>
      <c r="Q92" s="294"/>
      <c r="R92" s="294"/>
      <c r="S92" s="294"/>
      <c r="T92" s="294"/>
      <c r="U92" s="294"/>
      <c r="V92" s="294"/>
      <c r="W92" s="294"/>
      <c r="X92" s="294"/>
      <c r="Y92" s="294"/>
      <c r="Z92" s="294"/>
      <c r="AA92" s="294"/>
      <c r="AB92" s="294"/>
      <c r="AC92" s="294"/>
      <c r="AD92" s="294"/>
      <c r="AE92" s="294"/>
      <c r="AF92" s="294"/>
      <c r="AG92" s="294"/>
      <c r="AH92" s="294"/>
      <c r="AI92" s="294"/>
      <c r="AJ92" s="294"/>
      <c r="AK92" s="294"/>
      <c r="AL92" s="294"/>
      <c r="AM92" s="294"/>
      <c r="AN92" s="294"/>
      <c r="AO92" s="294"/>
      <c r="AP92" s="294"/>
      <c r="AQ92" s="294"/>
      <c r="AR92" s="294"/>
      <c r="AS92" s="294"/>
      <c r="AT92" s="294"/>
      <c r="AU92" s="294"/>
      <c r="AV92" s="294"/>
      <c r="AW92" s="294"/>
      <c r="AX92" s="294"/>
      <c r="AY92" s="294"/>
      <c r="AZ92" s="294"/>
      <c r="BA92" s="294"/>
      <c r="BB92" s="294"/>
      <c r="BC92" s="294"/>
      <c r="BD92" s="294"/>
      <c r="BE92" s="294"/>
      <c r="BF92" s="294"/>
      <c r="BG92" s="294"/>
      <c r="BH92" s="294"/>
      <c r="BI92" s="294"/>
    </row>
    <row r="93" spans="1:61" ht="15.75" customHeight="1" x14ac:dyDescent="0.2">
      <c r="B93" s="297"/>
      <c r="C93" s="297"/>
      <c r="D93" s="297"/>
      <c r="E93" s="297"/>
      <c r="F93" s="294"/>
      <c r="G93" s="294"/>
      <c r="H93" s="294"/>
      <c r="I93" s="294"/>
      <c r="J93" s="294"/>
      <c r="K93" s="294"/>
      <c r="L93" s="294"/>
      <c r="M93" s="294"/>
      <c r="N93" s="294"/>
      <c r="O93" s="294"/>
      <c r="P93" s="294"/>
      <c r="Q93" s="294"/>
      <c r="R93" s="294"/>
      <c r="S93" s="294"/>
      <c r="T93" s="294"/>
      <c r="U93" s="294"/>
      <c r="V93" s="294"/>
      <c r="W93" s="294"/>
      <c r="X93" s="294"/>
      <c r="Y93" s="294"/>
      <c r="Z93" s="294"/>
      <c r="AA93" s="294"/>
      <c r="AB93" s="294"/>
      <c r="AC93" s="294"/>
      <c r="AD93" s="294"/>
      <c r="AE93" s="294"/>
      <c r="AF93" s="294"/>
      <c r="AG93" s="294"/>
      <c r="AH93" s="294"/>
      <c r="AI93" s="294"/>
      <c r="AJ93" s="294"/>
      <c r="AK93" s="294"/>
      <c r="AL93" s="294"/>
      <c r="AM93" s="294"/>
      <c r="AN93" s="294"/>
      <c r="AO93" s="294"/>
      <c r="AP93" s="294"/>
      <c r="AQ93" s="294"/>
      <c r="AR93" s="294"/>
      <c r="AS93" s="294"/>
      <c r="AT93" s="294"/>
      <c r="AU93" s="294"/>
      <c r="AV93" s="294"/>
      <c r="AW93" s="294"/>
      <c r="AX93" s="294"/>
      <c r="AY93" s="294"/>
      <c r="AZ93" s="294"/>
      <c r="BA93" s="294"/>
      <c r="BB93" s="294"/>
      <c r="BC93" s="294"/>
      <c r="BD93" s="294"/>
      <c r="BE93" s="294"/>
      <c r="BF93" s="294"/>
      <c r="BG93" s="294"/>
      <c r="BH93" s="294"/>
      <c r="BI93" s="294"/>
    </row>
    <row r="94" spans="1:61" ht="15.75" customHeight="1" x14ac:dyDescent="0.2">
      <c r="B94" s="297"/>
      <c r="C94" s="297"/>
      <c r="D94" s="297"/>
      <c r="E94" s="297"/>
      <c r="F94" s="294"/>
      <c r="G94" s="294"/>
      <c r="H94" s="294"/>
      <c r="I94" s="294"/>
      <c r="J94" s="294"/>
      <c r="K94" s="294"/>
      <c r="L94" s="294"/>
      <c r="M94" s="294"/>
      <c r="N94" s="294"/>
      <c r="O94" s="294"/>
      <c r="P94" s="294"/>
      <c r="Q94" s="294"/>
      <c r="R94" s="294"/>
      <c r="S94" s="294"/>
      <c r="T94" s="294"/>
      <c r="U94" s="294"/>
      <c r="V94" s="294"/>
      <c r="W94" s="294"/>
      <c r="X94" s="294"/>
      <c r="Y94" s="294"/>
      <c r="Z94" s="294"/>
      <c r="AA94" s="294"/>
      <c r="AB94" s="294"/>
      <c r="AC94" s="294"/>
      <c r="AD94" s="294"/>
      <c r="AE94" s="294"/>
      <c r="AF94" s="294"/>
      <c r="AG94" s="294"/>
      <c r="AH94" s="294"/>
      <c r="AI94" s="294"/>
      <c r="AJ94" s="294"/>
      <c r="AK94" s="294"/>
      <c r="AL94" s="294"/>
      <c r="AM94" s="294"/>
      <c r="AN94" s="294"/>
      <c r="AO94" s="294"/>
      <c r="AP94" s="294"/>
      <c r="AQ94" s="294"/>
      <c r="AR94" s="294"/>
      <c r="AS94" s="294"/>
      <c r="AT94" s="294"/>
      <c r="AU94" s="294"/>
      <c r="AV94" s="294"/>
      <c r="AW94" s="294"/>
      <c r="AX94" s="294"/>
      <c r="AY94" s="294"/>
      <c r="AZ94" s="294"/>
      <c r="BA94" s="294"/>
      <c r="BB94" s="294"/>
      <c r="BC94" s="294"/>
      <c r="BD94" s="294"/>
      <c r="BE94" s="294"/>
      <c r="BF94" s="294"/>
      <c r="BG94" s="294"/>
      <c r="BH94" s="294"/>
      <c r="BI94" s="294"/>
    </row>
    <row r="95" spans="1:61" ht="15.75" customHeight="1" x14ac:dyDescent="0.2">
      <c r="B95" s="297"/>
      <c r="C95" s="297"/>
      <c r="D95" s="297"/>
      <c r="E95" s="297"/>
      <c r="F95" s="294"/>
      <c r="G95" s="294"/>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4"/>
      <c r="AY95" s="294"/>
      <c r="AZ95" s="294"/>
      <c r="BA95" s="294"/>
      <c r="BB95" s="294"/>
      <c r="BC95" s="294"/>
      <c r="BD95" s="294"/>
      <c r="BE95" s="294"/>
      <c r="BF95" s="294"/>
      <c r="BG95" s="294"/>
      <c r="BH95" s="294"/>
      <c r="BI95" s="294"/>
    </row>
    <row r="96" spans="1:61" ht="15.75" customHeight="1" x14ac:dyDescent="0.2">
      <c r="B96" s="297"/>
      <c r="C96" s="297"/>
      <c r="D96" s="297"/>
      <c r="E96" s="297"/>
      <c r="F96" s="294"/>
      <c r="G96" s="294"/>
      <c r="H96" s="294"/>
      <c r="I96" s="294"/>
      <c r="J96" s="294"/>
      <c r="K96" s="294"/>
      <c r="L96" s="294"/>
      <c r="M96" s="294"/>
      <c r="N96" s="294"/>
      <c r="O96" s="294"/>
      <c r="P96" s="294"/>
      <c r="Q96" s="294"/>
      <c r="R96" s="294"/>
      <c r="S96" s="294"/>
      <c r="T96" s="294"/>
      <c r="U96" s="294"/>
      <c r="V96" s="294"/>
      <c r="W96" s="294"/>
      <c r="X96" s="294"/>
      <c r="Y96" s="294"/>
      <c r="Z96" s="294"/>
      <c r="AA96" s="294"/>
      <c r="AB96" s="294"/>
      <c r="AC96" s="294"/>
      <c r="AD96" s="294"/>
      <c r="AE96" s="294"/>
      <c r="AF96" s="294"/>
      <c r="AG96" s="294"/>
      <c r="AH96" s="294"/>
      <c r="AI96" s="294"/>
      <c r="AJ96" s="294"/>
      <c r="AK96" s="294"/>
      <c r="AL96" s="294"/>
      <c r="AM96" s="294"/>
      <c r="AN96" s="294"/>
      <c r="AO96" s="294"/>
      <c r="AP96" s="294"/>
      <c r="AQ96" s="294"/>
      <c r="AR96" s="294"/>
      <c r="AS96" s="294"/>
      <c r="AT96" s="294"/>
      <c r="AU96" s="294"/>
      <c r="AV96" s="294"/>
      <c r="AW96" s="294"/>
      <c r="AX96" s="294"/>
      <c r="AY96" s="294"/>
      <c r="AZ96" s="294"/>
      <c r="BA96" s="294"/>
      <c r="BB96" s="294"/>
      <c r="BC96" s="294"/>
      <c r="BD96" s="294"/>
      <c r="BE96" s="294"/>
      <c r="BF96" s="294"/>
      <c r="BG96" s="294"/>
      <c r="BH96" s="294"/>
      <c r="BI96" s="294"/>
    </row>
    <row r="97" spans="2:61" ht="15.75" customHeight="1" x14ac:dyDescent="0.2">
      <c r="B97" s="297"/>
      <c r="C97" s="297"/>
      <c r="D97" s="297"/>
      <c r="E97" s="297"/>
      <c r="F97" s="294"/>
      <c r="G97" s="294"/>
      <c r="H97" s="294"/>
      <c r="I97" s="294"/>
      <c r="J97" s="294"/>
      <c r="K97" s="294"/>
      <c r="L97" s="294"/>
      <c r="M97" s="294"/>
      <c r="N97" s="294"/>
      <c r="O97" s="294"/>
      <c r="P97" s="294"/>
      <c r="Q97" s="294"/>
      <c r="R97" s="294"/>
      <c r="S97" s="294"/>
      <c r="T97" s="294"/>
      <c r="U97" s="294"/>
      <c r="V97" s="294"/>
      <c r="W97" s="294"/>
      <c r="X97" s="294"/>
      <c r="Y97" s="294"/>
      <c r="Z97" s="294"/>
      <c r="AA97" s="294"/>
      <c r="AB97" s="294"/>
      <c r="AC97" s="294"/>
      <c r="AD97" s="294"/>
      <c r="AE97" s="294"/>
      <c r="AF97" s="294"/>
      <c r="AG97" s="294"/>
      <c r="AH97" s="294"/>
      <c r="AI97" s="294"/>
      <c r="AJ97" s="294"/>
      <c r="AK97" s="294"/>
      <c r="AL97" s="294"/>
      <c r="AM97" s="294"/>
      <c r="AN97" s="294"/>
      <c r="AO97" s="294"/>
      <c r="AP97" s="294"/>
      <c r="AQ97" s="294"/>
      <c r="AR97" s="294"/>
      <c r="AS97" s="294"/>
      <c r="AT97" s="294"/>
      <c r="AU97" s="294"/>
      <c r="AV97" s="294"/>
      <c r="AW97" s="294"/>
      <c r="AX97" s="294"/>
      <c r="AY97" s="294"/>
      <c r="AZ97" s="294"/>
      <c r="BA97" s="294"/>
      <c r="BB97" s="294"/>
      <c r="BC97" s="294"/>
      <c r="BD97" s="294"/>
      <c r="BE97" s="294"/>
      <c r="BF97" s="294"/>
      <c r="BG97" s="294"/>
      <c r="BH97" s="294"/>
      <c r="BI97" s="294"/>
    </row>
    <row r="98" spans="2:61" ht="15.75" customHeight="1" x14ac:dyDescent="0.2">
      <c r="B98" s="297"/>
      <c r="C98" s="297"/>
      <c r="D98" s="297"/>
      <c r="E98" s="297"/>
      <c r="F98" s="294"/>
      <c r="G98" s="294"/>
      <c r="H98" s="294"/>
      <c r="I98" s="294"/>
      <c r="J98" s="294"/>
      <c r="K98" s="294"/>
      <c r="L98" s="294"/>
      <c r="M98" s="294"/>
      <c r="N98" s="294"/>
      <c r="O98" s="294"/>
      <c r="P98" s="294"/>
      <c r="Q98" s="294"/>
      <c r="R98" s="294"/>
      <c r="S98" s="294"/>
      <c r="T98" s="294"/>
      <c r="U98" s="294"/>
      <c r="V98" s="294"/>
      <c r="W98" s="294"/>
      <c r="X98" s="294"/>
      <c r="Y98" s="294"/>
      <c r="Z98" s="294"/>
      <c r="AA98" s="294"/>
      <c r="AB98" s="294"/>
      <c r="AC98" s="294"/>
      <c r="AD98" s="294"/>
      <c r="AE98" s="294"/>
      <c r="AF98" s="294"/>
      <c r="AG98" s="294"/>
      <c r="AH98" s="294"/>
      <c r="AI98" s="294"/>
      <c r="AJ98" s="294"/>
      <c r="AK98" s="294"/>
      <c r="AL98" s="294"/>
      <c r="AM98" s="294"/>
      <c r="AN98" s="294"/>
      <c r="AO98" s="294"/>
      <c r="AP98" s="294"/>
      <c r="AQ98" s="294"/>
      <c r="AR98" s="294"/>
      <c r="AS98" s="294"/>
      <c r="AT98" s="294"/>
      <c r="AU98" s="294"/>
      <c r="AV98" s="294"/>
      <c r="AW98" s="294"/>
      <c r="AX98" s="294"/>
      <c r="AY98" s="294"/>
      <c r="AZ98" s="294"/>
      <c r="BA98" s="294"/>
      <c r="BB98" s="294"/>
      <c r="BC98" s="294"/>
      <c r="BD98" s="294"/>
      <c r="BE98" s="294"/>
      <c r="BF98" s="294"/>
      <c r="BG98" s="294"/>
      <c r="BH98" s="294"/>
      <c r="BI98" s="294"/>
    </row>
    <row r="99" spans="2:61" ht="15.75" customHeight="1" x14ac:dyDescent="0.2">
      <c r="B99" s="297"/>
      <c r="C99" s="297"/>
      <c r="D99" s="297"/>
      <c r="E99" s="297"/>
      <c r="F99" s="294"/>
      <c r="G99" s="294"/>
      <c r="H99" s="294"/>
      <c r="I99" s="294"/>
      <c r="J99" s="294"/>
      <c r="K99" s="294"/>
      <c r="L99" s="294"/>
      <c r="M99" s="294"/>
      <c r="N99" s="294"/>
      <c r="O99" s="294"/>
      <c r="P99" s="294"/>
      <c r="Q99" s="294"/>
      <c r="R99" s="294"/>
      <c r="S99" s="294"/>
      <c r="T99" s="294"/>
      <c r="U99" s="294"/>
      <c r="V99" s="294"/>
      <c r="W99" s="294"/>
      <c r="X99" s="294"/>
      <c r="Y99" s="294"/>
      <c r="Z99" s="294"/>
      <c r="AA99" s="294"/>
      <c r="AB99" s="294"/>
      <c r="AC99" s="294"/>
      <c r="AD99" s="294"/>
      <c r="AE99" s="294"/>
      <c r="AF99" s="294"/>
      <c r="AG99" s="294"/>
      <c r="AH99" s="294"/>
      <c r="AI99" s="294"/>
      <c r="AJ99" s="294"/>
      <c r="AK99" s="294"/>
      <c r="AL99" s="294"/>
      <c r="AM99" s="294"/>
      <c r="AN99" s="294"/>
      <c r="AO99" s="294"/>
      <c r="AP99" s="294"/>
      <c r="AQ99" s="294"/>
      <c r="AR99" s="294"/>
      <c r="AS99" s="294"/>
      <c r="AT99" s="294"/>
      <c r="AU99" s="294"/>
      <c r="AV99" s="294"/>
      <c r="AW99" s="294"/>
      <c r="AX99" s="294"/>
      <c r="AY99" s="294"/>
      <c r="AZ99" s="294"/>
      <c r="BA99" s="294"/>
      <c r="BB99" s="294"/>
      <c r="BC99" s="294"/>
      <c r="BD99" s="294"/>
      <c r="BE99" s="294"/>
      <c r="BF99" s="294"/>
      <c r="BG99" s="294"/>
      <c r="BH99" s="294"/>
      <c r="BI99" s="294"/>
    </row>
    <row r="100" spans="2:61" ht="15.75" customHeight="1" x14ac:dyDescent="0.2">
      <c r="B100" s="297"/>
      <c r="C100" s="297"/>
      <c r="D100" s="297"/>
      <c r="E100" s="297"/>
      <c r="F100" s="294"/>
      <c r="G100" s="294"/>
      <c r="H100" s="294"/>
      <c r="I100" s="294"/>
      <c r="J100" s="294"/>
      <c r="K100" s="294"/>
      <c r="L100" s="294"/>
      <c r="M100" s="294"/>
      <c r="N100" s="294"/>
      <c r="O100" s="294"/>
      <c r="P100" s="294"/>
      <c r="Q100" s="294"/>
      <c r="R100" s="294"/>
      <c r="S100" s="294"/>
      <c r="T100" s="294"/>
      <c r="U100" s="294"/>
      <c r="V100" s="294"/>
      <c r="W100" s="294"/>
      <c r="X100" s="294"/>
      <c r="Y100" s="294"/>
      <c r="Z100" s="294"/>
      <c r="AA100" s="294"/>
      <c r="AB100" s="294"/>
      <c r="AC100" s="294"/>
      <c r="AD100" s="294"/>
      <c r="AE100" s="294"/>
      <c r="AF100" s="294"/>
      <c r="AG100" s="294"/>
      <c r="AH100" s="294"/>
      <c r="AI100" s="294"/>
      <c r="AJ100" s="294"/>
      <c r="AK100" s="294"/>
      <c r="AL100" s="294"/>
      <c r="AM100" s="294"/>
      <c r="AN100" s="294"/>
      <c r="AO100" s="294"/>
      <c r="AP100" s="294"/>
      <c r="AQ100" s="294"/>
      <c r="AR100" s="294"/>
      <c r="AS100" s="294"/>
      <c r="AT100" s="294"/>
      <c r="AU100" s="294"/>
      <c r="AV100" s="294"/>
      <c r="AW100" s="294"/>
      <c r="AX100" s="294"/>
      <c r="AY100" s="294"/>
      <c r="AZ100" s="294"/>
      <c r="BA100" s="294"/>
      <c r="BB100" s="294"/>
      <c r="BC100" s="294"/>
      <c r="BD100" s="294"/>
      <c r="BE100" s="294"/>
      <c r="BF100" s="294"/>
      <c r="BG100" s="294"/>
      <c r="BH100" s="294"/>
      <c r="BI100" s="294"/>
    </row>
    <row r="101" spans="2:61" ht="15.75" customHeight="1" x14ac:dyDescent="0.2">
      <c r="B101" s="297"/>
      <c r="C101" s="297"/>
      <c r="D101" s="297"/>
      <c r="E101" s="297"/>
      <c r="F101" s="294"/>
      <c r="G101" s="294"/>
      <c r="H101" s="294"/>
      <c r="I101" s="294"/>
      <c r="J101" s="294"/>
      <c r="K101" s="294"/>
      <c r="L101" s="294"/>
      <c r="M101" s="294"/>
      <c r="N101" s="294"/>
      <c r="O101" s="294"/>
      <c r="P101" s="294"/>
      <c r="Q101" s="294"/>
      <c r="R101" s="294"/>
      <c r="S101" s="294"/>
      <c r="T101" s="294"/>
      <c r="U101" s="294"/>
      <c r="V101" s="294"/>
      <c r="W101" s="294"/>
      <c r="X101" s="294"/>
      <c r="Y101" s="294"/>
      <c r="Z101" s="294"/>
      <c r="AA101" s="294"/>
      <c r="AB101" s="294"/>
      <c r="AC101" s="294"/>
      <c r="AD101" s="294"/>
      <c r="AE101" s="294"/>
      <c r="AF101" s="294"/>
      <c r="AG101" s="294"/>
      <c r="AH101" s="294"/>
      <c r="AI101" s="294"/>
      <c r="AJ101" s="294"/>
      <c r="AK101" s="294"/>
      <c r="AL101" s="294"/>
      <c r="AM101" s="294"/>
      <c r="AN101" s="294"/>
      <c r="AO101" s="294"/>
      <c r="AP101" s="294"/>
      <c r="AQ101" s="294"/>
      <c r="AR101" s="294"/>
      <c r="AS101" s="294"/>
      <c r="AT101" s="294"/>
      <c r="AU101" s="294"/>
      <c r="AV101" s="294"/>
      <c r="AW101" s="294"/>
      <c r="AX101" s="294"/>
      <c r="AY101" s="294"/>
      <c r="AZ101" s="294"/>
      <c r="BA101" s="294"/>
      <c r="BB101" s="294"/>
      <c r="BC101" s="294"/>
      <c r="BD101" s="294"/>
      <c r="BE101" s="294"/>
      <c r="BF101" s="294"/>
      <c r="BG101" s="294"/>
      <c r="BH101" s="294"/>
      <c r="BI101" s="294"/>
    </row>
    <row r="102" spans="2:61" ht="15.75" customHeight="1" x14ac:dyDescent="0.2">
      <c r="B102" s="297"/>
      <c r="C102" s="297"/>
      <c r="D102" s="297"/>
      <c r="E102" s="297"/>
      <c r="F102" s="294"/>
      <c r="G102" s="294"/>
      <c r="H102" s="294"/>
      <c r="I102" s="294"/>
      <c r="J102" s="294"/>
      <c r="K102" s="294"/>
      <c r="L102" s="294"/>
      <c r="M102" s="294"/>
      <c r="N102" s="294"/>
      <c r="O102" s="294"/>
      <c r="P102" s="294"/>
      <c r="Q102" s="294"/>
      <c r="R102" s="294"/>
      <c r="S102" s="294"/>
      <c r="T102" s="294"/>
      <c r="U102" s="294"/>
      <c r="V102" s="294"/>
      <c r="W102" s="294"/>
      <c r="X102" s="294"/>
      <c r="Y102" s="294"/>
      <c r="Z102" s="294"/>
      <c r="AA102" s="294"/>
      <c r="AB102" s="294"/>
      <c r="AC102" s="294"/>
      <c r="AD102" s="294"/>
      <c r="AE102" s="294"/>
      <c r="AF102" s="294"/>
      <c r="AG102" s="294"/>
      <c r="AH102" s="294"/>
      <c r="AI102" s="294"/>
      <c r="AJ102" s="294"/>
      <c r="AK102" s="294"/>
      <c r="AL102" s="294"/>
      <c r="AM102" s="294"/>
      <c r="AN102" s="294"/>
      <c r="AO102" s="294"/>
      <c r="AP102" s="294"/>
      <c r="AQ102" s="294"/>
      <c r="AR102" s="294"/>
      <c r="AS102" s="294"/>
      <c r="AT102" s="294"/>
      <c r="AU102" s="294"/>
      <c r="AV102" s="294"/>
      <c r="AW102" s="294"/>
      <c r="AX102" s="294"/>
      <c r="AY102" s="294"/>
      <c r="AZ102" s="294"/>
      <c r="BA102" s="294"/>
      <c r="BB102" s="294"/>
      <c r="BC102" s="294"/>
      <c r="BD102" s="294"/>
      <c r="BE102" s="294"/>
      <c r="BF102" s="294"/>
      <c r="BG102" s="294"/>
      <c r="BH102" s="294"/>
      <c r="BI102" s="294"/>
    </row>
    <row r="103" spans="2:61" ht="15.75" customHeight="1" x14ac:dyDescent="0.2">
      <c r="B103" s="297"/>
      <c r="C103" s="297"/>
      <c r="D103" s="297"/>
      <c r="E103" s="297"/>
      <c r="F103" s="294"/>
      <c r="G103" s="294"/>
      <c r="H103" s="294"/>
      <c r="I103" s="294"/>
      <c r="J103" s="294"/>
      <c r="K103" s="294"/>
      <c r="L103" s="294"/>
      <c r="M103" s="294"/>
      <c r="N103" s="294"/>
      <c r="O103" s="294"/>
      <c r="P103" s="294"/>
      <c r="Q103" s="294"/>
      <c r="R103" s="294"/>
      <c r="S103" s="294"/>
      <c r="T103" s="294"/>
      <c r="U103" s="294"/>
      <c r="V103" s="294"/>
      <c r="W103" s="294"/>
      <c r="X103" s="294"/>
      <c r="Y103" s="294"/>
      <c r="Z103" s="294"/>
      <c r="AA103" s="294"/>
      <c r="AB103" s="294"/>
      <c r="AC103" s="294"/>
      <c r="AD103" s="294"/>
      <c r="AE103" s="294"/>
      <c r="AF103" s="294"/>
      <c r="AG103" s="294"/>
      <c r="AH103" s="294"/>
      <c r="AI103" s="294"/>
      <c r="AJ103" s="294"/>
      <c r="AK103" s="294"/>
      <c r="AL103" s="294"/>
      <c r="AM103" s="294"/>
      <c r="AN103" s="294"/>
      <c r="AO103" s="294"/>
      <c r="AP103" s="294"/>
      <c r="AQ103" s="294"/>
      <c r="AR103" s="294"/>
      <c r="AS103" s="294"/>
      <c r="AT103" s="294"/>
      <c r="AU103" s="294"/>
      <c r="AV103" s="294"/>
      <c r="AW103" s="294"/>
      <c r="AX103" s="294"/>
      <c r="AY103" s="294"/>
      <c r="AZ103" s="294"/>
      <c r="BA103" s="294"/>
      <c r="BB103" s="294"/>
      <c r="BC103" s="294"/>
      <c r="BD103" s="294"/>
      <c r="BE103" s="294"/>
      <c r="BF103" s="294"/>
      <c r="BG103" s="294"/>
      <c r="BH103" s="294"/>
      <c r="BI103" s="294"/>
    </row>
    <row r="104" spans="2:61" ht="15.75" customHeight="1" x14ac:dyDescent="0.2">
      <c r="B104" s="297"/>
      <c r="C104" s="297"/>
      <c r="D104" s="297"/>
      <c r="E104" s="297"/>
      <c r="F104" s="294"/>
      <c r="G104" s="294"/>
      <c r="H104" s="294"/>
      <c r="I104" s="294"/>
      <c r="J104" s="294"/>
      <c r="K104" s="294"/>
      <c r="L104" s="294"/>
      <c r="M104" s="294"/>
      <c r="N104" s="294"/>
      <c r="O104" s="294"/>
      <c r="P104" s="294"/>
      <c r="Q104" s="294"/>
      <c r="R104" s="294"/>
      <c r="S104" s="294"/>
      <c r="T104" s="294"/>
      <c r="U104" s="294"/>
      <c r="V104" s="294"/>
      <c r="W104" s="294"/>
      <c r="X104" s="294"/>
      <c r="Y104" s="294"/>
      <c r="Z104" s="294"/>
      <c r="AA104" s="294"/>
      <c r="AB104" s="294"/>
      <c r="AC104" s="294"/>
      <c r="AD104" s="294"/>
      <c r="AE104" s="294"/>
      <c r="AF104" s="294"/>
      <c r="AG104" s="294"/>
      <c r="AH104" s="294"/>
      <c r="AI104" s="294"/>
      <c r="AJ104" s="294"/>
      <c r="AK104" s="294"/>
      <c r="AL104" s="294"/>
      <c r="AM104" s="294"/>
      <c r="AN104" s="294"/>
      <c r="AO104" s="294"/>
      <c r="AP104" s="294"/>
      <c r="AQ104" s="294"/>
      <c r="AR104" s="294"/>
      <c r="AS104" s="294"/>
      <c r="AT104" s="294"/>
      <c r="AU104" s="294"/>
      <c r="AV104" s="294"/>
      <c r="AW104" s="294"/>
      <c r="AX104" s="294"/>
      <c r="AY104" s="294"/>
      <c r="AZ104" s="294"/>
      <c r="BA104" s="294"/>
      <c r="BB104" s="294"/>
      <c r="BC104" s="294"/>
      <c r="BD104" s="294"/>
      <c r="BE104" s="294"/>
      <c r="BF104" s="294"/>
      <c r="BG104" s="294"/>
      <c r="BH104" s="294"/>
      <c r="BI104" s="294"/>
    </row>
    <row r="105" spans="2:61" ht="15.75" customHeight="1" x14ac:dyDescent="0.2">
      <c r="B105" s="297"/>
      <c r="C105" s="297"/>
      <c r="D105" s="297"/>
      <c r="E105" s="297"/>
      <c r="F105" s="294"/>
      <c r="G105" s="294"/>
      <c r="H105" s="294"/>
      <c r="I105" s="294"/>
      <c r="J105" s="294"/>
      <c r="K105" s="294"/>
      <c r="L105" s="294"/>
      <c r="M105" s="294"/>
      <c r="N105" s="294"/>
      <c r="O105" s="294"/>
      <c r="P105" s="294"/>
      <c r="Q105" s="294"/>
      <c r="R105" s="294"/>
      <c r="S105" s="294"/>
      <c r="T105" s="294"/>
      <c r="U105" s="294"/>
      <c r="V105" s="294"/>
      <c r="W105" s="294"/>
      <c r="X105" s="294"/>
      <c r="Y105" s="294"/>
      <c r="Z105" s="294"/>
      <c r="AA105" s="294"/>
      <c r="AB105" s="294"/>
      <c r="AC105" s="294"/>
      <c r="AD105" s="294"/>
      <c r="AE105" s="294"/>
      <c r="AF105" s="294"/>
      <c r="AG105" s="294"/>
      <c r="AH105" s="294"/>
      <c r="AI105" s="294"/>
      <c r="AJ105" s="294"/>
      <c r="AK105" s="294"/>
      <c r="AL105" s="294"/>
      <c r="AM105" s="294"/>
      <c r="AN105" s="294"/>
      <c r="AO105" s="294"/>
      <c r="AP105" s="294"/>
      <c r="AQ105" s="294"/>
      <c r="AR105" s="294"/>
      <c r="AS105" s="294"/>
      <c r="AT105" s="294"/>
      <c r="AU105" s="294"/>
      <c r="AV105" s="294"/>
      <c r="AW105" s="294"/>
      <c r="AX105" s="294"/>
      <c r="AY105" s="294"/>
      <c r="AZ105" s="294"/>
      <c r="BA105" s="294"/>
      <c r="BB105" s="294"/>
      <c r="BC105" s="294"/>
      <c r="BD105" s="294"/>
      <c r="BE105" s="294"/>
      <c r="BF105" s="294"/>
      <c r="BG105" s="294"/>
      <c r="BH105" s="294"/>
      <c r="BI105" s="294"/>
    </row>
    <row r="106" spans="2:61" ht="15.75" customHeight="1" x14ac:dyDescent="0.2">
      <c r="B106" s="297"/>
      <c r="C106" s="297"/>
      <c r="D106" s="297"/>
      <c r="E106" s="297"/>
      <c r="F106" s="294"/>
      <c r="G106" s="294"/>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4"/>
      <c r="AY106" s="294"/>
      <c r="AZ106" s="294"/>
      <c r="BA106" s="294"/>
      <c r="BB106" s="294"/>
      <c r="BC106" s="294"/>
      <c r="BD106" s="294"/>
      <c r="BE106" s="294"/>
      <c r="BF106" s="294"/>
      <c r="BG106" s="294"/>
      <c r="BH106" s="294"/>
      <c r="BI106" s="294"/>
    </row>
    <row r="107" spans="2:61" ht="15.75" customHeight="1" x14ac:dyDescent="0.2">
      <c r="B107" s="297"/>
      <c r="C107" s="297"/>
      <c r="D107" s="297"/>
      <c r="E107" s="297"/>
      <c r="F107" s="294"/>
      <c r="G107" s="294"/>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4"/>
      <c r="AY107" s="294"/>
      <c r="AZ107" s="294"/>
      <c r="BA107" s="294"/>
      <c r="BB107" s="294"/>
      <c r="BC107" s="294"/>
      <c r="BD107" s="294"/>
      <c r="BE107" s="294"/>
      <c r="BF107" s="294"/>
      <c r="BG107" s="294"/>
      <c r="BH107" s="294"/>
      <c r="BI107" s="294"/>
    </row>
    <row r="108" spans="2:61" ht="15.75" customHeight="1" x14ac:dyDescent="0.2">
      <c r="B108" s="297"/>
      <c r="C108" s="297"/>
      <c r="D108" s="297"/>
      <c r="E108" s="297"/>
      <c r="F108" s="294"/>
      <c r="G108" s="294"/>
      <c r="H108" s="294"/>
      <c r="I108" s="294"/>
      <c r="J108" s="294"/>
      <c r="K108" s="294"/>
      <c r="L108" s="294"/>
      <c r="M108" s="294"/>
      <c r="N108" s="294"/>
      <c r="O108" s="294"/>
      <c r="P108" s="294"/>
      <c r="Q108" s="294"/>
      <c r="R108" s="294"/>
      <c r="S108" s="294"/>
      <c r="T108" s="294"/>
      <c r="U108" s="294"/>
      <c r="V108" s="294"/>
      <c r="W108" s="294"/>
      <c r="X108" s="294"/>
      <c r="Y108" s="294"/>
      <c r="Z108" s="294"/>
      <c r="AA108" s="294"/>
      <c r="AB108" s="294"/>
      <c r="AC108" s="294"/>
      <c r="AD108" s="294"/>
      <c r="AE108" s="294"/>
      <c r="AF108" s="294"/>
      <c r="AG108" s="294"/>
      <c r="AH108" s="294"/>
      <c r="AI108" s="294"/>
      <c r="AJ108" s="294"/>
      <c r="AK108" s="294"/>
      <c r="AL108" s="294"/>
      <c r="AM108" s="294"/>
      <c r="AN108" s="294"/>
      <c r="AO108" s="294"/>
      <c r="AP108" s="294"/>
      <c r="AQ108" s="294"/>
      <c r="AR108" s="294"/>
      <c r="AS108" s="294"/>
      <c r="AT108" s="294"/>
      <c r="AU108" s="294"/>
      <c r="AV108" s="294"/>
      <c r="AW108" s="294"/>
      <c r="AX108" s="294"/>
      <c r="AY108" s="294"/>
      <c r="AZ108" s="294"/>
      <c r="BA108" s="294"/>
      <c r="BB108" s="294"/>
      <c r="BC108" s="294"/>
      <c r="BD108" s="294"/>
      <c r="BE108" s="294"/>
      <c r="BF108" s="294"/>
      <c r="BG108" s="294"/>
      <c r="BH108" s="294"/>
      <c r="BI108" s="294"/>
    </row>
    <row r="109" spans="2:61" ht="15.75" customHeight="1" x14ac:dyDescent="0.2">
      <c r="B109" s="297"/>
      <c r="C109" s="297"/>
      <c r="D109" s="297"/>
      <c r="E109" s="297"/>
      <c r="F109" s="294"/>
      <c r="G109" s="294"/>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294"/>
      <c r="AY109" s="294"/>
      <c r="AZ109" s="294"/>
      <c r="BA109" s="294"/>
      <c r="BB109" s="294"/>
      <c r="BC109" s="294"/>
      <c r="BD109" s="294"/>
      <c r="BE109" s="294"/>
      <c r="BF109" s="294"/>
      <c r="BG109" s="294"/>
      <c r="BH109" s="294"/>
      <c r="BI109" s="294"/>
    </row>
    <row r="110" spans="2:61" ht="15.75" customHeight="1" x14ac:dyDescent="0.2">
      <c r="B110" s="297"/>
      <c r="C110" s="297"/>
      <c r="D110" s="297"/>
      <c r="E110" s="297"/>
      <c r="F110" s="294"/>
      <c r="G110" s="294"/>
      <c r="H110" s="294"/>
      <c r="I110" s="294"/>
      <c r="J110" s="294"/>
      <c r="K110" s="294"/>
      <c r="L110" s="294"/>
      <c r="M110" s="294"/>
      <c r="N110" s="294"/>
      <c r="O110" s="294"/>
      <c r="P110" s="294"/>
      <c r="Q110" s="294"/>
      <c r="R110" s="294"/>
      <c r="S110" s="294"/>
      <c r="T110" s="294"/>
      <c r="U110" s="294"/>
      <c r="V110" s="294"/>
      <c r="W110" s="294"/>
      <c r="X110" s="294"/>
      <c r="Y110" s="294"/>
      <c r="Z110" s="294"/>
      <c r="AA110" s="294"/>
      <c r="AB110" s="294"/>
      <c r="AC110" s="294"/>
      <c r="AD110" s="294"/>
      <c r="AE110" s="294"/>
      <c r="AF110" s="294"/>
      <c r="AG110" s="294"/>
      <c r="AH110" s="294"/>
      <c r="AI110" s="294"/>
      <c r="AJ110" s="294"/>
      <c r="AK110" s="294"/>
      <c r="AL110" s="294"/>
      <c r="AM110" s="294"/>
      <c r="AN110" s="294"/>
      <c r="AO110" s="294"/>
      <c r="AP110" s="294"/>
      <c r="AQ110" s="294"/>
      <c r="AR110" s="294"/>
      <c r="AS110" s="294"/>
      <c r="AT110" s="294"/>
      <c r="AU110" s="294"/>
      <c r="AV110" s="294"/>
      <c r="AW110" s="294"/>
      <c r="AX110" s="294"/>
      <c r="AY110" s="294"/>
      <c r="AZ110" s="294"/>
      <c r="BA110" s="294"/>
      <c r="BB110" s="294"/>
      <c r="BC110" s="294"/>
      <c r="BD110" s="294"/>
      <c r="BE110" s="294"/>
      <c r="BF110" s="294"/>
      <c r="BG110" s="294"/>
      <c r="BH110" s="294"/>
      <c r="BI110" s="294"/>
    </row>
    <row r="111" spans="2:61" ht="15.75" customHeight="1" x14ac:dyDescent="0.2">
      <c r="B111" s="297"/>
      <c r="C111" s="297"/>
      <c r="D111" s="297"/>
      <c r="E111" s="297"/>
      <c r="F111" s="294"/>
      <c r="G111" s="294"/>
      <c r="H111" s="294"/>
      <c r="I111" s="294"/>
      <c r="J111" s="294"/>
      <c r="K111" s="294"/>
      <c r="L111" s="294"/>
      <c r="M111" s="294"/>
      <c r="N111" s="294"/>
      <c r="O111" s="294"/>
      <c r="P111" s="294"/>
      <c r="Q111" s="294"/>
      <c r="R111" s="294"/>
      <c r="S111" s="294"/>
      <c r="T111" s="294"/>
      <c r="U111" s="294"/>
      <c r="V111" s="294"/>
      <c r="W111" s="294"/>
      <c r="X111" s="294"/>
      <c r="Y111" s="294"/>
      <c r="Z111" s="294"/>
      <c r="AA111" s="294"/>
      <c r="AB111" s="294"/>
      <c r="AC111" s="294"/>
      <c r="AD111" s="294"/>
      <c r="AE111" s="294"/>
      <c r="AF111" s="294"/>
      <c r="AG111" s="294"/>
      <c r="AH111" s="294"/>
      <c r="AI111" s="294"/>
      <c r="AJ111" s="294"/>
      <c r="AK111" s="294"/>
      <c r="AL111" s="294"/>
      <c r="AM111" s="294"/>
      <c r="AN111" s="294"/>
      <c r="AO111" s="294"/>
      <c r="AP111" s="294"/>
      <c r="AQ111" s="294"/>
      <c r="AR111" s="294"/>
      <c r="AS111" s="294"/>
      <c r="AT111" s="294"/>
      <c r="AU111" s="294"/>
      <c r="AV111" s="294"/>
      <c r="AW111" s="294"/>
      <c r="AX111" s="294"/>
      <c r="AY111" s="294"/>
      <c r="AZ111" s="294"/>
      <c r="BA111" s="294"/>
      <c r="BB111" s="294"/>
      <c r="BC111" s="294"/>
      <c r="BD111" s="294"/>
      <c r="BE111" s="294"/>
      <c r="BF111" s="294"/>
      <c r="BG111" s="294"/>
      <c r="BH111" s="294"/>
      <c r="BI111" s="294"/>
    </row>
    <row r="112" spans="2:61" ht="15.75" customHeight="1" x14ac:dyDescent="0.2">
      <c r="B112" s="297"/>
      <c r="C112" s="297"/>
      <c r="D112" s="297"/>
      <c r="E112" s="297"/>
      <c r="F112" s="294"/>
      <c r="G112" s="294"/>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4"/>
      <c r="AY112" s="294"/>
      <c r="AZ112" s="294"/>
      <c r="BA112" s="294"/>
      <c r="BB112" s="294"/>
      <c r="BC112" s="294"/>
      <c r="BD112" s="294"/>
      <c r="BE112" s="294"/>
      <c r="BF112" s="294"/>
      <c r="BG112" s="294"/>
      <c r="BH112" s="294"/>
      <c r="BI112" s="294"/>
    </row>
    <row r="113" spans="2:61" ht="15.75" customHeight="1" x14ac:dyDescent="0.2">
      <c r="B113" s="297"/>
      <c r="C113" s="297"/>
      <c r="D113" s="297"/>
      <c r="E113" s="297"/>
      <c r="F113" s="294"/>
      <c r="G113" s="294"/>
      <c r="H113" s="294"/>
      <c r="I113" s="294"/>
      <c r="J113" s="294"/>
      <c r="K113" s="294"/>
      <c r="L113" s="294"/>
      <c r="M113" s="294"/>
      <c r="N113" s="294"/>
      <c r="O113" s="294"/>
      <c r="P113" s="294"/>
      <c r="Q113" s="294"/>
      <c r="R113" s="294"/>
      <c r="S113" s="294"/>
      <c r="T113" s="294"/>
      <c r="U113" s="294"/>
      <c r="V113" s="294"/>
      <c r="W113" s="294"/>
      <c r="X113" s="294"/>
      <c r="Y113" s="294"/>
      <c r="Z113" s="294"/>
      <c r="AA113" s="294"/>
      <c r="AB113" s="294"/>
      <c r="AC113" s="294"/>
      <c r="AD113" s="294"/>
      <c r="AE113" s="294"/>
      <c r="AF113" s="294"/>
      <c r="AG113" s="294"/>
      <c r="AH113" s="294"/>
      <c r="AI113" s="294"/>
      <c r="AJ113" s="294"/>
      <c r="AK113" s="294"/>
      <c r="AL113" s="294"/>
      <c r="AM113" s="294"/>
      <c r="AN113" s="294"/>
      <c r="AO113" s="294"/>
      <c r="AP113" s="294"/>
      <c r="AQ113" s="294"/>
      <c r="AR113" s="294"/>
      <c r="AS113" s="294"/>
      <c r="AT113" s="294"/>
      <c r="AU113" s="294"/>
      <c r="AV113" s="294"/>
      <c r="AW113" s="294"/>
      <c r="AX113" s="294"/>
      <c r="AY113" s="294"/>
      <c r="AZ113" s="294"/>
      <c r="BA113" s="294"/>
      <c r="BB113" s="294"/>
      <c r="BC113" s="294"/>
      <c r="BD113" s="294"/>
      <c r="BE113" s="294"/>
      <c r="BF113" s="294"/>
      <c r="BG113" s="294"/>
      <c r="BH113" s="294"/>
      <c r="BI113" s="294"/>
    </row>
    <row r="114" spans="2:61" ht="15.75" customHeight="1" x14ac:dyDescent="0.2">
      <c r="B114" s="297"/>
      <c r="C114" s="297"/>
      <c r="D114" s="297"/>
      <c r="E114" s="297"/>
      <c r="F114" s="294"/>
      <c r="G114" s="294"/>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4"/>
      <c r="AY114" s="294"/>
      <c r="AZ114" s="294"/>
      <c r="BA114" s="294"/>
      <c r="BB114" s="294"/>
      <c r="BC114" s="294"/>
      <c r="BD114" s="294"/>
      <c r="BE114" s="294"/>
      <c r="BF114" s="294"/>
      <c r="BG114" s="294"/>
      <c r="BH114" s="294"/>
      <c r="BI114" s="294"/>
    </row>
    <row r="115" spans="2:61" ht="15.75" customHeight="1" x14ac:dyDescent="0.2">
      <c r="B115" s="297"/>
      <c r="C115" s="297"/>
      <c r="D115" s="297"/>
      <c r="E115" s="297"/>
      <c r="F115" s="294"/>
      <c r="G115" s="294"/>
      <c r="H115" s="294"/>
      <c r="I115" s="294"/>
      <c r="J115" s="294"/>
      <c r="K115" s="294"/>
      <c r="L115" s="294"/>
      <c r="M115" s="294"/>
      <c r="N115" s="294"/>
      <c r="O115" s="294"/>
      <c r="P115" s="294"/>
      <c r="Q115" s="294"/>
      <c r="R115" s="294"/>
      <c r="S115" s="294"/>
      <c r="T115" s="294"/>
      <c r="U115" s="294"/>
      <c r="V115" s="294"/>
      <c r="W115" s="294"/>
      <c r="X115" s="294"/>
      <c r="Y115" s="294"/>
      <c r="Z115" s="294"/>
      <c r="AA115" s="294"/>
      <c r="AB115" s="294"/>
      <c r="AC115" s="294"/>
      <c r="AD115" s="294"/>
      <c r="AE115" s="294"/>
      <c r="AF115" s="294"/>
      <c r="AG115" s="294"/>
      <c r="AH115" s="294"/>
      <c r="AI115" s="294"/>
      <c r="AJ115" s="294"/>
      <c r="AK115" s="294"/>
      <c r="AL115" s="294"/>
      <c r="AM115" s="294"/>
      <c r="AN115" s="294"/>
      <c r="AO115" s="294"/>
      <c r="AP115" s="294"/>
      <c r="AQ115" s="294"/>
      <c r="AR115" s="294"/>
      <c r="AS115" s="294"/>
      <c r="AT115" s="294"/>
      <c r="AU115" s="294"/>
      <c r="AV115" s="294"/>
      <c r="AW115" s="294"/>
      <c r="AX115" s="294"/>
      <c r="AY115" s="294"/>
      <c r="AZ115" s="294"/>
      <c r="BA115" s="294"/>
      <c r="BB115" s="294"/>
      <c r="BC115" s="294"/>
      <c r="BD115" s="294"/>
      <c r="BE115" s="294"/>
      <c r="BF115" s="294"/>
      <c r="BG115" s="294"/>
      <c r="BH115" s="294"/>
      <c r="BI115" s="294"/>
    </row>
    <row r="116" spans="2:61" ht="15.75" customHeight="1" x14ac:dyDescent="0.2">
      <c r="B116" s="297"/>
      <c r="C116" s="297"/>
      <c r="D116" s="297"/>
      <c r="E116" s="297"/>
      <c r="F116" s="294"/>
      <c r="G116" s="294"/>
      <c r="H116" s="294"/>
      <c r="I116" s="294"/>
      <c r="J116" s="294"/>
      <c r="K116" s="294"/>
      <c r="L116" s="294"/>
      <c r="M116" s="294"/>
      <c r="N116" s="294"/>
      <c r="O116" s="294"/>
      <c r="P116" s="294"/>
      <c r="Q116" s="294"/>
      <c r="R116" s="294"/>
      <c r="S116" s="294"/>
      <c r="T116" s="294"/>
      <c r="U116" s="294"/>
      <c r="V116" s="294"/>
      <c r="W116" s="294"/>
      <c r="X116" s="294"/>
      <c r="Y116" s="294"/>
      <c r="Z116" s="294"/>
      <c r="AA116" s="294"/>
      <c r="AB116" s="294"/>
      <c r="AC116" s="294"/>
      <c r="AD116" s="294"/>
      <c r="AE116" s="294"/>
      <c r="AF116" s="294"/>
      <c r="AG116" s="294"/>
      <c r="AH116" s="294"/>
      <c r="AI116" s="294"/>
      <c r="AJ116" s="294"/>
      <c r="AK116" s="294"/>
      <c r="AL116" s="294"/>
      <c r="AM116" s="294"/>
      <c r="AN116" s="294"/>
      <c r="AO116" s="294"/>
      <c r="AP116" s="294"/>
      <c r="AQ116" s="294"/>
      <c r="AR116" s="294"/>
      <c r="AS116" s="294"/>
      <c r="AT116" s="294"/>
      <c r="AU116" s="294"/>
      <c r="AV116" s="294"/>
      <c r="AW116" s="294"/>
      <c r="AX116" s="294"/>
      <c r="AY116" s="294"/>
      <c r="AZ116" s="294"/>
      <c r="BA116" s="294"/>
      <c r="BB116" s="294"/>
      <c r="BC116" s="294"/>
      <c r="BD116" s="294"/>
      <c r="BE116" s="294"/>
      <c r="BF116" s="294"/>
      <c r="BG116" s="294"/>
      <c r="BH116" s="294"/>
      <c r="BI116" s="294"/>
    </row>
    <row r="117" spans="2:61" ht="15.75" customHeight="1" x14ac:dyDescent="0.2">
      <c r="B117" s="297"/>
      <c r="C117" s="297"/>
      <c r="D117" s="297"/>
      <c r="E117" s="297"/>
      <c r="F117" s="294"/>
      <c r="G117" s="294"/>
      <c r="H117" s="294"/>
      <c r="I117" s="294"/>
      <c r="J117" s="294"/>
      <c r="K117" s="294"/>
      <c r="L117" s="294"/>
      <c r="M117" s="294"/>
      <c r="N117" s="294"/>
      <c r="O117" s="294"/>
      <c r="P117" s="294"/>
      <c r="Q117" s="294"/>
      <c r="R117" s="294"/>
      <c r="S117" s="294"/>
      <c r="T117" s="294"/>
      <c r="U117" s="294"/>
      <c r="V117" s="294"/>
      <c r="W117" s="294"/>
      <c r="X117" s="294"/>
      <c r="Y117" s="294"/>
      <c r="Z117" s="294"/>
      <c r="AA117" s="294"/>
      <c r="AB117" s="294"/>
      <c r="AC117" s="294"/>
      <c r="AD117" s="294"/>
      <c r="AE117" s="294"/>
      <c r="AF117" s="294"/>
      <c r="AG117" s="294"/>
      <c r="AH117" s="294"/>
      <c r="AI117" s="294"/>
      <c r="AJ117" s="294"/>
      <c r="AK117" s="294"/>
      <c r="AL117" s="294"/>
      <c r="AM117" s="294"/>
      <c r="AN117" s="294"/>
      <c r="AO117" s="294"/>
      <c r="AP117" s="294"/>
      <c r="AQ117" s="294"/>
      <c r="AR117" s="294"/>
      <c r="AS117" s="294"/>
      <c r="AT117" s="294"/>
      <c r="AU117" s="294"/>
      <c r="AV117" s="294"/>
      <c r="AW117" s="294"/>
      <c r="AX117" s="294"/>
      <c r="AY117" s="294"/>
      <c r="AZ117" s="294"/>
      <c r="BA117" s="294"/>
      <c r="BB117" s="294"/>
      <c r="BC117" s="294"/>
      <c r="BD117" s="294"/>
      <c r="BE117" s="294"/>
      <c r="BF117" s="294"/>
      <c r="BG117" s="294"/>
      <c r="BH117" s="294"/>
      <c r="BI117" s="294"/>
    </row>
    <row r="118" spans="2:61" ht="15.75" customHeight="1" x14ac:dyDescent="0.2">
      <c r="B118" s="297"/>
      <c r="C118" s="297"/>
      <c r="D118" s="297"/>
      <c r="E118" s="297"/>
      <c r="F118" s="294"/>
      <c r="G118" s="294"/>
      <c r="H118" s="294"/>
      <c r="I118" s="294"/>
      <c r="J118" s="294"/>
      <c r="K118" s="294"/>
      <c r="L118" s="294"/>
      <c r="M118" s="294"/>
      <c r="N118" s="294"/>
      <c r="O118" s="294"/>
      <c r="P118" s="294"/>
      <c r="Q118" s="294"/>
      <c r="R118" s="294"/>
      <c r="S118" s="294"/>
      <c r="T118" s="294"/>
      <c r="U118" s="294"/>
      <c r="V118" s="294"/>
      <c r="W118" s="294"/>
      <c r="X118" s="294"/>
      <c r="Y118" s="294"/>
      <c r="Z118" s="294"/>
      <c r="AA118" s="294"/>
      <c r="AB118" s="294"/>
      <c r="AC118" s="294"/>
      <c r="AD118" s="294"/>
      <c r="AE118" s="294"/>
      <c r="AF118" s="294"/>
      <c r="AG118" s="294"/>
      <c r="AH118" s="294"/>
      <c r="AI118" s="294"/>
      <c r="AJ118" s="294"/>
      <c r="AK118" s="294"/>
      <c r="AL118" s="294"/>
      <c r="AM118" s="294"/>
      <c r="AN118" s="294"/>
      <c r="AO118" s="294"/>
      <c r="AP118" s="294"/>
      <c r="AQ118" s="294"/>
      <c r="AR118" s="294"/>
      <c r="AS118" s="294"/>
      <c r="AT118" s="294"/>
      <c r="AU118" s="294"/>
      <c r="AV118" s="294"/>
      <c r="AW118" s="294"/>
      <c r="AX118" s="294"/>
      <c r="AY118" s="294"/>
      <c r="AZ118" s="294"/>
      <c r="BA118" s="294"/>
      <c r="BB118" s="294"/>
      <c r="BC118" s="294"/>
      <c r="BD118" s="294"/>
      <c r="BE118" s="294"/>
      <c r="BF118" s="294"/>
      <c r="BG118" s="294"/>
      <c r="BH118" s="294"/>
      <c r="BI118" s="294"/>
    </row>
    <row r="119" spans="2:61" ht="15.75" customHeight="1" x14ac:dyDescent="0.2">
      <c r="B119" s="297"/>
      <c r="C119" s="297"/>
      <c r="D119" s="297"/>
      <c r="E119" s="297"/>
      <c r="F119" s="294"/>
      <c r="G119" s="294"/>
      <c r="H119" s="294"/>
      <c r="I119" s="294"/>
      <c r="J119" s="294"/>
      <c r="K119" s="294"/>
      <c r="L119" s="294"/>
      <c r="M119" s="294"/>
      <c r="N119" s="294"/>
      <c r="O119" s="294"/>
      <c r="P119" s="294"/>
      <c r="Q119" s="294"/>
      <c r="R119" s="294"/>
      <c r="S119" s="294"/>
      <c r="T119" s="294"/>
      <c r="U119" s="294"/>
      <c r="V119" s="294"/>
      <c r="W119" s="294"/>
      <c r="X119" s="294"/>
      <c r="Y119" s="294"/>
      <c r="Z119" s="294"/>
      <c r="AA119" s="294"/>
      <c r="AB119" s="294"/>
      <c r="AC119" s="294"/>
      <c r="AD119" s="294"/>
      <c r="AE119" s="294"/>
      <c r="AF119" s="294"/>
      <c r="AG119" s="294"/>
      <c r="AH119" s="294"/>
      <c r="AI119" s="294"/>
      <c r="AJ119" s="294"/>
      <c r="AK119" s="294"/>
      <c r="AL119" s="294"/>
      <c r="AM119" s="294"/>
      <c r="AN119" s="294"/>
      <c r="AO119" s="294"/>
      <c r="AP119" s="294"/>
      <c r="AQ119" s="294"/>
      <c r="AR119" s="294"/>
      <c r="AS119" s="294"/>
      <c r="AT119" s="294"/>
      <c r="AU119" s="294"/>
      <c r="AV119" s="294"/>
      <c r="AW119" s="294"/>
      <c r="AX119" s="294"/>
      <c r="AY119" s="294"/>
      <c r="AZ119" s="294"/>
      <c r="BA119" s="294"/>
      <c r="BB119" s="294"/>
      <c r="BC119" s="294"/>
      <c r="BD119" s="294"/>
      <c r="BE119" s="294"/>
      <c r="BF119" s="294"/>
      <c r="BG119" s="294"/>
      <c r="BH119" s="294"/>
      <c r="BI119" s="294"/>
    </row>
    <row r="120" spans="2:61" ht="15.75" customHeight="1" x14ac:dyDescent="0.2">
      <c r="B120" s="297"/>
      <c r="C120" s="297"/>
      <c r="D120" s="297"/>
      <c r="E120" s="297"/>
      <c r="F120" s="294"/>
      <c r="G120" s="294"/>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4"/>
      <c r="AY120" s="294"/>
      <c r="AZ120" s="294"/>
      <c r="BA120" s="294"/>
      <c r="BB120" s="294"/>
      <c r="BC120" s="294"/>
      <c r="BD120" s="294"/>
      <c r="BE120" s="294"/>
      <c r="BF120" s="294"/>
      <c r="BG120" s="294"/>
      <c r="BH120" s="294"/>
      <c r="BI120" s="294"/>
    </row>
    <row r="121" spans="2:61" ht="15.75" customHeight="1" x14ac:dyDescent="0.2">
      <c r="B121" s="297"/>
      <c r="C121" s="297"/>
      <c r="D121" s="297"/>
      <c r="E121" s="297"/>
      <c r="F121" s="294"/>
      <c r="G121" s="294"/>
      <c r="H121" s="294"/>
      <c r="I121" s="294"/>
      <c r="J121" s="294"/>
      <c r="K121" s="294"/>
      <c r="L121" s="294"/>
      <c r="M121" s="294"/>
      <c r="N121" s="294"/>
      <c r="O121" s="294"/>
      <c r="P121" s="294"/>
      <c r="Q121" s="294"/>
      <c r="R121" s="294"/>
      <c r="S121" s="294"/>
      <c r="T121" s="294"/>
      <c r="U121" s="294"/>
      <c r="V121" s="294"/>
      <c r="W121" s="294"/>
      <c r="X121" s="294"/>
      <c r="Y121" s="294"/>
      <c r="Z121" s="294"/>
      <c r="AA121" s="294"/>
      <c r="AB121" s="294"/>
      <c r="AC121" s="294"/>
      <c r="AD121" s="294"/>
      <c r="AE121" s="294"/>
      <c r="AF121" s="294"/>
      <c r="AG121" s="294"/>
      <c r="AH121" s="294"/>
      <c r="AI121" s="294"/>
      <c r="AJ121" s="294"/>
      <c r="AK121" s="294"/>
      <c r="AL121" s="294"/>
      <c r="AM121" s="294"/>
      <c r="AN121" s="294"/>
      <c r="AO121" s="294"/>
      <c r="AP121" s="294"/>
      <c r="AQ121" s="294"/>
      <c r="AR121" s="294"/>
      <c r="AS121" s="294"/>
      <c r="AT121" s="294"/>
      <c r="AU121" s="294"/>
      <c r="AV121" s="294"/>
      <c r="AW121" s="294"/>
      <c r="AX121" s="294"/>
      <c r="AY121" s="294"/>
      <c r="AZ121" s="294"/>
      <c r="BA121" s="294"/>
      <c r="BB121" s="294"/>
      <c r="BC121" s="294"/>
      <c r="BD121" s="294"/>
      <c r="BE121" s="294"/>
      <c r="BF121" s="294"/>
      <c r="BG121" s="294"/>
      <c r="BH121" s="294"/>
      <c r="BI121" s="294"/>
    </row>
    <row r="122" spans="2:61" ht="15.75" customHeight="1" x14ac:dyDescent="0.2">
      <c r="B122" s="297"/>
      <c r="C122" s="297"/>
      <c r="D122" s="297"/>
      <c r="E122" s="297"/>
      <c r="F122" s="294"/>
      <c r="G122" s="294"/>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4"/>
      <c r="AY122" s="294"/>
      <c r="AZ122" s="294"/>
      <c r="BA122" s="294"/>
      <c r="BB122" s="294"/>
      <c r="BC122" s="294"/>
      <c r="BD122" s="294"/>
      <c r="BE122" s="294"/>
      <c r="BF122" s="294"/>
      <c r="BG122" s="294"/>
      <c r="BH122" s="294"/>
      <c r="BI122" s="294"/>
    </row>
    <row r="123" spans="2:61" ht="15.75" customHeight="1" x14ac:dyDescent="0.2">
      <c r="B123" s="297"/>
      <c r="C123" s="297"/>
      <c r="D123" s="297"/>
      <c r="E123" s="297"/>
      <c r="F123" s="294"/>
      <c r="G123" s="294"/>
      <c r="H123" s="294"/>
      <c r="I123" s="294"/>
      <c r="J123" s="294"/>
      <c r="K123" s="294"/>
      <c r="L123" s="294"/>
      <c r="M123" s="294"/>
      <c r="N123" s="294"/>
      <c r="O123" s="294"/>
      <c r="P123" s="294"/>
      <c r="Q123" s="294"/>
      <c r="R123" s="294"/>
      <c r="S123" s="294"/>
      <c r="T123" s="294"/>
      <c r="U123" s="294"/>
      <c r="V123" s="294"/>
      <c r="W123" s="294"/>
      <c r="X123" s="294"/>
      <c r="Y123" s="294"/>
      <c r="Z123" s="294"/>
      <c r="AA123" s="294"/>
      <c r="AB123" s="294"/>
      <c r="AC123" s="294"/>
      <c r="AD123" s="29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4"/>
      <c r="AY123" s="294"/>
      <c r="AZ123" s="294"/>
      <c r="BA123" s="294"/>
      <c r="BB123" s="294"/>
      <c r="BC123" s="294"/>
      <c r="BD123" s="294"/>
      <c r="BE123" s="294"/>
      <c r="BF123" s="294"/>
      <c r="BG123" s="294"/>
      <c r="BH123" s="294"/>
      <c r="BI123" s="294"/>
    </row>
    <row r="124" spans="2:61" ht="15.75" customHeight="1" x14ac:dyDescent="0.2">
      <c r="B124" s="297"/>
      <c r="C124" s="297"/>
      <c r="D124" s="297"/>
      <c r="E124" s="297"/>
      <c r="F124" s="294"/>
      <c r="G124" s="294"/>
      <c r="H124" s="294"/>
      <c r="I124" s="294"/>
      <c r="J124" s="294"/>
      <c r="K124" s="294"/>
      <c r="L124" s="294"/>
      <c r="M124" s="294"/>
      <c r="N124" s="294"/>
      <c r="O124" s="294"/>
      <c r="P124" s="294"/>
      <c r="Q124" s="294"/>
      <c r="R124" s="294"/>
      <c r="S124" s="294"/>
      <c r="T124" s="294"/>
      <c r="U124" s="294"/>
      <c r="V124" s="294"/>
      <c r="W124" s="294"/>
      <c r="X124" s="294"/>
      <c r="Y124" s="294"/>
      <c r="Z124" s="294"/>
      <c r="AA124" s="294"/>
      <c r="AB124" s="294"/>
      <c r="AC124" s="294"/>
      <c r="AD124" s="294"/>
      <c r="AE124" s="294"/>
      <c r="AF124" s="294"/>
      <c r="AG124" s="294"/>
      <c r="AH124" s="294"/>
      <c r="AI124" s="294"/>
      <c r="AJ124" s="294"/>
      <c r="AK124" s="294"/>
      <c r="AL124" s="294"/>
      <c r="AM124" s="294"/>
      <c r="AN124" s="294"/>
      <c r="AO124" s="294"/>
      <c r="AP124" s="294"/>
      <c r="AQ124" s="294"/>
      <c r="AR124" s="294"/>
      <c r="AS124" s="294"/>
      <c r="AT124" s="294"/>
      <c r="AU124" s="294"/>
      <c r="AV124" s="294"/>
      <c r="AW124" s="294"/>
      <c r="AX124" s="294"/>
      <c r="AY124" s="294"/>
      <c r="AZ124" s="294"/>
      <c r="BA124" s="294"/>
      <c r="BB124" s="294"/>
      <c r="BC124" s="294"/>
      <c r="BD124" s="294"/>
      <c r="BE124" s="294"/>
      <c r="BF124" s="294"/>
      <c r="BG124" s="294"/>
      <c r="BH124" s="294"/>
      <c r="BI124" s="294"/>
    </row>
    <row r="125" spans="2:61" ht="15.75" customHeight="1" x14ac:dyDescent="0.2">
      <c r="B125" s="297"/>
      <c r="C125" s="297"/>
      <c r="D125" s="297"/>
      <c r="E125" s="297"/>
      <c r="F125" s="294"/>
      <c r="G125" s="294"/>
      <c r="H125" s="294"/>
      <c r="I125" s="294"/>
      <c r="J125" s="294"/>
      <c r="K125" s="294"/>
      <c r="L125" s="294"/>
      <c r="M125" s="294"/>
      <c r="N125" s="294"/>
      <c r="O125" s="294"/>
      <c r="P125" s="294"/>
      <c r="Q125" s="294"/>
      <c r="R125" s="294"/>
      <c r="S125" s="294"/>
      <c r="T125" s="294"/>
      <c r="U125" s="294"/>
      <c r="V125" s="294"/>
      <c r="W125" s="294"/>
      <c r="X125" s="294"/>
      <c r="Y125" s="294"/>
      <c r="Z125" s="294"/>
      <c r="AA125" s="294"/>
      <c r="AB125" s="294"/>
      <c r="AC125" s="294"/>
      <c r="AD125" s="294"/>
      <c r="AE125" s="294"/>
      <c r="AF125" s="294"/>
      <c r="AG125" s="294"/>
      <c r="AH125" s="294"/>
      <c r="AI125" s="294"/>
      <c r="AJ125" s="294"/>
      <c r="AK125" s="294"/>
      <c r="AL125" s="294"/>
      <c r="AM125" s="294"/>
      <c r="AN125" s="294"/>
      <c r="AO125" s="294"/>
      <c r="AP125" s="294"/>
      <c r="AQ125" s="294"/>
      <c r="AR125" s="294"/>
      <c r="AS125" s="294"/>
      <c r="AT125" s="294"/>
      <c r="AU125" s="294"/>
      <c r="AV125" s="294"/>
      <c r="AW125" s="294"/>
      <c r="AX125" s="294"/>
      <c r="AY125" s="294"/>
      <c r="AZ125" s="294"/>
      <c r="BA125" s="294"/>
      <c r="BB125" s="294"/>
      <c r="BC125" s="294"/>
      <c r="BD125" s="294"/>
      <c r="BE125" s="294"/>
      <c r="BF125" s="294"/>
      <c r="BG125" s="294"/>
      <c r="BH125" s="294"/>
      <c r="BI125" s="294"/>
    </row>
    <row r="126" spans="2:61" ht="15.75" customHeight="1" x14ac:dyDescent="0.2">
      <c r="B126" s="297"/>
      <c r="C126" s="297"/>
      <c r="D126" s="297"/>
      <c r="E126" s="297"/>
      <c r="F126" s="294"/>
      <c r="G126" s="294"/>
      <c r="H126" s="294"/>
      <c r="I126" s="294"/>
      <c r="J126" s="294"/>
      <c r="K126" s="294"/>
      <c r="L126" s="294"/>
      <c r="M126" s="294"/>
      <c r="N126" s="294"/>
      <c r="O126" s="294"/>
      <c r="P126" s="294"/>
      <c r="Q126" s="294"/>
      <c r="R126" s="294"/>
      <c r="S126" s="294"/>
      <c r="T126" s="294"/>
      <c r="U126" s="294"/>
      <c r="V126" s="294"/>
      <c r="W126" s="294"/>
      <c r="X126" s="294"/>
      <c r="Y126" s="294"/>
      <c r="Z126" s="294"/>
      <c r="AA126" s="294"/>
      <c r="AB126" s="294"/>
      <c r="AC126" s="294"/>
      <c r="AD126" s="294"/>
      <c r="AE126" s="294"/>
      <c r="AF126" s="294"/>
      <c r="AG126" s="294"/>
      <c r="AH126" s="294"/>
      <c r="AI126" s="294"/>
      <c r="AJ126" s="294"/>
      <c r="AK126" s="294"/>
      <c r="AL126" s="294"/>
      <c r="AM126" s="294"/>
      <c r="AN126" s="294"/>
      <c r="AO126" s="294"/>
      <c r="AP126" s="294"/>
      <c r="AQ126" s="294"/>
      <c r="AR126" s="294"/>
      <c r="AS126" s="294"/>
      <c r="AT126" s="294"/>
      <c r="AU126" s="294"/>
      <c r="AV126" s="294"/>
      <c r="AW126" s="294"/>
      <c r="AX126" s="294"/>
      <c r="AY126" s="294"/>
      <c r="AZ126" s="294"/>
      <c r="BA126" s="294"/>
      <c r="BB126" s="294"/>
      <c r="BC126" s="294"/>
      <c r="BD126" s="294"/>
      <c r="BE126" s="294"/>
      <c r="BF126" s="294"/>
      <c r="BG126" s="294"/>
      <c r="BH126" s="294"/>
      <c r="BI126" s="294"/>
    </row>
    <row r="127" spans="2:61" ht="15.75" customHeight="1" x14ac:dyDescent="0.2">
      <c r="B127" s="297"/>
      <c r="C127" s="297"/>
      <c r="D127" s="297"/>
      <c r="E127" s="297"/>
      <c r="F127" s="294"/>
      <c r="G127" s="294"/>
      <c r="H127" s="294"/>
      <c r="I127" s="294"/>
      <c r="J127" s="294"/>
      <c r="K127" s="294"/>
      <c r="L127" s="294"/>
      <c r="M127" s="294"/>
      <c r="N127" s="294"/>
      <c r="O127" s="294"/>
      <c r="P127" s="294"/>
      <c r="Q127" s="294"/>
      <c r="R127" s="294"/>
      <c r="S127" s="294"/>
      <c r="T127" s="294"/>
      <c r="U127" s="294"/>
      <c r="V127" s="294"/>
      <c r="W127" s="294"/>
      <c r="X127" s="294"/>
      <c r="Y127" s="294"/>
      <c r="Z127" s="294"/>
      <c r="AA127" s="294"/>
      <c r="AB127" s="294"/>
      <c r="AC127" s="294"/>
      <c r="AD127" s="294"/>
      <c r="AE127" s="294"/>
      <c r="AF127" s="294"/>
      <c r="AG127" s="294"/>
      <c r="AH127" s="294"/>
      <c r="AI127" s="294"/>
      <c r="AJ127" s="294"/>
      <c r="AK127" s="294"/>
      <c r="AL127" s="294"/>
      <c r="AM127" s="294"/>
      <c r="AN127" s="294"/>
      <c r="AO127" s="294"/>
      <c r="AP127" s="294"/>
      <c r="AQ127" s="294"/>
      <c r="AR127" s="294"/>
      <c r="AS127" s="294"/>
      <c r="AT127" s="294"/>
      <c r="AU127" s="294"/>
      <c r="AV127" s="294"/>
      <c r="AW127" s="294"/>
      <c r="AX127" s="294"/>
      <c r="AY127" s="294"/>
      <c r="AZ127" s="294"/>
      <c r="BA127" s="294"/>
      <c r="BB127" s="294"/>
      <c r="BC127" s="294"/>
      <c r="BD127" s="294"/>
      <c r="BE127" s="294"/>
      <c r="BF127" s="294"/>
      <c r="BG127" s="294"/>
      <c r="BH127" s="294"/>
      <c r="BI127" s="294"/>
    </row>
    <row r="128" spans="2:61" ht="15.75" customHeight="1" x14ac:dyDescent="0.2">
      <c r="B128" s="297"/>
      <c r="C128" s="297"/>
      <c r="D128" s="297"/>
      <c r="E128" s="297"/>
      <c r="F128" s="294"/>
      <c r="G128" s="294"/>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4"/>
      <c r="AY128" s="294"/>
      <c r="AZ128" s="294"/>
      <c r="BA128" s="294"/>
      <c r="BB128" s="294"/>
      <c r="BC128" s="294"/>
      <c r="BD128" s="294"/>
      <c r="BE128" s="294"/>
      <c r="BF128" s="294"/>
      <c r="BG128" s="294"/>
      <c r="BH128" s="294"/>
      <c r="BI128" s="294"/>
    </row>
    <row r="129" spans="2:61" ht="15.75" customHeight="1" x14ac:dyDescent="0.2">
      <c r="B129" s="297"/>
      <c r="C129" s="297"/>
      <c r="D129" s="297"/>
      <c r="E129" s="297"/>
      <c r="F129" s="294"/>
      <c r="G129" s="294"/>
      <c r="H129" s="294"/>
      <c r="I129" s="294"/>
      <c r="J129" s="294"/>
      <c r="K129" s="294"/>
      <c r="L129" s="294"/>
      <c r="M129" s="294"/>
      <c r="N129" s="294"/>
      <c r="O129" s="294"/>
      <c r="P129" s="294"/>
      <c r="Q129" s="294"/>
      <c r="R129" s="294"/>
      <c r="S129" s="294"/>
      <c r="T129" s="294"/>
      <c r="U129" s="294"/>
      <c r="V129" s="294"/>
      <c r="W129" s="294"/>
      <c r="X129" s="294"/>
      <c r="Y129" s="294"/>
      <c r="Z129" s="294"/>
      <c r="AA129" s="294"/>
      <c r="AB129" s="294"/>
      <c r="AC129" s="294"/>
      <c r="AD129" s="294"/>
      <c r="AE129" s="294"/>
      <c r="AF129" s="294"/>
      <c r="AG129" s="294"/>
      <c r="AH129" s="294"/>
      <c r="AI129" s="294"/>
      <c r="AJ129" s="294"/>
      <c r="AK129" s="294"/>
      <c r="AL129" s="294"/>
      <c r="AM129" s="294"/>
      <c r="AN129" s="294"/>
      <c r="AO129" s="294"/>
      <c r="AP129" s="294"/>
      <c r="AQ129" s="294"/>
      <c r="AR129" s="294"/>
      <c r="AS129" s="294"/>
      <c r="AT129" s="294"/>
      <c r="AU129" s="294"/>
      <c r="AV129" s="294"/>
      <c r="AW129" s="294"/>
      <c r="AX129" s="294"/>
      <c r="AY129" s="294"/>
      <c r="AZ129" s="294"/>
      <c r="BA129" s="294"/>
      <c r="BB129" s="294"/>
      <c r="BC129" s="294"/>
      <c r="BD129" s="294"/>
      <c r="BE129" s="294"/>
      <c r="BF129" s="294"/>
      <c r="BG129" s="294"/>
      <c r="BH129" s="294"/>
      <c r="BI129" s="294"/>
    </row>
    <row r="130" spans="2:61" ht="15.75" customHeight="1" x14ac:dyDescent="0.2">
      <c r="B130" s="297"/>
      <c r="C130" s="297"/>
      <c r="D130" s="297"/>
      <c r="E130" s="297"/>
      <c r="F130" s="294"/>
      <c r="G130" s="294"/>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4"/>
      <c r="AY130" s="294"/>
      <c r="AZ130" s="294"/>
      <c r="BA130" s="294"/>
      <c r="BB130" s="294"/>
      <c r="BC130" s="294"/>
      <c r="BD130" s="294"/>
      <c r="BE130" s="294"/>
      <c r="BF130" s="294"/>
      <c r="BG130" s="294"/>
      <c r="BH130" s="294"/>
      <c r="BI130" s="294"/>
    </row>
    <row r="131" spans="2:61" ht="15.75" customHeight="1" x14ac:dyDescent="0.2">
      <c r="B131" s="297"/>
      <c r="C131" s="297"/>
      <c r="D131" s="297"/>
      <c r="E131" s="297"/>
      <c r="F131" s="294"/>
      <c r="G131" s="294"/>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4"/>
      <c r="AY131" s="294"/>
      <c r="AZ131" s="294"/>
      <c r="BA131" s="294"/>
      <c r="BB131" s="294"/>
      <c r="BC131" s="294"/>
      <c r="BD131" s="294"/>
      <c r="BE131" s="294"/>
      <c r="BF131" s="294"/>
      <c r="BG131" s="294"/>
      <c r="BH131" s="294"/>
      <c r="BI131" s="294"/>
    </row>
    <row r="132" spans="2:61" ht="15.75" customHeight="1" x14ac:dyDescent="0.2">
      <c r="B132" s="297"/>
      <c r="C132" s="297"/>
      <c r="D132" s="297"/>
      <c r="E132" s="297"/>
      <c r="F132" s="294"/>
      <c r="G132" s="294"/>
      <c r="H132" s="294"/>
      <c r="I132" s="294"/>
      <c r="J132" s="294"/>
      <c r="K132" s="294"/>
      <c r="L132" s="294"/>
      <c r="M132" s="294"/>
      <c r="N132" s="294"/>
      <c r="O132" s="294"/>
      <c r="P132" s="294"/>
      <c r="Q132" s="294"/>
      <c r="R132" s="294"/>
      <c r="S132" s="294"/>
      <c r="T132" s="294"/>
      <c r="U132" s="294"/>
      <c r="V132" s="294"/>
      <c r="W132" s="294"/>
      <c r="X132" s="294"/>
      <c r="Y132" s="294"/>
      <c r="Z132" s="294"/>
      <c r="AA132" s="294"/>
      <c r="AB132" s="294"/>
      <c r="AC132" s="294"/>
      <c r="AD132" s="294"/>
      <c r="AE132" s="294"/>
      <c r="AF132" s="294"/>
      <c r="AG132" s="294"/>
      <c r="AH132" s="294"/>
      <c r="AI132" s="294"/>
      <c r="AJ132" s="294"/>
      <c r="AK132" s="294"/>
      <c r="AL132" s="294"/>
      <c r="AM132" s="294"/>
      <c r="AN132" s="294"/>
      <c r="AO132" s="294"/>
      <c r="AP132" s="294"/>
      <c r="AQ132" s="294"/>
      <c r="AR132" s="294"/>
      <c r="AS132" s="294"/>
      <c r="AT132" s="294"/>
      <c r="AU132" s="294"/>
      <c r="AV132" s="294"/>
      <c r="AW132" s="294"/>
      <c r="AX132" s="294"/>
      <c r="AY132" s="294"/>
      <c r="AZ132" s="294"/>
      <c r="BA132" s="294"/>
      <c r="BB132" s="294"/>
      <c r="BC132" s="294"/>
      <c r="BD132" s="294"/>
      <c r="BE132" s="294"/>
      <c r="BF132" s="294"/>
      <c r="BG132" s="294"/>
      <c r="BH132" s="294"/>
      <c r="BI132" s="294"/>
    </row>
    <row r="133" spans="2:61" ht="15.75" customHeight="1" x14ac:dyDescent="0.2">
      <c r="B133" s="297"/>
      <c r="C133" s="297"/>
      <c r="D133" s="297"/>
      <c r="E133" s="297"/>
      <c r="F133" s="294"/>
      <c r="G133" s="294"/>
      <c r="H133" s="294"/>
      <c r="I133" s="294"/>
      <c r="J133" s="294"/>
      <c r="K133" s="294"/>
      <c r="L133" s="294"/>
      <c r="M133" s="294"/>
      <c r="N133" s="294"/>
      <c r="O133" s="294"/>
      <c r="P133" s="294"/>
      <c r="Q133" s="294"/>
      <c r="R133" s="294"/>
      <c r="S133" s="294"/>
      <c r="T133" s="294"/>
      <c r="U133" s="294"/>
      <c r="V133" s="294"/>
      <c r="W133" s="294"/>
      <c r="X133" s="294"/>
      <c r="Y133" s="294"/>
      <c r="Z133" s="294"/>
      <c r="AA133" s="294"/>
      <c r="AB133" s="294"/>
      <c r="AC133" s="294"/>
      <c r="AD133" s="294"/>
      <c r="AE133" s="294"/>
      <c r="AF133" s="294"/>
      <c r="AG133" s="294"/>
      <c r="AH133" s="294"/>
      <c r="AI133" s="294"/>
      <c r="AJ133" s="294"/>
      <c r="AK133" s="294"/>
      <c r="AL133" s="294"/>
      <c r="AM133" s="294"/>
      <c r="AN133" s="294"/>
      <c r="AO133" s="294"/>
      <c r="AP133" s="294"/>
      <c r="AQ133" s="294"/>
      <c r="AR133" s="294"/>
      <c r="AS133" s="294"/>
      <c r="AT133" s="294"/>
      <c r="AU133" s="294"/>
      <c r="AV133" s="294"/>
      <c r="AW133" s="294"/>
      <c r="AX133" s="294"/>
      <c r="AY133" s="294"/>
      <c r="AZ133" s="294"/>
      <c r="BA133" s="294"/>
      <c r="BB133" s="294"/>
      <c r="BC133" s="294"/>
      <c r="BD133" s="294"/>
      <c r="BE133" s="294"/>
      <c r="BF133" s="294"/>
      <c r="BG133" s="294"/>
      <c r="BH133" s="294"/>
      <c r="BI133" s="294"/>
    </row>
    <row r="134" spans="2:61" ht="15.75" customHeight="1" x14ac:dyDescent="0.2">
      <c r="B134" s="297"/>
      <c r="C134" s="297"/>
      <c r="D134" s="297"/>
      <c r="E134" s="297"/>
      <c r="F134" s="294"/>
      <c r="G134" s="294"/>
      <c r="H134" s="294"/>
      <c r="I134" s="294"/>
      <c r="J134" s="294"/>
      <c r="K134" s="294"/>
      <c r="L134" s="294"/>
      <c r="M134" s="294"/>
      <c r="N134" s="294"/>
      <c r="O134" s="294"/>
      <c r="P134" s="294"/>
      <c r="Q134" s="294"/>
      <c r="R134" s="294"/>
      <c r="S134" s="294"/>
      <c r="T134" s="294"/>
      <c r="U134" s="294"/>
      <c r="V134" s="294"/>
      <c r="W134" s="294"/>
      <c r="X134" s="294"/>
      <c r="Y134" s="294"/>
      <c r="Z134" s="294"/>
      <c r="AA134" s="294"/>
      <c r="AB134" s="294"/>
      <c r="AC134" s="294"/>
      <c r="AD134" s="294"/>
      <c r="AE134" s="294"/>
      <c r="AF134" s="294"/>
      <c r="AG134" s="294"/>
      <c r="AH134" s="294"/>
      <c r="AI134" s="294"/>
      <c r="AJ134" s="294"/>
      <c r="AK134" s="294"/>
      <c r="AL134" s="294"/>
      <c r="AM134" s="294"/>
      <c r="AN134" s="294"/>
      <c r="AO134" s="294"/>
      <c r="AP134" s="294"/>
      <c r="AQ134" s="294"/>
      <c r="AR134" s="294"/>
      <c r="AS134" s="294"/>
      <c r="AT134" s="294"/>
      <c r="AU134" s="294"/>
      <c r="AV134" s="294"/>
      <c r="AW134" s="294"/>
      <c r="AX134" s="294"/>
      <c r="AY134" s="294"/>
      <c r="AZ134" s="294"/>
      <c r="BA134" s="294"/>
      <c r="BB134" s="294"/>
      <c r="BC134" s="294"/>
      <c r="BD134" s="294"/>
      <c r="BE134" s="294"/>
      <c r="BF134" s="294"/>
      <c r="BG134" s="294"/>
      <c r="BH134" s="294"/>
      <c r="BI134" s="294"/>
    </row>
    <row r="135" spans="2:61" ht="15.75" customHeight="1" x14ac:dyDescent="0.2">
      <c r="B135" s="297"/>
      <c r="C135" s="297"/>
      <c r="D135" s="297"/>
      <c r="E135" s="297"/>
      <c r="F135" s="294"/>
      <c r="G135" s="294"/>
      <c r="H135" s="294"/>
      <c r="I135" s="294"/>
      <c r="J135" s="294"/>
      <c r="K135" s="294"/>
      <c r="L135" s="294"/>
      <c r="M135" s="294"/>
      <c r="N135" s="294"/>
      <c r="O135" s="294"/>
      <c r="P135" s="294"/>
      <c r="Q135" s="294"/>
      <c r="R135" s="294"/>
      <c r="S135" s="294"/>
      <c r="T135" s="294"/>
      <c r="U135" s="294"/>
      <c r="V135" s="294"/>
      <c r="W135" s="294"/>
      <c r="X135" s="294"/>
      <c r="Y135" s="294"/>
      <c r="Z135" s="294"/>
      <c r="AA135" s="294"/>
      <c r="AB135" s="294"/>
      <c r="AC135" s="294"/>
      <c r="AD135" s="294"/>
      <c r="AE135" s="294"/>
      <c r="AF135" s="294"/>
      <c r="AG135" s="294"/>
      <c r="AH135" s="294"/>
      <c r="AI135" s="294"/>
      <c r="AJ135" s="294"/>
      <c r="AK135" s="294"/>
      <c r="AL135" s="294"/>
      <c r="AM135" s="294"/>
      <c r="AN135" s="294"/>
      <c r="AO135" s="294"/>
      <c r="AP135" s="294"/>
      <c r="AQ135" s="294"/>
      <c r="AR135" s="294"/>
      <c r="AS135" s="294"/>
      <c r="AT135" s="294"/>
      <c r="AU135" s="294"/>
      <c r="AV135" s="294"/>
      <c r="AW135" s="294"/>
      <c r="AX135" s="294"/>
      <c r="AY135" s="294"/>
      <c r="AZ135" s="294"/>
      <c r="BA135" s="294"/>
      <c r="BB135" s="294"/>
      <c r="BC135" s="294"/>
      <c r="BD135" s="294"/>
      <c r="BE135" s="294"/>
      <c r="BF135" s="294"/>
      <c r="BG135" s="294"/>
      <c r="BH135" s="294"/>
      <c r="BI135" s="294"/>
    </row>
    <row r="136" spans="2:61" ht="15.75" customHeight="1" x14ac:dyDescent="0.2">
      <c r="B136" s="297"/>
      <c r="C136" s="297"/>
      <c r="D136" s="297"/>
      <c r="E136" s="297"/>
      <c r="F136" s="294"/>
      <c r="G136" s="294"/>
      <c r="H136" s="294"/>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294"/>
      <c r="AG136" s="294"/>
      <c r="AH136" s="294"/>
      <c r="AI136" s="294"/>
      <c r="AJ136" s="294"/>
      <c r="AK136" s="294"/>
      <c r="AL136" s="294"/>
      <c r="AM136" s="294"/>
      <c r="AN136" s="294"/>
      <c r="AO136" s="294"/>
      <c r="AP136" s="294"/>
      <c r="AQ136" s="294"/>
      <c r="AR136" s="294"/>
      <c r="AS136" s="294"/>
      <c r="AT136" s="294"/>
      <c r="AU136" s="294"/>
      <c r="AV136" s="294"/>
      <c r="AW136" s="294"/>
      <c r="AX136" s="294"/>
      <c r="AY136" s="294"/>
      <c r="AZ136" s="294"/>
      <c r="BA136" s="294"/>
      <c r="BB136" s="294"/>
      <c r="BC136" s="294"/>
      <c r="BD136" s="294"/>
      <c r="BE136" s="294"/>
      <c r="BF136" s="294"/>
      <c r="BG136" s="294"/>
      <c r="BH136" s="294"/>
      <c r="BI136" s="294"/>
    </row>
    <row r="137" spans="2:61" ht="15.75" customHeight="1" x14ac:dyDescent="0.2">
      <c r="B137" s="297"/>
      <c r="C137" s="297"/>
      <c r="D137" s="297"/>
      <c r="E137" s="297"/>
      <c r="F137" s="294"/>
      <c r="G137" s="294"/>
      <c r="H137" s="294"/>
      <c r="I137" s="294"/>
      <c r="J137" s="294"/>
      <c r="K137" s="294"/>
      <c r="L137" s="294"/>
      <c r="M137" s="294"/>
      <c r="N137" s="294"/>
      <c r="O137" s="294"/>
      <c r="P137" s="294"/>
      <c r="Q137" s="294"/>
      <c r="R137" s="294"/>
      <c r="S137" s="294"/>
      <c r="T137" s="294"/>
      <c r="U137" s="294"/>
      <c r="V137" s="294"/>
      <c r="W137" s="294"/>
      <c r="X137" s="294"/>
      <c r="Y137" s="294"/>
      <c r="Z137" s="294"/>
      <c r="AA137" s="294"/>
      <c r="AB137" s="294"/>
      <c r="AC137" s="294"/>
      <c r="AD137" s="294"/>
      <c r="AE137" s="294"/>
      <c r="AF137" s="294"/>
      <c r="AG137" s="294"/>
      <c r="AH137" s="294"/>
      <c r="AI137" s="294"/>
      <c r="AJ137" s="294"/>
      <c r="AK137" s="294"/>
      <c r="AL137" s="294"/>
      <c r="AM137" s="294"/>
      <c r="AN137" s="294"/>
      <c r="AO137" s="294"/>
      <c r="AP137" s="294"/>
      <c r="AQ137" s="294"/>
      <c r="AR137" s="294"/>
      <c r="AS137" s="294"/>
      <c r="AT137" s="294"/>
      <c r="AU137" s="294"/>
      <c r="AV137" s="294"/>
      <c r="AW137" s="294"/>
      <c r="AX137" s="294"/>
      <c r="AY137" s="294"/>
      <c r="AZ137" s="294"/>
      <c r="BA137" s="294"/>
      <c r="BB137" s="294"/>
      <c r="BC137" s="294"/>
      <c r="BD137" s="294"/>
      <c r="BE137" s="294"/>
      <c r="BF137" s="294"/>
      <c r="BG137" s="294"/>
      <c r="BH137" s="294"/>
      <c r="BI137" s="294"/>
    </row>
    <row r="138" spans="2:61" ht="15.75" customHeight="1" x14ac:dyDescent="0.2">
      <c r="B138" s="297"/>
      <c r="C138" s="297"/>
      <c r="D138" s="297"/>
      <c r="E138" s="297"/>
      <c r="F138" s="294"/>
      <c r="G138" s="294"/>
      <c r="H138" s="294"/>
      <c r="I138" s="294"/>
      <c r="J138" s="294"/>
      <c r="K138" s="294"/>
      <c r="L138" s="294"/>
      <c r="M138" s="294"/>
      <c r="N138" s="294"/>
      <c r="O138" s="294"/>
      <c r="P138" s="294"/>
      <c r="Q138" s="294"/>
      <c r="R138" s="294"/>
      <c r="S138" s="294"/>
      <c r="T138" s="294"/>
      <c r="U138" s="294"/>
      <c r="V138" s="294"/>
      <c r="W138" s="294"/>
      <c r="X138" s="294"/>
      <c r="Y138" s="294"/>
      <c r="Z138" s="294"/>
      <c r="AA138" s="294"/>
      <c r="AB138" s="294"/>
      <c r="AC138" s="294"/>
      <c r="AD138" s="294"/>
      <c r="AE138" s="294"/>
      <c r="AF138" s="294"/>
      <c r="AG138" s="294"/>
      <c r="AH138" s="294"/>
      <c r="AI138" s="294"/>
      <c r="AJ138" s="294"/>
      <c r="AK138" s="294"/>
      <c r="AL138" s="294"/>
      <c r="AM138" s="294"/>
      <c r="AN138" s="294"/>
      <c r="AO138" s="294"/>
      <c r="AP138" s="294"/>
      <c r="AQ138" s="294"/>
      <c r="AR138" s="294"/>
      <c r="AS138" s="294"/>
      <c r="AT138" s="294"/>
      <c r="AU138" s="294"/>
      <c r="AV138" s="294"/>
      <c r="AW138" s="294"/>
      <c r="AX138" s="294"/>
      <c r="AY138" s="294"/>
      <c r="AZ138" s="294"/>
      <c r="BA138" s="294"/>
      <c r="BB138" s="294"/>
      <c r="BC138" s="294"/>
      <c r="BD138" s="294"/>
      <c r="BE138" s="294"/>
      <c r="BF138" s="294"/>
      <c r="BG138" s="294"/>
      <c r="BH138" s="294"/>
      <c r="BI138" s="294"/>
    </row>
    <row r="139" spans="2:61" ht="15.75" customHeight="1" x14ac:dyDescent="0.2">
      <c r="B139" s="297"/>
      <c r="C139" s="297"/>
      <c r="D139" s="297"/>
      <c r="E139" s="297"/>
      <c r="F139" s="294"/>
      <c r="G139" s="294"/>
      <c r="H139" s="294"/>
      <c r="I139" s="294"/>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294"/>
      <c r="AK139" s="294"/>
      <c r="AL139" s="294"/>
      <c r="AM139" s="294"/>
      <c r="AN139" s="294"/>
      <c r="AO139" s="294"/>
      <c r="AP139" s="294"/>
      <c r="AQ139" s="294"/>
      <c r="AR139" s="294"/>
      <c r="AS139" s="294"/>
      <c r="AT139" s="294"/>
      <c r="AU139" s="294"/>
      <c r="AV139" s="294"/>
      <c r="AW139" s="294"/>
      <c r="AX139" s="294"/>
      <c r="AY139" s="294"/>
      <c r="AZ139" s="294"/>
      <c r="BA139" s="294"/>
      <c r="BB139" s="294"/>
      <c r="BC139" s="294"/>
      <c r="BD139" s="294"/>
      <c r="BE139" s="294"/>
      <c r="BF139" s="294"/>
      <c r="BG139" s="294"/>
      <c r="BH139" s="294"/>
      <c r="BI139" s="294"/>
    </row>
    <row r="140" spans="2:61" ht="15.75" customHeight="1" x14ac:dyDescent="0.2">
      <c r="B140" s="297"/>
      <c r="C140" s="297"/>
      <c r="D140" s="297"/>
      <c r="E140" s="297"/>
      <c r="F140" s="294"/>
      <c r="G140" s="294"/>
      <c r="H140" s="294"/>
      <c r="I140" s="294"/>
      <c r="J140" s="294"/>
      <c r="K140" s="294"/>
      <c r="L140" s="294"/>
      <c r="M140" s="294"/>
      <c r="N140" s="294"/>
      <c r="O140" s="294"/>
      <c r="P140" s="294"/>
      <c r="Q140" s="294"/>
      <c r="R140" s="294"/>
      <c r="S140" s="294"/>
      <c r="T140" s="294"/>
      <c r="U140" s="294"/>
      <c r="V140" s="294"/>
      <c r="W140" s="294"/>
      <c r="X140" s="294"/>
      <c r="Y140" s="294"/>
      <c r="Z140" s="294"/>
      <c r="AA140" s="294"/>
      <c r="AB140" s="294"/>
      <c r="AC140" s="294"/>
      <c r="AD140" s="294"/>
      <c r="AE140" s="294"/>
      <c r="AF140" s="294"/>
      <c r="AG140" s="294"/>
      <c r="AH140" s="294"/>
      <c r="AI140" s="294"/>
      <c r="AJ140" s="294"/>
      <c r="AK140" s="294"/>
      <c r="AL140" s="294"/>
      <c r="AM140" s="294"/>
      <c r="AN140" s="294"/>
      <c r="AO140" s="294"/>
      <c r="AP140" s="294"/>
      <c r="AQ140" s="294"/>
      <c r="AR140" s="294"/>
      <c r="AS140" s="294"/>
      <c r="AT140" s="294"/>
      <c r="AU140" s="294"/>
      <c r="AV140" s="294"/>
      <c r="AW140" s="294"/>
      <c r="AX140" s="294"/>
      <c r="AY140" s="294"/>
      <c r="AZ140" s="294"/>
      <c r="BA140" s="294"/>
      <c r="BB140" s="294"/>
      <c r="BC140" s="294"/>
      <c r="BD140" s="294"/>
      <c r="BE140" s="294"/>
      <c r="BF140" s="294"/>
      <c r="BG140" s="294"/>
      <c r="BH140" s="294"/>
      <c r="BI140" s="294"/>
    </row>
    <row r="141" spans="2:61" ht="15.75" customHeight="1" x14ac:dyDescent="0.2">
      <c r="B141" s="297"/>
      <c r="C141" s="297"/>
      <c r="D141" s="297"/>
      <c r="E141" s="297"/>
      <c r="F141" s="294"/>
      <c r="G141" s="294"/>
      <c r="H141" s="294"/>
      <c r="I141" s="294"/>
      <c r="J141" s="294"/>
      <c r="K141" s="294"/>
      <c r="L141" s="294"/>
      <c r="M141" s="294"/>
      <c r="N141" s="294"/>
      <c r="O141" s="294"/>
      <c r="P141" s="294"/>
      <c r="Q141" s="294"/>
      <c r="R141" s="294"/>
      <c r="S141" s="294"/>
      <c r="T141" s="294"/>
      <c r="U141" s="294"/>
      <c r="V141" s="294"/>
      <c r="W141" s="294"/>
      <c r="X141" s="294"/>
      <c r="Y141" s="294"/>
      <c r="Z141" s="294"/>
      <c r="AA141" s="294"/>
      <c r="AB141" s="294"/>
      <c r="AC141" s="294"/>
      <c r="AD141" s="294"/>
      <c r="AE141" s="294"/>
      <c r="AF141" s="294"/>
      <c r="AG141" s="294"/>
      <c r="AH141" s="294"/>
      <c r="AI141" s="294"/>
      <c r="AJ141" s="294"/>
      <c r="AK141" s="294"/>
      <c r="AL141" s="294"/>
      <c r="AM141" s="294"/>
      <c r="AN141" s="294"/>
      <c r="AO141" s="294"/>
      <c r="AP141" s="294"/>
      <c r="AQ141" s="294"/>
      <c r="AR141" s="294"/>
      <c r="AS141" s="294"/>
      <c r="AT141" s="294"/>
      <c r="AU141" s="294"/>
      <c r="AV141" s="294"/>
      <c r="AW141" s="294"/>
      <c r="AX141" s="294"/>
      <c r="AY141" s="294"/>
      <c r="AZ141" s="294"/>
      <c r="BA141" s="294"/>
      <c r="BB141" s="294"/>
      <c r="BC141" s="294"/>
      <c r="BD141" s="294"/>
      <c r="BE141" s="294"/>
      <c r="BF141" s="294"/>
      <c r="BG141" s="294"/>
      <c r="BH141" s="294"/>
      <c r="BI141" s="294"/>
    </row>
    <row r="142" spans="2:61" ht="15.75" customHeight="1" x14ac:dyDescent="0.2">
      <c r="B142" s="297"/>
      <c r="C142" s="297"/>
      <c r="D142" s="297"/>
      <c r="E142" s="297"/>
      <c r="F142" s="294"/>
      <c r="G142" s="294"/>
      <c r="H142" s="294"/>
      <c r="I142" s="294"/>
      <c r="J142" s="294"/>
      <c r="K142" s="294"/>
      <c r="L142" s="294"/>
      <c r="M142" s="294"/>
      <c r="N142" s="294"/>
      <c r="O142" s="294"/>
      <c r="P142" s="294"/>
      <c r="Q142" s="294"/>
      <c r="R142" s="294"/>
      <c r="S142" s="294"/>
      <c r="T142" s="294"/>
      <c r="U142" s="294"/>
      <c r="V142" s="294"/>
      <c r="W142" s="294"/>
      <c r="X142" s="294"/>
      <c r="Y142" s="294"/>
      <c r="Z142" s="294"/>
      <c r="AA142" s="294"/>
      <c r="AB142" s="294"/>
      <c r="AC142" s="294"/>
      <c r="AD142" s="294"/>
      <c r="AE142" s="294"/>
      <c r="AF142" s="294"/>
      <c r="AG142" s="294"/>
      <c r="AH142" s="294"/>
      <c r="AI142" s="294"/>
      <c r="AJ142" s="294"/>
      <c r="AK142" s="294"/>
      <c r="AL142" s="294"/>
      <c r="AM142" s="294"/>
      <c r="AN142" s="294"/>
      <c r="AO142" s="294"/>
      <c r="AP142" s="294"/>
      <c r="AQ142" s="294"/>
      <c r="AR142" s="294"/>
      <c r="AS142" s="294"/>
      <c r="AT142" s="294"/>
      <c r="AU142" s="294"/>
      <c r="AV142" s="294"/>
      <c r="AW142" s="294"/>
      <c r="AX142" s="294"/>
      <c r="AY142" s="294"/>
      <c r="AZ142" s="294"/>
      <c r="BA142" s="294"/>
      <c r="BB142" s="294"/>
      <c r="BC142" s="294"/>
      <c r="BD142" s="294"/>
      <c r="BE142" s="294"/>
      <c r="BF142" s="294"/>
      <c r="BG142" s="294"/>
      <c r="BH142" s="294"/>
      <c r="BI142" s="294"/>
    </row>
    <row r="143" spans="2:61" ht="15.75" customHeight="1" x14ac:dyDescent="0.2">
      <c r="B143" s="297"/>
      <c r="C143" s="297"/>
      <c r="D143" s="297"/>
      <c r="E143" s="297"/>
      <c r="F143" s="294"/>
      <c r="G143" s="294"/>
      <c r="H143" s="294"/>
      <c r="I143" s="294"/>
      <c r="J143" s="294"/>
      <c r="K143" s="294"/>
      <c r="L143" s="294"/>
      <c r="M143" s="294"/>
      <c r="N143" s="294"/>
      <c r="O143" s="294"/>
      <c r="P143" s="294"/>
      <c r="Q143" s="294"/>
      <c r="R143" s="294"/>
      <c r="S143" s="294"/>
      <c r="T143" s="294"/>
      <c r="U143" s="294"/>
      <c r="V143" s="294"/>
      <c r="W143" s="294"/>
      <c r="X143" s="294"/>
      <c r="Y143" s="294"/>
      <c r="Z143" s="294"/>
      <c r="AA143" s="294"/>
      <c r="AB143" s="294"/>
      <c r="AC143" s="294"/>
      <c r="AD143" s="294"/>
      <c r="AE143" s="294"/>
      <c r="AF143" s="294"/>
      <c r="AG143" s="294"/>
      <c r="AH143" s="294"/>
      <c r="AI143" s="294"/>
      <c r="AJ143" s="294"/>
      <c r="AK143" s="294"/>
      <c r="AL143" s="294"/>
      <c r="AM143" s="294"/>
      <c r="AN143" s="294"/>
      <c r="AO143" s="294"/>
      <c r="AP143" s="294"/>
      <c r="AQ143" s="294"/>
      <c r="AR143" s="294"/>
      <c r="AS143" s="294"/>
      <c r="AT143" s="294"/>
      <c r="AU143" s="294"/>
      <c r="AV143" s="294"/>
      <c r="AW143" s="294"/>
      <c r="AX143" s="294"/>
      <c r="AY143" s="294"/>
      <c r="AZ143" s="294"/>
      <c r="BA143" s="294"/>
      <c r="BB143" s="294"/>
      <c r="BC143" s="294"/>
      <c r="BD143" s="294"/>
      <c r="BE143" s="294"/>
      <c r="BF143" s="294"/>
      <c r="BG143" s="294"/>
      <c r="BH143" s="294"/>
      <c r="BI143" s="294"/>
    </row>
    <row r="144" spans="2:61" ht="15.75" customHeight="1" x14ac:dyDescent="0.2">
      <c r="B144" s="297"/>
      <c r="C144" s="297"/>
      <c r="D144" s="297"/>
      <c r="E144" s="297"/>
      <c r="F144" s="294"/>
      <c r="G144" s="294"/>
      <c r="H144" s="294"/>
      <c r="I144" s="294"/>
      <c r="J144" s="294"/>
      <c r="K144" s="294"/>
      <c r="L144" s="294"/>
      <c r="M144" s="294"/>
      <c r="N144" s="294"/>
      <c r="O144" s="294"/>
      <c r="P144" s="294"/>
      <c r="Q144" s="294"/>
      <c r="R144" s="294"/>
      <c r="S144" s="294"/>
      <c r="T144" s="294"/>
      <c r="U144" s="294"/>
      <c r="V144" s="294"/>
      <c r="W144" s="294"/>
      <c r="X144" s="294"/>
      <c r="Y144" s="294"/>
      <c r="Z144" s="294"/>
      <c r="AA144" s="294"/>
      <c r="AB144" s="294"/>
      <c r="AC144" s="294"/>
      <c r="AD144" s="294"/>
      <c r="AE144" s="294"/>
      <c r="AF144" s="294"/>
      <c r="AG144" s="294"/>
      <c r="AH144" s="294"/>
      <c r="AI144" s="294"/>
      <c r="AJ144" s="294"/>
      <c r="AK144" s="294"/>
      <c r="AL144" s="294"/>
      <c r="AM144" s="294"/>
      <c r="AN144" s="294"/>
      <c r="AO144" s="294"/>
      <c r="AP144" s="294"/>
      <c r="AQ144" s="294"/>
      <c r="AR144" s="294"/>
      <c r="AS144" s="294"/>
      <c r="AT144" s="294"/>
      <c r="AU144" s="294"/>
      <c r="AV144" s="294"/>
      <c r="AW144" s="294"/>
      <c r="AX144" s="294"/>
      <c r="AY144" s="294"/>
      <c r="AZ144" s="294"/>
      <c r="BA144" s="294"/>
      <c r="BB144" s="294"/>
      <c r="BC144" s="294"/>
      <c r="BD144" s="294"/>
      <c r="BE144" s="294"/>
      <c r="BF144" s="294"/>
      <c r="BG144" s="294"/>
      <c r="BH144" s="294"/>
      <c r="BI144" s="294"/>
    </row>
    <row r="145" spans="2:61" ht="15.75" customHeight="1" x14ac:dyDescent="0.2">
      <c r="B145" s="297"/>
      <c r="C145" s="297"/>
      <c r="D145" s="297"/>
      <c r="E145" s="297"/>
      <c r="F145" s="294"/>
      <c r="G145" s="294"/>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4"/>
      <c r="AY145" s="294"/>
      <c r="AZ145" s="294"/>
      <c r="BA145" s="294"/>
      <c r="BB145" s="294"/>
      <c r="BC145" s="294"/>
      <c r="BD145" s="294"/>
      <c r="BE145" s="294"/>
      <c r="BF145" s="294"/>
      <c r="BG145" s="294"/>
      <c r="BH145" s="294"/>
      <c r="BI145" s="294"/>
    </row>
    <row r="146" spans="2:61" ht="15.75" customHeight="1" x14ac:dyDescent="0.2">
      <c r="B146" s="297"/>
      <c r="C146" s="297"/>
      <c r="D146" s="297"/>
      <c r="E146" s="297"/>
      <c r="F146" s="294"/>
      <c r="G146" s="294"/>
      <c r="H146" s="294"/>
      <c r="I146" s="294"/>
      <c r="J146" s="294"/>
      <c r="K146" s="294"/>
      <c r="L146" s="294"/>
      <c r="M146" s="294"/>
      <c r="N146" s="294"/>
      <c r="O146" s="294"/>
      <c r="P146" s="294"/>
      <c r="Q146" s="294"/>
      <c r="R146" s="294"/>
      <c r="S146" s="294"/>
      <c r="T146" s="294"/>
      <c r="U146" s="294"/>
      <c r="V146" s="294"/>
      <c r="W146" s="294"/>
      <c r="X146" s="294"/>
      <c r="Y146" s="294"/>
      <c r="Z146" s="294"/>
      <c r="AA146" s="294"/>
      <c r="AB146" s="294"/>
      <c r="AC146" s="294"/>
      <c r="AD146" s="294"/>
      <c r="AE146" s="294"/>
      <c r="AF146" s="294"/>
      <c r="AG146" s="294"/>
      <c r="AH146" s="294"/>
      <c r="AI146" s="294"/>
      <c r="AJ146" s="294"/>
      <c r="AK146" s="294"/>
      <c r="AL146" s="294"/>
      <c r="AM146" s="294"/>
      <c r="AN146" s="294"/>
      <c r="AO146" s="294"/>
      <c r="AP146" s="294"/>
      <c r="AQ146" s="294"/>
      <c r="AR146" s="294"/>
      <c r="AS146" s="294"/>
      <c r="AT146" s="294"/>
      <c r="AU146" s="294"/>
      <c r="AV146" s="294"/>
      <c r="AW146" s="294"/>
      <c r="AX146" s="294"/>
      <c r="AY146" s="294"/>
      <c r="AZ146" s="294"/>
      <c r="BA146" s="294"/>
      <c r="BB146" s="294"/>
      <c r="BC146" s="294"/>
      <c r="BD146" s="294"/>
      <c r="BE146" s="294"/>
      <c r="BF146" s="294"/>
      <c r="BG146" s="294"/>
      <c r="BH146" s="294"/>
      <c r="BI146" s="294"/>
    </row>
    <row r="147" spans="2:61" ht="15.75" customHeight="1" x14ac:dyDescent="0.2">
      <c r="B147" s="297"/>
      <c r="C147" s="297"/>
      <c r="D147" s="297"/>
      <c r="E147" s="297"/>
      <c r="F147" s="294"/>
      <c r="G147" s="294"/>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4"/>
      <c r="AY147" s="294"/>
      <c r="AZ147" s="294"/>
      <c r="BA147" s="294"/>
      <c r="BB147" s="294"/>
      <c r="BC147" s="294"/>
      <c r="BD147" s="294"/>
      <c r="BE147" s="294"/>
      <c r="BF147" s="294"/>
      <c r="BG147" s="294"/>
      <c r="BH147" s="294"/>
      <c r="BI147" s="294"/>
    </row>
    <row r="148" spans="2:61" ht="15.75" customHeight="1" x14ac:dyDescent="0.2">
      <c r="B148" s="297"/>
      <c r="C148" s="297"/>
      <c r="D148" s="297"/>
      <c r="E148" s="297"/>
      <c r="F148" s="294"/>
      <c r="G148" s="294"/>
      <c r="H148" s="294"/>
      <c r="I148" s="294"/>
      <c r="J148" s="294"/>
      <c r="K148" s="294"/>
      <c r="L148" s="294"/>
      <c r="M148" s="294"/>
      <c r="N148" s="294"/>
      <c r="O148" s="294"/>
      <c r="P148" s="294"/>
      <c r="Q148" s="294"/>
      <c r="R148" s="294"/>
      <c r="S148" s="294"/>
      <c r="T148" s="294"/>
      <c r="U148" s="294"/>
      <c r="V148" s="294"/>
      <c r="W148" s="294"/>
      <c r="X148" s="294"/>
      <c r="Y148" s="294"/>
      <c r="Z148" s="294"/>
      <c r="AA148" s="294"/>
      <c r="AB148" s="294"/>
      <c r="AC148" s="294"/>
      <c r="AD148" s="294"/>
      <c r="AE148" s="294"/>
      <c r="AF148" s="294"/>
      <c r="AG148" s="294"/>
      <c r="AH148" s="294"/>
      <c r="AI148" s="294"/>
      <c r="AJ148" s="294"/>
      <c r="AK148" s="294"/>
      <c r="AL148" s="294"/>
      <c r="AM148" s="294"/>
      <c r="AN148" s="294"/>
      <c r="AO148" s="294"/>
      <c r="AP148" s="294"/>
      <c r="AQ148" s="294"/>
      <c r="AR148" s="294"/>
      <c r="AS148" s="294"/>
      <c r="AT148" s="294"/>
      <c r="AU148" s="294"/>
      <c r="AV148" s="294"/>
      <c r="AW148" s="294"/>
      <c r="AX148" s="294"/>
      <c r="AY148" s="294"/>
      <c r="AZ148" s="294"/>
      <c r="BA148" s="294"/>
      <c r="BB148" s="294"/>
      <c r="BC148" s="294"/>
      <c r="BD148" s="294"/>
      <c r="BE148" s="294"/>
      <c r="BF148" s="294"/>
      <c r="BG148" s="294"/>
      <c r="BH148" s="294"/>
      <c r="BI148" s="294"/>
    </row>
    <row r="149" spans="2:61" ht="15.75" customHeight="1" x14ac:dyDescent="0.2">
      <c r="B149" s="297"/>
      <c r="C149" s="297"/>
      <c r="D149" s="297"/>
      <c r="E149" s="297"/>
      <c r="F149" s="294"/>
      <c r="G149" s="294"/>
      <c r="H149" s="294"/>
      <c r="I149" s="294"/>
      <c r="J149" s="294"/>
      <c r="K149" s="294"/>
      <c r="L149" s="294"/>
      <c r="M149" s="294"/>
      <c r="N149" s="294"/>
      <c r="O149" s="294"/>
      <c r="P149" s="294"/>
      <c r="Q149" s="294"/>
      <c r="R149" s="294"/>
      <c r="S149" s="294"/>
      <c r="T149" s="294"/>
      <c r="U149" s="294"/>
      <c r="V149" s="294"/>
      <c r="W149" s="294"/>
      <c r="X149" s="294"/>
      <c r="Y149" s="294"/>
      <c r="Z149" s="294"/>
      <c r="AA149" s="294"/>
      <c r="AB149" s="294"/>
      <c r="AC149" s="294"/>
      <c r="AD149" s="294"/>
      <c r="AE149" s="294"/>
      <c r="AF149" s="294"/>
      <c r="AG149" s="294"/>
      <c r="AH149" s="294"/>
      <c r="AI149" s="294"/>
      <c r="AJ149" s="294"/>
      <c r="AK149" s="294"/>
      <c r="AL149" s="294"/>
      <c r="AM149" s="294"/>
      <c r="AN149" s="294"/>
      <c r="AO149" s="294"/>
      <c r="AP149" s="294"/>
      <c r="AQ149" s="294"/>
      <c r="AR149" s="294"/>
      <c r="AS149" s="294"/>
      <c r="AT149" s="294"/>
      <c r="AU149" s="294"/>
      <c r="AV149" s="294"/>
      <c r="AW149" s="294"/>
      <c r="AX149" s="294"/>
      <c r="AY149" s="294"/>
      <c r="AZ149" s="294"/>
      <c r="BA149" s="294"/>
      <c r="BB149" s="294"/>
      <c r="BC149" s="294"/>
      <c r="BD149" s="294"/>
      <c r="BE149" s="294"/>
      <c r="BF149" s="294"/>
      <c r="BG149" s="294"/>
      <c r="BH149" s="294"/>
      <c r="BI149" s="294"/>
    </row>
    <row r="150" spans="2:61" ht="15.75" customHeight="1" x14ac:dyDescent="0.2">
      <c r="B150" s="297"/>
      <c r="C150" s="297"/>
      <c r="D150" s="297"/>
      <c r="E150" s="297"/>
      <c r="F150" s="294"/>
      <c r="G150" s="294"/>
      <c r="H150" s="294"/>
      <c r="I150" s="294"/>
      <c r="J150" s="294"/>
      <c r="K150" s="294"/>
      <c r="L150" s="294"/>
      <c r="M150" s="294"/>
      <c r="N150" s="294"/>
      <c r="O150" s="294"/>
      <c r="P150" s="294"/>
      <c r="Q150" s="294"/>
      <c r="R150" s="294"/>
      <c r="S150" s="294"/>
      <c r="T150" s="294"/>
      <c r="U150" s="294"/>
      <c r="V150" s="294"/>
      <c r="W150" s="294"/>
      <c r="X150" s="294"/>
      <c r="Y150" s="294"/>
      <c r="Z150" s="294"/>
      <c r="AA150" s="294"/>
      <c r="AB150" s="294"/>
      <c r="AC150" s="294"/>
      <c r="AD150" s="294"/>
      <c r="AE150" s="294"/>
      <c r="AF150" s="294"/>
      <c r="AG150" s="294"/>
      <c r="AH150" s="294"/>
      <c r="AI150" s="294"/>
      <c r="AJ150" s="294"/>
      <c r="AK150" s="294"/>
      <c r="AL150" s="294"/>
      <c r="AM150" s="294"/>
      <c r="AN150" s="294"/>
      <c r="AO150" s="294"/>
      <c r="AP150" s="294"/>
      <c r="AQ150" s="294"/>
      <c r="AR150" s="294"/>
      <c r="AS150" s="294"/>
      <c r="AT150" s="294"/>
      <c r="AU150" s="294"/>
      <c r="AV150" s="294"/>
      <c r="AW150" s="294"/>
      <c r="AX150" s="294"/>
      <c r="AY150" s="294"/>
      <c r="AZ150" s="294"/>
      <c r="BA150" s="294"/>
      <c r="BB150" s="294"/>
      <c r="BC150" s="294"/>
      <c r="BD150" s="294"/>
      <c r="BE150" s="294"/>
      <c r="BF150" s="294"/>
      <c r="BG150" s="294"/>
      <c r="BH150" s="294"/>
      <c r="BI150" s="294"/>
    </row>
    <row r="151" spans="2:61" ht="15.75" customHeight="1" x14ac:dyDescent="0.2">
      <c r="B151" s="297"/>
      <c r="C151" s="297"/>
      <c r="D151" s="297"/>
      <c r="E151" s="297"/>
      <c r="F151" s="294"/>
      <c r="G151" s="294"/>
      <c r="H151" s="294"/>
      <c r="I151" s="294"/>
      <c r="J151" s="294"/>
      <c r="K151" s="294"/>
      <c r="L151" s="294"/>
      <c r="M151" s="294"/>
      <c r="N151" s="294"/>
      <c r="O151" s="294"/>
      <c r="P151" s="294"/>
      <c r="Q151" s="294"/>
      <c r="R151" s="294"/>
      <c r="S151" s="294"/>
      <c r="T151" s="294"/>
      <c r="U151" s="294"/>
      <c r="V151" s="294"/>
      <c r="W151" s="294"/>
      <c r="X151" s="294"/>
      <c r="Y151" s="294"/>
      <c r="Z151" s="294"/>
      <c r="AA151" s="294"/>
      <c r="AB151" s="294"/>
      <c r="AC151" s="294"/>
      <c r="AD151" s="294"/>
      <c r="AE151" s="294"/>
      <c r="AF151" s="294"/>
      <c r="AG151" s="294"/>
      <c r="AH151" s="294"/>
      <c r="AI151" s="294"/>
      <c r="AJ151" s="294"/>
      <c r="AK151" s="294"/>
      <c r="AL151" s="294"/>
      <c r="AM151" s="294"/>
      <c r="AN151" s="294"/>
      <c r="AO151" s="294"/>
      <c r="AP151" s="294"/>
      <c r="AQ151" s="294"/>
      <c r="AR151" s="294"/>
      <c r="AS151" s="294"/>
      <c r="AT151" s="294"/>
      <c r="AU151" s="294"/>
      <c r="AV151" s="294"/>
      <c r="AW151" s="294"/>
      <c r="AX151" s="294"/>
      <c r="AY151" s="294"/>
      <c r="AZ151" s="294"/>
      <c r="BA151" s="294"/>
      <c r="BB151" s="294"/>
      <c r="BC151" s="294"/>
      <c r="BD151" s="294"/>
      <c r="BE151" s="294"/>
      <c r="BF151" s="294"/>
      <c r="BG151" s="294"/>
      <c r="BH151" s="294"/>
      <c r="BI151" s="294"/>
    </row>
    <row r="152" spans="2:61" ht="15.75" customHeight="1" x14ac:dyDescent="0.2">
      <c r="B152" s="297"/>
      <c r="C152" s="297"/>
      <c r="D152" s="297"/>
      <c r="E152" s="297"/>
      <c r="F152" s="294"/>
      <c r="G152" s="294"/>
      <c r="H152" s="294"/>
      <c r="I152" s="294"/>
      <c r="J152" s="294"/>
      <c r="K152" s="294"/>
      <c r="L152" s="294"/>
      <c r="M152" s="294"/>
      <c r="N152" s="294"/>
      <c r="O152" s="294"/>
      <c r="P152" s="294"/>
      <c r="Q152" s="294"/>
      <c r="R152" s="294"/>
      <c r="S152" s="294"/>
      <c r="T152" s="294"/>
      <c r="U152" s="294"/>
      <c r="V152" s="294"/>
      <c r="W152" s="294"/>
      <c r="X152" s="294"/>
      <c r="Y152" s="294"/>
      <c r="Z152" s="294"/>
      <c r="AA152" s="294"/>
      <c r="AB152" s="294"/>
      <c r="AC152" s="294"/>
      <c r="AD152" s="294"/>
      <c r="AE152" s="294"/>
      <c r="AF152" s="294"/>
      <c r="AG152" s="294"/>
      <c r="AH152" s="294"/>
      <c r="AI152" s="294"/>
      <c r="AJ152" s="294"/>
      <c r="AK152" s="294"/>
      <c r="AL152" s="294"/>
      <c r="AM152" s="294"/>
      <c r="AN152" s="294"/>
      <c r="AO152" s="294"/>
      <c r="AP152" s="294"/>
      <c r="AQ152" s="294"/>
      <c r="AR152" s="294"/>
      <c r="AS152" s="294"/>
      <c r="AT152" s="294"/>
      <c r="AU152" s="294"/>
      <c r="AV152" s="294"/>
      <c r="AW152" s="294"/>
      <c r="AX152" s="294"/>
      <c r="AY152" s="294"/>
      <c r="AZ152" s="294"/>
      <c r="BA152" s="294"/>
      <c r="BB152" s="294"/>
      <c r="BC152" s="294"/>
      <c r="BD152" s="294"/>
      <c r="BE152" s="294"/>
      <c r="BF152" s="294"/>
      <c r="BG152" s="294"/>
      <c r="BH152" s="294"/>
      <c r="BI152" s="294"/>
    </row>
    <row r="153" spans="2:61" ht="15.75" customHeight="1" x14ac:dyDescent="0.2">
      <c r="B153" s="297"/>
      <c r="C153" s="297"/>
      <c r="D153" s="297"/>
      <c r="E153" s="297"/>
      <c r="F153" s="294"/>
      <c r="G153" s="294"/>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4"/>
      <c r="AY153" s="294"/>
      <c r="AZ153" s="294"/>
      <c r="BA153" s="294"/>
      <c r="BB153" s="294"/>
      <c r="BC153" s="294"/>
      <c r="BD153" s="294"/>
      <c r="BE153" s="294"/>
      <c r="BF153" s="294"/>
      <c r="BG153" s="294"/>
      <c r="BH153" s="294"/>
      <c r="BI153" s="294"/>
    </row>
    <row r="154" spans="2:61" ht="15.75" customHeight="1" x14ac:dyDescent="0.2">
      <c r="B154" s="297"/>
      <c r="C154" s="297"/>
      <c r="D154" s="297"/>
      <c r="E154" s="297"/>
      <c r="F154" s="294"/>
      <c r="G154" s="294"/>
      <c r="H154" s="294"/>
      <c r="I154" s="294"/>
      <c r="J154" s="294"/>
      <c r="K154" s="294"/>
      <c r="L154" s="294"/>
      <c r="M154" s="294"/>
      <c r="N154" s="294"/>
      <c r="O154" s="294"/>
      <c r="P154" s="294"/>
      <c r="Q154" s="294"/>
      <c r="R154" s="294"/>
      <c r="S154" s="294"/>
      <c r="T154" s="294"/>
      <c r="U154" s="294"/>
      <c r="V154" s="294"/>
      <c r="W154" s="294"/>
      <c r="X154" s="294"/>
      <c r="Y154" s="294"/>
      <c r="Z154" s="294"/>
      <c r="AA154" s="294"/>
      <c r="AB154" s="294"/>
      <c r="AC154" s="294"/>
      <c r="AD154" s="294"/>
      <c r="AE154" s="294"/>
      <c r="AF154" s="294"/>
      <c r="AG154" s="294"/>
      <c r="AH154" s="294"/>
      <c r="AI154" s="294"/>
      <c r="AJ154" s="294"/>
      <c r="AK154" s="294"/>
      <c r="AL154" s="294"/>
      <c r="AM154" s="294"/>
      <c r="AN154" s="294"/>
      <c r="AO154" s="294"/>
      <c r="AP154" s="294"/>
      <c r="AQ154" s="294"/>
      <c r="AR154" s="294"/>
      <c r="AS154" s="294"/>
      <c r="AT154" s="294"/>
      <c r="AU154" s="294"/>
      <c r="AV154" s="294"/>
      <c r="AW154" s="294"/>
      <c r="AX154" s="294"/>
      <c r="AY154" s="294"/>
      <c r="AZ154" s="294"/>
      <c r="BA154" s="294"/>
      <c r="BB154" s="294"/>
      <c r="BC154" s="294"/>
      <c r="BD154" s="294"/>
      <c r="BE154" s="294"/>
      <c r="BF154" s="294"/>
      <c r="BG154" s="294"/>
      <c r="BH154" s="294"/>
      <c r="BI154" s="294"/>
    </row>
    <row r="155" spans="2:61" ht="15.75" customHeight="1" x14ac:dyDescent="0.2">
      <c r="B155" s="297"/>
      <c r="C155" s="297"/>
      <c r="D155" s="297"/>
      <c r="E155" s="297"/>
      <c r="F155" s="294"/>
      <c r="G155" s="294"/>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4"/>
      <c r="AY155" s="294"/>
      <c r="AZ155" s="294"/>
      <c r="BA155" s="294"/>
      <c r="BB155" s="294"/>
      <c r="BC155" s="294"/>
      <c r="BD155" s="294"/>
      <c r="BE155" s="294"/>
      <c r="BF155" s="294"/>
      <c r="BG155" s="294"/>
      <c r="BH155" s="294"/>
      <c r="BI155" s="294"/>
    </row>
    <row r="156" spans="2:61" ht="15.75" customHeight="1" x14ac:dyDescent="0.2">
      <c r="B156" s="297"/>
      <c r="C156" s="297"/>
      <c r="D156" s="297"/>
      <c r="E156" s="297"/>
      <c r="F156" s="294"/>
      <c r="G156" s="294"/>
      <c r="H156" s="294"/>
      <c r="I156" s="294"/>
      <c r="J156" s="294"/>
      <c r="K156" s="294"/>
      <c r="L156" s="294"/>
      <c r="M156" s="294"/>
      <c r="N156" s="294"/>
      <c r="O156" s="294"/>
      <c r="P156" s="294"/>
      <c r="Q156" s="294"/>
      <c r="R156" s="294"/>
      <c r="S156" s="294"/>
      <c r="T156" s="294"/>
      <c r="U156" s="294"/>
      <c r="V156" s="294"/>
      <c r="W156" s="294"/>
      <c r="X156" s="294"/>
      <c r="Y156" s="294"/>
      <c r="Z156" s="294"/>
      <c r="AA156" s="294"/>
      <c r="AB156" s="294"/>
      <c r="AC156" s="294"/>
      <c r="AD156" s="294"/>
      <c r="AE156" s="294"/>
      <c r="AF156" s="294"/>
      <c r="AG156" s="294"/>
      <c r="AH156" s="294"/>
      <c r="AI156" s="294"/>
      <c r="AJ156" s="294"/>
      <c r="AK156" s="294"/>
      <c r="AL156" s="294"/>
      <c r="AM156" s="294"/>
      <c r="AN156" s="294"/>
      <c r="AO156" s="294"/>
      <c r="AP156" s="294"/>
      <c r="AQ156" s="294"/>
      <c r="AR156" s="294"/>
      <c r="AS156" s="294"/>
      <c r="AT156" s="294"/>
      <c r="AU156" s="294"/>
      <c r="AV156" s="294"/>
      <c r="AW156" s="294"/>
      <c r="AX156" s="294"/>
      <c r="AY156" s="294"/>
      <c r="AZ156" s="294"/>
      <c r="BA156" s="294"/>
      <c r="BB156" s="294"/>
      <c r="BC156" s="294"/>
      <c r="BD156" s="294"/>
      <c r="BE156" s="294"/>
      <c r="BF156" s="294"/>
      <c r="BG156" s="294"/>
      <c r="BH156" s="294"/>
      <c r="BI156" s="294"/>
    </row>
    <row r="157" spans="2:61" ht="15.75" customHeight="1" x14ac:dyDescent="0.2">
      <c r="B157" s="297"/>
      <c r="C157" s="297"/>
      <c r="D157" s="297"/>
      <c r="E157" s="297"/>
      <c r="F157" s="294"/>
      <c r="G157" s="294"/>
      <c r="H157" s="294"/>
      <c r="I157" s="294"/>
      <c r="J157" s="294"/>
      <c r="K157" s="294"/>
      <c r="L157" s="294"/>
      <c r="M157" s="294"/>
      <c r="N157" s="294"/>
      <c r="O157" s="294"/>
      <c r="P157" s="294"/>
      <c r="Q157" s="294"/>
      <c r="R157" s="294"/>
      <c r="S157" s="294"/>
      <c r="T157" s="294"/>
      <c r="U157" s="294"/>
      <c r="V157" s="294"/>
      <c r="W157" s="294"/>
      <c r="X157" s="294"/>
      <c r="Y157" s="294"/>
      <c r="Z157" s="294"/>
      <c r="AA157" s="294"/>
      <c r="AB157" s="294"/>
      <c r="AC157" s="294"/>
      <c r="AD157" s="294"/>
      <c r="AE157" s="294"/>
      <c r="AF157" s="294"/>
      <c r="AG157" s="294"/>
      <c r="AH157" s="294"/>
      <c r="AI157" s="294"/>
      <c r="AJ157" s="294"/>
      <c r="AK157" s="294"/>
      <c r="AL157" s="294"/>
      <c r="AM157" s="294"/>
      <c r="AN157" s="294"/>
      <c r="AO157" s="294"/>
      <c r="AP157" s="294"/>
      <c r="AQ157" s="294"/>
      <c r="AR157" s="294"/>
      <c r="AS157" s="294"/>
      <c r="AT157" s="294"/>
      <c r="AU157" s="294"/>
      <c r="AV157" s="294"/>
      <c r="AW157" s="294"/>
      <c r="AX157" s="294"/>
      <c r="AY157" s="294"/>
      <c r="AZ157" s="294"/>
      <c r="BA157" s="294"/>
      <c r="BB157" s="294"/>
      <c r="BC157" s="294"/>
      <c r="BD157" s="294"/>
      <c r="BE157" s="294"/>
      <c r="BF157" s="294"/>
      <c r="BG157" s="294"/>
      <c r="BH157" s="294"/>
      <c r="BI157" s="294"/>
    </row>
    <row r="158" spans="2:61" ht="15.75" customHeight="1" x14ac:dyDescent="0.2">
      <c r="B158" s="297"/>
      <c r="C158" s="297"/>
      <c r="D158" s="297"/>
      <c r="E158" s="297"/>
      <c r="F158" s="294"/>
      <c r="G158" s="294"/>
      <c r="H158" s="294"/>
      <c r="I158" s="294"/>
      <c r="J158" s="294"/>
      <c r="K158" s="294"/>
      <c r="L158" s="294"/>
      <c r="M158" s="294"/>
      <c r="N158" s="294"/>
      <c r="O158" s="294"/>
      <c r="P158" s="294"/>
      <c r="Q158" s="294"/>
      <c r="R158" s="294"/>
      <c r="S158" s="294"/>
      <c r="T158" s="294"/>
      <c r="U158" s="294"/>
      <c r="V158" s="294"/>
      <c r="W158" s="294"/>
      <c r="X158" s="294"/>
      <c r="Y158" s="294"/>
      <c r="Z158" s="294"/>
      <c r="AA158" s="294"/>
      <c r="AB158" s="294"/>
      <c r="AC158" s="294"/>
      <c r="AD158" s="294"/>
      <c r="AE158" s="294"/>
      <c r="AF158" s="294"/>
      <c r="AG158" s="294"/>
      <c r="AH158" s="294"/>
      <c r="AI158" s="294"/>
      <c r="AJ158" s="294"/>
      <c r="AK158" s="294"/>
      <c r="AL158" s="294"/>
      <c r="AM158" s="294"/>
      <c r="AN158" s="294"/>
      <c r="AO158" s="294"/>
      <c r="AP158" s="294"/>
      <c r="AQ158" s="294"/>
      <c r="AR158" s="294"/>
      <c r="AS158" s="294"/>
      <c r="AT158" s="294"/>
      <c r="AU158" s="294"/>
      <c r="AV158" s="294"/>
      <c r="AW158" s="294"/>
      <c r="AX158" s="294"/>
      <c r="AY158" s="294"/>
      <c r="AZ158" s="294"/>
      <c r="BA158" s="294"/>
      <c r="BB158" s="294"/>
      <c r="BC158" s="294"/>
      <c r="BD158" s="294"/>
      <c r="BE158" s="294"/>
      <c r="BF158" s="294"/>
      <c r="BG158" s="294"/>
      <c r="BH158" s="294"/>
      <c r="BI158" s="294"/>
    </row>
    <row r="159" spans="2:61" ht="15.75" customHeight="1" x14ac:dyDescent="0.2">
      <c r="B159" s="297"/>
      <c r="C159" s="297"/>
      <c r="D159" s="297"/>
      <c r="E159" s="297"/>
      <c r="F159" s="294"/>
      <c r="G159" s="294"/>
      <c r="H159" s="294"/>
      <c r="I159" s="294"/>
      <c r="J159" s="294"/>
      <c r="K159" s="294"/>
      <c r="L159" s="294"/>
      <c r="M159" s="294"/>
      <c r="N159" s="294"/>
      <c r="O159" s="294"/>
      <c r="P159" s="294"/>
      <c r="Q159" s="294"/>
      <c r="R159" s="294"/>
      <c r="S159" s="294"/>
      <c r="T159" s="294"/>
      <c r="U159" s="294"/>
      <c r="V159" s="294"/>
      <c r="W159" s="294"/>
      <c r="X159" s="294"/>
      <c r="Y159" s="294"/>
      <c r="Z159" s="294"/>
      <c r="AA159" s="294"/>
      <c r="AB159" s="294"/>
      <c r="AC159" s="294"/>
      <c r="AD159" s="294"/>
      <c r="AE159" s="294"/>
      <c r="AF159" s="294"/>
      <c r="AG159" s="294"/>
      <c r="AH159" s="294"/>
      <c r="AI159" s="294"/>
      <c r="AJ159" s="294"/>
      <c r="AK159" s="294"/>
      <c r="AL159" s="294"/>
      <c r="AM159" s="294"/>
      <c r="AN159" s="294"/>
      <c r="AO159" s="294"/>
      <c r="AP159" s="294"/>
      <c r="AQ159" s="294"/>
      <c r="AR159" s="294"/>
      <c r="AS159" s="294"/>
      <c r="AT159" s="294"/>
      <c r="AU159" s="294"/>
      <c r="AV159" s="294"/>
      <c r="AW159" s="294"/>
      <c r="AX159" s="294"/>
      <c r="AY159" s="294"/>
      <c r="AZ159" s="294"/>
      <c r="BA159" s="294"/>
      <c r="BB159" s="294"/>
      <c r="BC159" s="294"/>
      <c r="BD159" s="294"/>
      <c r="BE159" s="294"/>
      <c r="BF159" s="294"/>
      <c r="BG159" s="294"/>
      <c r="BH159" s="294"/>
      <c r="BI159" s="294"/>
    </row>
    <row r="160" spans="2:61" ht="15.75" customHeight="1" x14ac:dyDescent="0.2">
      <c r="B160" s="297"/>
      <c r="C160" s="297"/>
      <c r="D160" s="297"/>
      <c r="E160" s="297"/>
      <c r="F160" s="294"/>
      <c r="G160" s="294"/>
      <c r="H160" s="294"/>
      <c r="I160" s="294"/>
      <c r="J160" s="294"/>
      <c r="K160" s="294"/>
      <c r="L160" s="294"/>
      <c r="M160" s="294"/>
      <c r="N160" s="294"/>
      <c r="O160" s="294"/>
      <c r="P160" s="294"/>
      <c r="Q160" s="294"/>
      <c r="R160" s="294"/>
      <c r="S160" s="294"/>
      <c r="T160" s="294"/>
      <c r="U160" s="294"/>
      <c r="V160" s="294"/>
      <c r="W160" s="294"/>
      <c r="X160" s="294"/>
      <c r="Y160" s="294"/>
      <c r="Z160" s="294"/>
      <c r="AA160" s="294"/>
      <c r="AB160" s="294"/>
      <c r="AC160" s="294"/>
      <c r="AD160" s="294"/>
      <c r="AE160" s="294"/>
      <c r="AF160" s="294"/>
      <c r="AG160" s="294"/>
      <c r="AH160" s="294"/>
      <c r="AI160" s="294"/>
      <c r="AJ160" s="294"/>
      <c r="AK160" s="294"/>
      <c r="AL160" s="294"/>
      <c r="AM160" s="294"/>
      <c r="AN160" s="294"/>
      <c r="AO160" s="294"/>
      <c r="AP160" s="294"/>
      <c r="AQ160" s="294"/>
      <c r="AR160" s="294"/>
      <c r="AS160" s="294"/>
      <c r="AT160" s="294"/>
      <c r="AU160" s="294"/>
      <c r="AV160" s="294"/>
      <c r="AW160" s="294"/>
      <c r="AX160" s="294"/>
      <c r="AY160" s="294"/>
      <c r="AZ160" s="294"/>
      <c r="BA160" s="294"/>
      <c r="BB160" s="294"/>
      <c r="BC160" s="294"/>
      <c r="BD160" s="294"/>
      <c r="BE160" s="294"/>
      <c r="BF160" s="294"/>
      <c r="BG160" s="294"/>
      <c r="BH160" s="294"/>
      <c r="BI160" s="294"/>
    </row>
    <row r="161" spans="2:61" ht="15.75" customHeight="1" x14ac:dyDescent="0.2">
      <c r="B161" s="297"/>
      <c r="C161" s="297"/>
      <c r="D161" s="297"/>
      <c r="E161" s="297"/>
      <c r="F161" s="294"/>
      <c r="G161" s="294"/>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4"/>
      <c r="AY161" s="294"/>
      <c r="AZ161" s="294"/>
      <c r="BA161" s="294"/>
      <c r="BB161" s="294"/>
      <c r="BC161" s="294"/>
      <c r="BD161" s="294"/>
      <c r="BE161" s="294"/>
      <c r="BF161" s="294"/>
      <c r="BG161" s="294"/>
      <c r="BH161" s="294"/>
      <c r="BI161" s="294"/>
    </row>
    <row r="162" spans="2:61" ht="15.75" customHeight="1" x14ac:dyDescent="0.2">
      <c r="B162" s="297"/>
      <c r="C162" s="297"/>
      <c r="D162" s="297"/>
      <c r="E162" s="297"/>
      <c r="F162" s="294"/>
      <c r="G162" s="294"/>
      <c r="H162" s="294"/>
      <c r="I162" s="294"/>
      <c r="J162" s="294"/>
      <c r="K162" s="294"/>
      <c r="L162" s="294"/>
      <c r="M162" s="294"/>
      <c r="N162" s="294"/>
      <c r="O162" s="294"/>
      <c r="P162" s="294"/>
      <c r="Q162" s="294"/>
      <c r="R162" s="294"/>
      <c r="S162" s="294"/>
      <c r="T162" s="294"/>
      <c r="U162" s="294"/>
      <c r="V162" s="294"/>
      <c r="W162" s="294"/>
      <c r="X162" s="294"/>
      <c r="Y162" s="294"/>
      <c r="Z162" s="294"/>
      <c r="AA162" s="294"/>
      <c r="AB162" s="294"/>
      <c r="AC162" s="294"/>
      <c r="AD162" s="294"/>
      <c r="AE162" s="294"/>
      <c r="AF162" s="294"/>
      <c r="AG162" s="294"/>
      <c r="AH162" s="294"/>
      <c r="AI162" s="294"/>
      <c r="AJ162" s="294"/>
      <c r="AK162" s="294"/>
      <c r="AL162" s="294"/>
      <c r="AM162" s="294"/>
      <c r="AN162" s="294"/>
      <c r="AO162" s="294"/>
      <c r="AP162" s="294"/>
      <c r="AQ162" s="294"/>
      <c r="AR162" s="294"/>
      <c r="AS162" s="294"/>
      <c r="AT162" s="294"/>
      <c r="AU162" s="294"/>
      <c r="AV162" s="294"/>
      <c r="AW162" s="294"/>
      <c r="AX162" s="294"/>
      <c r="AY162" s="294"/>
      <c r="AZ162" s="294"/>
      <c r="BA162" s="294"/>
      <c r="BB162" s="294"/>
      <c r="BC162" s="294"/>
      <c r="BD162" s="294"/>
      <c r="BE162" s="294"/>
      <c r="BF162" s="294"/>
      <c r="BG162" s="294"/>
      <c r="BH162" s="294"/>
      <c r="BI162" s="294"/>
    </row>
    <row r="163" spans="2:61" ht="15.75" customHeight="1" x14ac:dyDescent="0.2">
      <c r="B163" s="297"/>
      <c r="C163" s="297"/>
      <c r="D163" s="297"/>
      <c r="E163" s="297"/>
      <c r="F163" s="294"/>
      <c r="G163" s="294"/>
      <c r="H163" s="294"/>
      <c r="I163" s="294"/>
      <c r="J163" s="294"/>
      <c r="K163" s="294"/>
      <c r="L163" s="294"/>
      <c r="M163" s="294"/>
      <c r="N163" s="294"/>
      <c r="O163" s="294"/>
      <c r="P163" s="294"/>
      <c r="Q163" s="294"/>
      <c r="R163" s="294"/>
      <c r="S163" s="294"/>
      <c r="T163" s="294"/>
      <c r="U163" s="294"/>
      <c r="V163" s="294"/>
      <c r="W163" s="294"/>
      <c r="X163" s="294"/>
      <c r="Y163" s="294"/>
      <c r="Z163" s="294"/>
      <c r="AA163" s="294"/>
      <c r="AB163" s="294"/>
      <c r="AC163" s="294"/>
      <c r="AD163" s="294"/>
      <c r="AE163" s="294"/>
      <c r="AF163" s="294"/>
      <c r="AG163" s="294"/>
      <c r="AH163" s="294"/>
      <c r="AI163" s="294"/>
      <c r="AJ163" s="294"/>
      <c r="AK163" s="294"/>
      <c r="AL163" s="294"/>
      <c r="AM163" s="294"/>
      <c r="AN163" s="294"/>
      <c r="AO163" s="294"/>
      <c r="AP163" s="294"/>
      <c r="AQ163" s="294"/>
      <c r="AR163" s="294"/>
      <c r="AS163" s="294"/>
      <c r="AT163" s="294"/>
      <c r="AU163" s="294"/>
      <c r="AV163" s="294"/>
      <c r="AW163" s="294"/>
      <c r="AX163" s="294"/>
      <c r="AY163" s="294"/>
      <c r="AZ163" s="294"/>
      <c r="BA163" s="294"/>
      <c r="BB163" s="294"/>
      <c r="BC163" s="294"/>
      <c r="BD163" s="294"/>
      <c r="BE163" s="294"/>
      <c r="BF163" s="294"/>
      <c r="BG163" s="294"/>
      <c r="BH163" s="294"/>
      <c r="BI163" s="294"/>
    </row>
    <row r="164" spans="2:61" ht="15.75" customHeight="1" x14ac:dyDescent="0.2">
      <c r="B164" s="297"/>
      <c r="C164" s="297"/>
      <c r="D164" s="297"/>
      <c r="E164" s="297"/>
      <c r="F164" s="294"/>
      <c r="G164" s="294"/>
      <c r="H164" s="294"/>
      <c r="I164" s="294"/>
      <c r="J164" s="294"/>
      <c r="K164" s="294"/>
      <c r="L164" s="294"/>
      <c r="M164" s="294"/>
      <c r="N164" s="294"/>
      <c r="O164" s="294"/>
      <c r="P164" s="294"/>
      <c r="Q164" s="294"/>
      <c r="R164" s="294"/>
      <c r="S164" s="294"/>
      <c r="T164" s="294"/>
      <c r="U164" s="294"/>
      <c r="V164" s="294"/>
      <c r="W164" s="294"/>
      <c r="X164" s="294"/>
      <c r="Y164" s="294"/>
      <c r="Z164" s="294"/>
      <c r="AA164" s="294"/>
      <c r="AB164" s="294"/>
      <c r="AC164" s="294"/>
      <c r="AD164" s="294"/>
      <c r="AE164" s="294"/>
      <c r="AF164" s="294"/>
      <c r="AG164" s="294"/>
      <c r="AH164" s="294"/>
      <c r="AI164" s="294"/>
      <c r="AJ164" s="294"/>
      <c r="AK164" s="294"/>
      <c r="AL164" s="294"/>
      <c r="AM164" s="294"/>
      <c r="AN164" s="294"/>
      <c r="AO164" s="294"/>
      <c r="AP164" s="294"/>
      <c r="AQ164" s="294"/>
      <c r="AR164" s="294"/>
      <c r="AS164" s="294"/>
      <c r="AT164" s="294"/>
      <c r="AU164" s="294"/>
      <c r="AV164" s="294"/>
      <c r="AW164" s="294"/>
      <c r="AX164" s="294"/>
      <c r="AY164" s="294"/>
      <c r="AZ164" s="294"/>
      <c r="BA164" s="294"/>
      <c r="BB164" s="294"/>
      <c r="BC164" s="294"/>
      <c r="BD164" s="294"/>
      <c r="BE164" s="294"/>
      <c r="BF164" s="294"/>
      <c r="BG164" s="294"/>
      <c r="BH164" s="294"/>
      <c r="BI164" s="294"/>
    </row>
    <row r="165" spans="2:61" ht="15.75" customHeight="1" x14ac:dyDescent="0.2">
      <c r="B165" s="297"/>
      <c r="C165" s="297"/>
      <c r="D165" s="297"/>
      <c r="E165" s="297"/>
      <c r="F165" s="294"/>
      <c r="G165" s="294"/>
      <c r="H165" s="294"/>
      <c r="I165" s="294"/>
      <c r="J165" s="294"/>
      <c r="K165" s="294"/>
      <c r="L165" s="294"/>
      <c r="M165" s="294"/>
      <c r="N165" s="294"/>
      <c r="O165" s="294"/>
      <c r="P165" s="294"/>
      <c r="Q165" s="294"/>
      <c r="R165" s="294"/>
      <c r="S165" s="294"/>
      <c r="T165" s="294"/>
      <c r="U165" s="294"/>
      <c r="V165" s="294"/>
      <c r="W165" s="294"/>
      <c r="X165" s="294"/>
      <c r="Y165" s="294"/>
      <c r="Z165" s="294"/>
      <c r="AA165" s="294"/>
      <c r="AB165" s="294"/>
      <c r="AC165" s="294"/>
      <c r="AD165" s="294"/>
      <c r="AE165" s="294"/>
      <c r="AF165" s="294"/>
      <c r="AG165" s="294"/>
      <c r="AH165" s="294"/>
      <c r="AI165" s="294"/>
      <c r="AJ165" s="294"/>
      <c r="AK165" s="294"/>
      <c r="AL165" s="294"/>
      <c r="AM165" s="294"/>
      <c r="AN165" s="294"/>
      <c r="AO165" s="294"/>
      <c r="AP165" s="294"/>
      <c r="AQ165" s="294"/>
      <c r="AR165" s="294"/>
      <c r="AS165" s="294"/>
      <c r="AT165" s="294"/>
      <c r="AU165" s="294"/>
      <c r="AV165" s="294"/>
      <c r="AW165" s="294"/>
      <c r="AX165" s="294"/>
      <c r="AY165" s="294"/>
      <c r="AZ165" s="294"/>
      <c r="BA165" s="294"/>
      <c r="BB165" s="294"/>
      <c r="BC165" s="294"/>
      <c r="BD165" s="294"/>
      <c r="BE165" s="294"/>
      <c r="BF165" s="294"/>
      <c r="BG165" s="294"/>
      <c r="BH165" s="294"/>
      <c r="BI165" s="294"/>
    </row>
    <row r="166" spans="2:61" ht="15.75" customHeight="1" x14ac:dyDescent="0.2">
      <c r="B166" s="297"/>
      <c r="C166" s="297"/>
      <c r="D166" s="297"/>
      <c r="E166" s="297"/>
      <c r="F166" s="294"/>
      <c r="G166" s="294"/>
      <c r="H166" s="294"/>
      <c r="I166" s="294"/>
      <c r="J166" s="294"/>
      <c r="K166" s="294"/>
      <c r="L166" s="294"/>
      <c r="M166" s="294"/>
      <c r="N166" s="294"/>
      <c r="O166" s="294"/>
      <c r="P166" s="294"/>
      <c r="Q166" s="294"/>
      <c r="R166" s="294"/>
      <c r="S166" s="294"/>
      <c r="T166" s="294"/>
      <c r="U166" s="294"/>
      <c r="V166" s="294"/>
      <c r="W166" s="294"/>
      <c r="X166" s="294"/>
      <c r="Y166" s="294"/>
      <c r="Z166" s="294"/>
      <c r="AA166" s="294"/>
      <c r="AB166" s="294"/>
      <c r="AC166" s="294"/>
      <c r="AD166" s="294"/>
      <c r="AE166" s="294"/>
      <c r="AF166" s="294"/>
      <c r="AG166" s="294"/>
      <c r="AH166" s="294"/>
      <c r="AI166" s="294"/>
      <c r="AJ166" s="294"/>
      <c r="AK166" s="294"/>
      <c r="AL166" s="294"/>
      <c r="AM166" s="294"/>
      <c r="AN166" s="294"/>
      <c r="AO166" s="294"/>
      <c r="AP166" s="294"/>
      <c r="AQ166" s="294"/>
      <c r="AR166" s="294"/>
      <c r="AS166" s="294"/>
      <c r="AT166" s="294"/>
      <c r="AU166" s="294"/>
      <c r="AV166" s="294"/>
      <c r="AW166" s="294"/>
      <c r="AX166" s="294"/>
      <c r="AY166" s="294"/>
      <c r="AZ166" s="294"/>
      <c r="BA166" s="294"/>
      <c r="BB166" s="294"/>
      <c r="BC166" s="294"/>
      <c r="BD166" s="294"/>
      <c r="BE166" s="294"/>
      <c r="BF166" s="294"/>
      <c r="BG166" s="294"/>
      <c r="BH166" s="294"/>
      <c r="BI166" s="294"/>
    </row>
    <row r="167" spans="2:61" ht="15.75" customHeight="1" x14ac:dyDescent="0.2">
      <c r="B167" s="297"/>
      <c r="C167" s="297"/>
      <c r="D167" s="297"/>
      <c r="E167" s="297"/>
      <c r="F167" s="294"/>
      <c r="G167" s="294"/>
      <c r="H167" s="294"/>
      <c r="I167" s="294"/>
      <c r="J167" s="294"/>
      <c r="K167" s="294"/>
      <c r="L167" s="294"/>
      <c r="M167" s="294"/>
      <c r="N167" s="294"/>
      <c r="O167" s="294"/>
      <c r="P167" s="294"/>
      <c r="Q167" s="294"/>
      <c r="R167" s="294"/>
      <c r="S167" s="294"/>
      <c r="T167" s="294"/>
      <c r="U167" s="294"/>
      <c r="V167" s="294"/>
      <c r="W167" s="294"/>
      <c r="X167" s="294"/>
      <c r="Y167" s="294"/>
      <c r="Z167" s="294"/>
      <c r="AA167" s="294"/>
      <c r="AB167" s="294"/>
      <c r="AC167" s="294"/>
      <c r="AD167" s="294"/>
      <c r="AE167" s="294"/>
      <c r="AF167" s="294"/>
      <c r="AG167" s="294"/>
      <c r="AH167" s="294"/>
      <c r="AI167" s="294"/>
      <c r="AJ167" s="294"/>
      <c r="AK167" s="294"/>
      <c r="AL167" s="294"/>
      <c r="AM167" s="294"/>
      <c r="AN167" s="294"/>
      <c r="AO167" s="294"/>
      <c r="AP167" s="294"/>
      <c r="AQ167" s="294"/>
      <c r="AR167" s="294"/>
      <c r="AS167" s="294"/>
      <c r="AT167" s="294"/>
      <c r="AU167" s="294"/>
      <c r="AV167" s="294"/>
      <c r="AW167" s="294"/>
      <c r="AX167" s="294"/>
      <c r="AY167" s="294"/>
      <c r="AZ167" s="294"/>
      <c r="BA167" s="294"/>
      <c r="BB167" s="294"/>
      <c r="BC167" s="294"/>
      <c r="BD167" s="294"/>
      <c r="BE167" s="294"/>
      <c r="BF167" s="294"/>
      <c r="BG167" s="294"/>
      <c r="BH167" s="294"/>
      <c r="BI167" s="294"/>
    </row>
    <row r="168" spans="2:61" ht="15.75" customHeight="1" x14ac:dyDescent="0.2">
      <c r="B168" s="297"/>
      <c r="C168" s="297"/>
      <c r="D168" s="297"/>
      <c r="E168" s="297"/>
      <c r="F168" s="294"/>
      <c r="G168" s="294"/>
      <c r="H168" s="294"/>
      <c r="I168" s="294"/>
      <c r="J168" s="294"/>
      <c r="K168" s="294"/>
      <c r="L168" s="294"/>
      <c r="M168" s="294"/>
      <c r="N168" s="294"/>
      <c r="O168" s="294"/>
      <c r="P168" s="294"/>
      <c r="Q168" s="294"/>
      <c r="R168" s="294"/>
      <c r="S168" s="294"/>
      <c r="T168" s="294"/>
      <c r="U168" s="294"/>
      <c r="V168" s="294"/>
      <c r="W168" s="294"/>
      <c r="X168" s="294"/>
      <c r="Y168" s="294"/>
      <c r="Z168" s="294"/>
      <c r="AA168" s="294"/>
      <c r="AB168" s="294"/>
      <c r="AC168" s="294"/>
      <c r="AD168" s="294"/>
      <c r="AE168" s="294"/>
      <c r="AF168" s="294"/>
      <c r="AG168" s="294"/>
      <c r="AH168" s="294"/>
      <c r="AI168" s="294"/>
      <c r="AJ168" s="294"/>
      <c r="AK168" s="294"/>
      <c r="AL168" s="294"/>
      <c r="AM168" s="294"/>
      <c r="AN168" s="294"/>
      <c r="AO168" s="294"/>
      <c r="AP168" s="294"/>
      <c r="AQ168" s="294"/>
      <c r="AR168" s="294"/>
      <c r="AS168" s="294"/>
      <c r="AT168" s="294"/>
      <c r="AU168" s="294"/>
      <c r="AV168" s="294"/>
      <c r="AW168" s="294"/>
      <c r="AX168" s="294"/>
      <c r="AY168" s="294"/>
      <c r="AZ168" s="294"/>
      <c r="BA168" s="294"/>
      <c r="BB168" s="294"/>
      <c r="BC168" s="294"/>
      <c r="BD168" s="294"/>
      <c r="BE168" s="294"/>
      <c r="BF168" s="294"/>
      <c r="BG168" s="294"/>
      <c r="BH168" s="294"/>
      <c r="BI168" s="294"/>
    </row>
    <row r="169" spans="2:61" ht="15.75" customHeight="1" x14ac:dyDescent="0.2">
      <c r="B169" s="297"/>
      <c r="C169" s="297"/>
      <c r="D169" s="297"/>
      <c r="E169" s="297"/>
      <c r="F169" s="294"/>
      <c r="G169" s="294"/>
      <c r="H169" s="294"/>
      <c r="I169" s="294"/>
      <c r="J169" s="294"/>
      <c r="K169" s="294"/>
      <c r="L169" s="294"/>
      <c r="M169" s="294"/>
      <c r="N169" s="294"/>
      <c r="O169" s="294"/>
      <c r="P169" s="294"/>
      <c r="Q169" s="294"/>
      <c r="R169" s="294"/>
      <c r="S169" s="294"/>
      <c r="T169" s="294"/>
      <c r="U169" s="294"/>
      <c r="V169" s="294"/>
      <c r="W169" s="294"/>
      <c r="X169" s="294"/>
      <c r="Y169" s="294"/>
      <c r="Z169" s="294"/>
      <c r="AA169" s="294"/>
      <c r="AB169" s="294"/>
      <c r="AC169" s="294"/>
      <c r="AD169" s="294"/>
      <c r="AE169" s="294"/>
      <c r="AF169" s="294"/>
      <c r="AG169" s="294"/>
      <c r="AH169" s="294"/>
      <c r="AI169" s="294"/>
      <c r="AJ169" s="294"/>
      <c r="AK169" s="294"/>
      <c r="AL169" s="294"/>
      <c r="AM169" s="294"/>
      <c r="AN169" s="294"/>
      <c r="AO169" s="294"/>
      <c r="AP169" s="294"/>
      <c r="AQ169" s="294"/>
      <c r="AR169" s="294"/>
      <c r="AS169" s="294"/>
      <c r="AT169" s="294"/>
      <c r="AU169" s="294"/>
      <c r="AV169" s="294"/>
      <c r="AW169" s="294"/>
      <c r="AX169" s="294"/>
      <c r="AY169" s="294"/>
      <c r="AZ169" s="294"/>
      <c r="BA169" s="294"/>
      <c r="BB169" s="294"/>
      <c r="BC169" s="294"/>
      <c r="BD169" s="294"/>
      <c r="BE169" s="294"/>
      <c r="BF169" s="294"/>
      <c r="BG169" s="294"/>
      <c r="BH169" s="294"/>
      <c r="BI169" s="294"/>
    </row>
    <row r="170" spans="2:61" ht="15.75" customHeight="1" x14ac:dyDescent="0.2">
      <c r="B170" s="297"/>
      <c r="C170" s="297"/>
      <c r="D170" s="297"/>
      <c r="E170" s="297"/>
      <c r="F170" s="294"/>
      <c r="G170" s="294"/>
      <c r="H170" s="294"/>
      <c r="I170" s="294"/>
      <c r="J170" s="294"/>
      <c r="K170" s="294"/>
      <c r="L170" s="294"/>
      <c r="M170" s="294"/>
      <c r="N170" s="294"/>
      <c r="O170" s="294"/>
      <c r="P170" s="294"/>
      <c r="Q170" s="294"/>
      <c r="R170" s="294"/>
      <c r="S170" s="294"/>
      <c r="T170" s="294"/>
      <c r="U170" s="294"/>
      <c r="V170" s="294"/>
      <c r="W170" s="294"/>
      <c r="X170" s="294"/>
      <c r="Y170" s="294"/>
      <c r="Z170" s="294"/>
      <c r="AA170" s="294"/>
      <c r="AB170" s="294"/>
      <c r="AC170" s="294"/>
      <c r="AD170" s="294"/>
      <c r="AE170" s="294"/>
      <c r="AF170" s="294"/>
      <c r="AG170" s="294"/>
      <c r="AH170" s="294"/>
      <c r="AI170" s="294"/>
      <c r="AJ170" s="294"/>
      <c r="AK170" s="294"/>
      <c r="AL170" s="294"/>
      <c r="AM170" s="294"/>
      <c r="AN170" s="294"/>
      <c r="AO170" s="294"/>
      <c r="AP170" s="294"/>
      <c r="AQ170" s="294"/>
      <c r="AR170" s="294"/>
      <c r="AS170" s="294"/>
      <c r="AT170" s="294"/>
      <c r="AU170" s="294"/>
      <c r="AV170" s="294"/>
      <c r="AW170" s="294"/>
      <c r="AX170" s="294"/>
      <c r="AY170" s="294"/>
      <c r="AZ170" s="294"/>
      <c r="BA170" s="294"/>
      <c r="BB170" s="294"/>
      <c r="BC170" s="294"/>
      <c r="BD170" s="294"/>
      <c r="BE170" s="294"/>
      <c r="BF170" s="294"/>
      <c r="BG170" s="294"/>
      <c r="BH170" s="294"/>
      <c r="BI170" s="294"/>
    </row>
    <row r="171" spans="2:61" ht="15.75" customHeight="1" x14ac:dyDescent="0.2">
      <c r="B171" s="297"/>
      <c r="C171" s="297"/>
      <c r="D171" s="297"/>
      <c r="E171" s="297"/>
      <c r="F171" s="294"/>
      <c r="G171" s="294"/>
      <c r="H171" s="294"/>
      <c r="I171" s="294"/>
      <c r="J171" s="294"/>
      <c r="K171" s="294"/>
      <c r="L171" s="294"/>
      <c r="M171" s="294"/>
      <c r="N171" s="294"/>
      <c r="O171" s="294"/>
      <c r="P171" s="294"/>
      <c r="Q171" s="294"/>
      <c r="R171" s="294"/>
      <c r="S171" s="294"/>
      <c r="T171" s="294"/>
      <c r="U171" s="294"/>
      <c r="V171" s="294"/>
      <c r="W171" s="294"/>
      <c r="X171" s="294"/>
      <c r="Y171" s="294"/>
      <c r="Z171" s="294"/>
      <c r="AA171" s="294"/>
      <c r="AB171" s="294"/>
      <c r="AC171" s="294"/>
      <c r="AD171" s="294"/>
      <c r="AE171" s="294"/>
      <c r="AF171" s="294"/>
      <c r="AG171" s="294"/>
      <c r="AH171" s="294"/>
      <c r="AI171" s="294"/>
      <c r="AJ171" s="294"/>
      <c r="AK171" s="294"/>
      <c r="AL171" s="294"/>
      <c r="AM171" s="294"/>
      <c r="AN171" s="294"/>
      <c r="AO171" s="294"/>
      <c r="AP171" s="294"/>
      <c r="AQ171" s="294"/>
      <c r="AR171" s="294"/>
      <c r="AS171" s="294"/>
      <c r="AT171" s="294"/>
      <c r="AU171" s="294"/>
      <c r="AV171" s="294"/>
      <c r="AW171" s="294"/>
      <c r="AX171" s="294"/>
      <c r="AY171" s="294"/>
      <c r="AZ171" s="294"/>
      <c r="BA171" s="294"/>
      <c r="BB171" s="294"/>
      <c r="BC171" s="294"/>
      <c r="BD171" s="294"/>
      <c r="BE171" s="294"/>
      <c r="BF171" s="294"/>
      <c r="BG171" s="294"/>
      <c r="BH171" s="294"/>
      <c r="BI171" s="294"/>
    </row>
    <row r="172" spans="2:61" ht="15.75" customHeight="1" x14ac:dyDescent="0.2">
      <c r="B172" s="297"/>
      <c r="C172" s="297"/>
      <c r="D172" s="297"/>
      <c r="E172" s="297"/>
      <c r="F172" s="294"/>
      <c r="G172" s="294"/>
      <c r="H172" s="294"/>
      <c r="I172" s="294"/>
      <c r="J172" s="294"/>
      <c r="K172" s="294"/>
      <c r="L172" s="294"/>
      <c r="M172" s="294"/>
      <c r="N172" s="294"/>
      <c r="O172" s="294"/>
      <c r="P172" s="294"/>
      <c r="Q172" s="294"/>
      <c r="R172" s="294"/>
      <c r="S172" s="294"/>
      <c r="T172" s="294"/>
      <c r="U172" s="294"/>
      <c r="V172" s="294"/>
      <c r="W172" s="294"/>
      <c r="X172" s="294"/>
      <c r="Y172" s="294"/>
      <c r="Z172" s="294"/>
      <c r="AA172" s="294"/>
      <c r="AB172" s="294"/>
      <c r="AC172" s="294"/>
      <c r="AD172" s="294"/>
      <c r="AE172" s="294"/>
      <c r="AF172" s="294"/>
      <c r="AG172" s="294"/>
      <c r="AH172" s="294"/>
      <c r="AI172" s="294"/>
      <c r="AJ172" s="294"/>
      <c r="AK172" s="294"/>
      <c r="AL172" s="294"/>
      <c r="AM172" s="294"/>
      <c r="AN172" s="294"/>
      <c r="AO172" s="294"/>
      <c r="AP172" s="294"/>
      <c r="AQ172" s="294"/>
      <c r="AR172" s="294"/>
      <c r="AS172" s="294"/>
      <c r="AT172" s="294"/>
      <c r="AU172" s="294"/>
      <c r="AV172" s="294"/>
      <c r="AW172" s="294"/>
      <c r="AX172" s="294"/>
      <c r="AY172" s="294"/>
      <c r="AZ172" s="294"/>
      <c r="BA172" s="294"/>
      <c r="BB172" s="294"/>
      <c r="BC172" s="294"/>
      <c r="BD172" s="294"/>
      <c r="BE172" s="294"/>
      <c r="BF172" s="294"/>
      <c r="BG172" s="294"/>
      <c r="BH172" s="294"/>
      <c r="BI172" s="294"/>
    </row>
    <row r="173" spans="2:61" ht="15.75" customHeight="1" x14ac:dyDescent="0.2">
      <c r="B173" s="297"/>
      <c r="C173" s="297"/>
      <c r="D173" s="297"/>
      <c r="E173" s="297"/>
      <c r="F173" s="294"/>
      <c r="G173" s="294"/>
      <c r="H173" s="294"/>
      <c r="I173" s="294"/>
      <c r="J173" s="294"/>
      <c r="K173" s="294"/>
      <c r="L173" s="294"/>
      <c r="M173" s="294"/>
      <c r="N173" s="294"/>
      <c r="O173" s="294"/>
      <c r="P173" s="294"/>
      <c r="Q173" s="294"/>
      <c r="R173" s="294"/>
      <c r="S173" s="294"/>
      <c r="T173" s="294"/>
      <c r="U173" s="294"/>
      <c r="V173" s="294"/>
      <c r="W173" s="294"/>
      <c r="X173" s="294"/>
      <c r="Y173" s="294"/>
      <c r="Z173" s="294"/>
      <c r="AA173" s="294"/>
      <c r="AB173" s="294"/>
      <c r="AC173" s="294"/>
      <c r="AD173" s="294"/>
      <c r="AE173" s="294"/>
      <c r="AF173" s="294"/>
      <c r="AG173" s="294"/>
      <c r="AH173" s="294"/>
      <c r="AI173" s="294"/>
      <c r="AJ173" s="294"/>
      <c r="AK173" s="294"/>
      <c r="AL173" s="294"/>
      <c r="AM173" s="294"/>
      <c r="AN173" s="294"/>
      <c r="AO173" s="294"/>
      <c r="AP173" s="294"/>
      <c r="AQ173" s="294"/>
      <c r="AR173" s="294"/>
      <c r="AS173" s="294"/>
      <c r="AT173" s="294"/>
      <c r="AU173" s="294"/>
      <c r="AV173" s="294"/>
      <c r="AW173" s="294"/>
      <c r="AX173" s="294"/>
      <c r="AY173" s="294"/>
      <c r="AZ173" s="294"/>
      <c r="BA173" s="294"/>
      <c r="BB173" s="294"/>
      <c r="BC173" s="294"/>
      <c r="BD173" s="294"/>
      <c r="BE173" s="294"/>
      <c r="BF173" s="294"/>
      <c r="BG173" s="294"/>
      <c r="BH173" s="294"/>
      <c r="BI173" s="294"/>
    </row>
    <row r="174" spans="2:61" ht="15.75" customHeight="1" x14ac:dyDescent="0.2">
      <c r="B174" s="297"/>
      <c r="C174" s="297"/>
      <c r="D174" s="297"/>
      <c r="E174" s="297"/>
      <c r="F174" s="294"/>
      <c r="G174" s="294"/>
      <c r="H174" s="294"/>
      <c r="I174" s="294"/>
      <c r="J174" s="294"/>
      <c r="K174" s="294"/>
      <c r="L174" s="294"/>
      <c r="M174" s="294"/>
      <c r="N174" s="294"/>
      <c r="O174" s="294"/>
      <c r="P174" s="294"/>
      <c r="Q174" s="294"/>
      <c r="R174" s="294"/>
      <c r="S174" s="294"/>
      <c r="T174" s="294"/>
      <c r="U174" s="294"/>
      <c r="V174" s="294"/>
      <c r="W174" s="294"/>
      <c r="X174" s="294"/>
      <c r="Y174" s="294"/>
      <c r="Z174" s="294"/>
      <c r="AA174" s="294"/>
      <c r="AB174" s="294"/>
      <c r="AC174" s="294"/>
      <c r="AD174" s="294"/>
      <c r="AE174" s="294"/>
      <c r="AF174" s="294"/>
      <c r="AG174" s="294"/>
      <c r="AH174" s="294"/>
      <c r="AI174" s="294"/>
      <c r="AJ174" s="294"/>
      <c r="AK174" s="294"/>
      <c r="AL174" s="294"/>
      <c r="AM174" s="294"/>
      <c r="AN174" s="294"/>
      <c r="AO174" s="294"/>
      <c r="AP174" s="294"/>
      <c r="AQ174" s="294"/>
      <c r="AR174" s="294"/>
      <c r="AS174" s="294"/>
      <c r="AT174" s="294"/>
      <c r="AU174" s="294"/>
      <c r="AV174" s="294"/>
      <c r="AW174" s="294"/>
      <c r="AX174" s="294"/>
      <c r="AY174" s="294"/>
      <c r="AZ174" s="294"/>
      <c r="BA174" s="294"/>
      <c r="BB174" s="294"/>
      <c r="BC174" s="294"/>
      <c r="BD174" s="294"/>
      <c r="BE174" s="294"/>
      <c r="BF174" s="294"/>
      <c r="BG174" s="294"/>
      <c r="BH174" s="294"/>
      <c r="BI174" s="294"/>
    </row>
    <row r="175" spans="2:61" ht="15.75" customHeight="1" x14ac:dyDescent="0.2">
      <c r="B175" s="297"/>
      <c r="C175" s="297"/>
      <c r="D175" s="297"/>
      <c r="E175" s="297"/>
      <c r="F175" s="294"/>
      <c r="G175" s="294"/>
      <c r="H175" s="294"/>
      <c r="I175" s="294"/>
      <c r="J175" s="294"/>
      <c r="K175" s="294"/>
      <c r="L175" s="294"/>
      <c r="M175" s="294"/>
      <c r="N175" s="294"/>
      <c r="O175" s="294"/>
      <c r="P175" s="294"/>
      <c r="Q175" s="294"/>
      <c r="R175" s="294"/>
      <c r="S175" s="294"/>
      <c r="T175" s="294"/>
      <c r="U175" s="294"/>
      <c r="V175" s="294"/>
      <c r="W175" s="294"/>
      <c r="X175" s="294"/>
      <c r="Y175" s="294"/>
      <c r="Z175" s="294"/>
      <c r="AA175" s="294"/>
      <c r="AB175" s="294"/>
      <c r="AC175" s="294"/>
      <c r="AD175" s="294"/>
      <c r="AE175" s="294"/>
      <c r="AF175" s="294"/>
      <c r="AG175" s="294"/>
      <c r="AH175" s="294"/>
      <c r="AI175" s="294"/>
      <c r="AJ175" s="294"/>
      <c r="AK175" s="294"/>
      <c r="AL175" s="294"/>
      <c r="AM175" s="294"/>
      <c r="AN175" s="294"/>
      <c r="AO175" s="294"/>
      <c r="AP175" s="294"/>
      <c r="AQ175" s="294"/>
      <c r="AR175" s="294"/>
      <c r="AS175" s="294"/>
      <c r="AT175" s="294"/>
      <c r="AU175" s="294"/>
      <c r="AV175" s="294"/>
      <c r="AW175" s="294"/>
      <c r="AX175" s="294"/>
      <c r="AY175" s="294"/>
      <c r="AZ175" s="294"/>
      <c r="BA175" s="294"/>
      <c r="BB175" s="294"/>
      <c r="BC175" s="294"/>
      <c r="BD175" s="294"/>
      <c r="BE175" s="294"/>
      <c r="BF175" s="294"/>
      <c r="BG175" s="294"/>
      <c r="BH175" s="294"/>
      <c r="BI175" s="294"/>
    </row>
    <row r="176" spans="2:61" ht="15.75" customHeight="1" x14ac:dyDescent="0.2">
      <c r="B176" s="297"/>
      <c r="C176" s="297"/>
      <c r="D176" s="297"/>
      <c r="E176" s="297"/>
      <c r="F176" s="294"/>
      <c r="G176" s="294"/>
      <c r="H176" s="294"/>
      <c r="I176" s="294"/>
      <c r="J176" s="294"/>
      <c r="K176" s="294"/>
      <c r="L176" s="294"/>
      <c r="M176" s="294"/>
      <c r="N176" s="294"/>
      <c r="O176" s="294"/>
      <c r="P176" s="294"/>
      <c r="Q176" s="294"/>
      <c r="R176" s="294"/>
      <c r="S176" s="294"/>
      <c r="T176" s="294"/>
      <c r="U176" s="294"/>
      <c r="V176" s="294"/>
      <c r="W176" s="294"/>
      <c r="X176" s="294"/>
      <c r="Y176" s="294"/>
      <c r="Z176" s="294"/>
      <c r="AA176" s="294"/>
      <c r="AB176" s="294"/>
      <c r="AC176" s="294"/>
      <c r="AD176" s="294"/>
      <c r="AE176" s="294"/>
      <c r="AF176" s="294"/>
      <c r="AG176" s="294"/>
      <c r="AH176" s="294"/>
      <c r="AI176" s="294"/>
      <c r="AJ176" s="294"/>
      <c r="AK176" s="294"/>
      <c r="AL176" s="294"/>
      <c r="AM176" s="294"/>
      <c r="AN176" s="294"/>
      <c r="AO176" s="294"/>
      <c r="AP176" s="294"/>
      <c r="AQ176" s="294"/>
      <c r="AR176" s="294"/>
      <c r="AS176" s="294"/>
      <c r="AT176" s="294"/>
      <c r="AU176" s="294"/>
      <c r="AV176" s="294"/>
      <c r="AW176" s="294"/>
      <c r="AX176" s="294"/>
      <c r="AY176" s="294"/>
      <c r="AZ176" s="294"/>
      <c r="BA176" s="294"/>
      <c r="BB176" s="294"/>
      <c r="BC176" s="294"/>
      <c r="BD176" s="294"/>
      <c r="BE176" s="294"/>
      <c r="BF176" s="294"/>
      <c r="BG176" s="294"/>
      <c r="BH176" s="294"/>
      <c r="BI176" s="294"/>
    </row>
    <row r="177" spans="2:61" ht="15.75" customHeight="1" x14ac:dyDescent="0.2">
      <c r="B177" s="297"/>
      <c r="C177" s="297"/>
      <c r="D177" s="297"/>
      <c r="E177" s="297"/>
      <c r="F177" s="294"/>
      <c r="G177" s="294"/>
      <c r="H177" s="294"/>
      <c r="I177" s="294"/>
      <c r="J177" s="294"/>
      <c r="K177" s="294"/>
      <c r="L177" s="294"/>
      <c r="M177" s="294"/>
      <c r="N177" s="294"/>
      <c r="O177" s="294"/>
      <c r="P177" s="294"/>
      <c r="Q177" s="294"/>
      <c r="R177" s="294"/>
      <c r="S177" s="294"/>
      <c r="T177" s="294"/>
      <c r="U177" s="294"/>
      <c r="V177" s="294"/>
      <c r="W177" s="294"/>
      <c r="X177" s="294"/>
      <c r="Y177" s="294"/>
      <c r="Z177" s="294"/>
      <c r="AA177" s="294"/>
      <c r="AB177" s="294"/>
      <c r="AC177" s="294"/>
      <c r="AD177" s="294"/>
      <c r="AE177" s="294"/>
      <c r="AF177" s="294"/>
      <c r="AG177" s="294"/>
      <c r="AH177" s="294"/>
      <c r="AI177" s="294"/>
      <c r="AJ177" s="294"/>
      <c r="AK177" s="294"/>
      <c r="AL177" s="294"/>
      <c r="AM177" s="294"/>
      <c r="AN177" s="294"/>
      <c r="AO177" s="294"/>
      <c r="AP177" s="294"/>
      <c r="AQ177" s="294"/>
      <c r="AR177" s="294"/>
      <c r="AS177" s="294"/>
      <c r="AT177" s="294"/>
      <c r="AU177" s="294"/>
      <c r="AV177" s="294"/>
      <c r="AW177" s="294"/>
      <c r="AX177" s="294"/>
      <c r="AY177" s="294"/>
      <c r="AZ177" s="294"/>
      <c r="BA177" s="294"/>
      <c r="BB177" s="294"/>
      <c r="BC177" s="294"/>
      <c r="BD177" s="294"/>
      <c r="BE177" s="294"/>
      <c r="BF177" s="294"/>
      <c r="BG177" s="294"/>
      <c r="BH177" s="294"/>
      <c r="BI177" s="294"/>
    </row>
    <row r="178" spans="2:61" ht="15.75" customHeight="1" x14ac:dyDescent="0.2">
      <c r="B178" s="297"/>
      <c r="C178" s="297"/>
      <c r="D178" s="297"/>
      <c r="E178" s="297"/>
      <c r="F178" s="294"/>
      <c r="G178" s="294"/>
      <c r="H178" s="294"/>
      <c r="I178" s="294"/>
      <c r="J178" s="294"/>
      <c r="K178" s="294"/>
      <c r="L178" s="294"/>
      <c r="M178" s="294"/>
      <c r="N178" s="294"/>
      <c r="O178" s="294"/>
      <c r="P178" s="294"/>
      <c r="Q178" s="294"/>
      <c r="R178" s="294"/>
      <c r="S178" s="294"/>
      <c r="T178" s="294"/>
      <c r="U178" s="294"/>
      <c r="V178" s="294"/>
      <c r="W178" s="294"/>
      <c r="X178" s="294"/>
      <c r="Y178" s="294"/>
      <c r="Z178" s="294"/>
      <c r="AA178" s="294"/>
      <c r="AB178" s="294"/>
      <c r="AC178" s="294"/>
      <c r="AD178" s="294"/>
      <c r="AE178" s="294"/>
      <c r="AF178" s="294"/>
      <c r="AG178" s="294"/>
      <c r="AH178" s="294"/>
      <c r="AI178" s="294"/>
      <c r="AJ178" s="294"/>
      <c r="AK178" s="294"/>
      <c r="AL178" s="294"/>
      <c r="AM178" s="294"/>
      <c r="AN178" s="294"/>
      <c r="AO178" s="294"/>
      <c r="AP178" s="294"/>
      <c r="AQ178" s="294"/>
      <c r="AR178" s="294"/>
      <c r="AS178" s="294"/>
      <c r="AT178" s="294"/>
      <c r="AU178" s="294"/>
      <c r="AV178" s="294"/>
      <c r="AW178" s="294"/>
      <c r="AX178" s="294"/>
      <c r="AY178" s="294"/>
      <c r="AZ178" s="294"/>
      <c r="BA178" s="294"/>
      <c r="BB178" s="294"/>
      <c r="BC178" s="294"/>
      <c r="BD178" s="294"/>
      <c r="BE178" s="294"/>
      <c r="BF178" s="294"/>
      <c r="BG178" s="294"/>
      <c r="BH178" s="294"/>
      <c r="BI178" s="294"/>
    </row>
    <row r="179" spans="2:61" ht="15.75" customHeight="1" x14ac:dyDescent="0.2">
      <c r="B179" s="297"/>
      <c r="C179" s="297"/>
      <c r="D179" s="297"/>
      <c r="E179" s="297"/>
      <c r="F179" s="294"/>
      <c r="G179" s="294"/>
      <c r="H179" s="294"/>
      <c r="I179" s="294"/>
      <c r="J179" s="294"/>
      <c r="K179" s="294"/>
      <c r="L179" s="294"/>
      <c r="M179" s="294"/>
      <c r="N179" s="294"/>
      <c r="O179" s="294"/>
      <c r="P179" s="294"/>
      <c r="Q179" s="294"/>
      <c r="R179" s="294"/>
      <c r="S179" s="294"/>
      <c r="T179" s="294"/>
      <c r="U179" s="294"/>
      <c r="V179" s="294"/>
      <c r="W179" s="294"/>
      <c r="X179" s="294"/>
      <c r="Y179" s="294"/>
      <c r="Z179" s="294"/>
      <c r="AA179" s="294"/>
      <c r="AB179" s="294"/>
      <c r="AC179" s="294"/>
      <c r="AD179" s="294"/>
      <c r="AE179" s="294"/>
      <c r="AF179" s="294"/>
      <c r="AG179" s="294"/>
      <c r="AH179" s="294"/>
      <c r="AI179" s="294"/>
      <c r="AJ179" s="294"/>
      <c r="AK179" s="294"/>
      <c r="AL179" s="294"/>
      <c r="AM179" s="294"/>
      <c r="AN179" s="294"/>
      <c r="AO179" s="294"/>
      <c r="AP179" s="294"/>
      <c r="AQ179" s="294"/>
      <c r="AR179" s="294"/>
      <c r="AS179" s="294"/>
      <c r="AT179" s="294"/>
      <c r="AU179" s="294"/>
      <c r="AV179" s="294"/>
      <c r="AW179" s="294"/>
      <c r="AX179" s="294"/>
      <c r="AY179" s="294"/>
      <c r="AZ179" s="294"/>
      <c r="BA179" s="294"/>
      <c r="BB179" s="294"/>
      <c r="BC179" s="294"/>
      <c r="BD179" s="294"/>
      <c r="BE179" s="294"/>
      <c r="BF179" s="294"/>
      <c r="BG179" s="294"/>
      <c r="BH179" s="294"/>
      <c r="BI179" s="294"/>
    </row>
    <row r="180" spans="2:61" ht="15.75" customHeight="1" x14ac:dyDescent="0.2">
      <c r="B180" s="297"/>
      <c r="C180" s="297"/>
      <c r="D180" s="297"/>
      <c r="E180" s="297"/>
      <c r="F180" s="294"/>
      <c r="G180" s="294"/>
      <c r="H180" s="294"/>
      <c r="I180" s="294"/>
      <c r="J180" s="294"/>
      <c r="K180" s="294"/>
      <c r="L180" s="294"/>
      <c r="M180" s="294"/>
      <c r="N180" s="294"/>
      <c r="O180" s="294"/>
      <c r="P180" s="294"/>
      <c r="Q180" s="294"/>
      <c r="R180" s="294"/>
      <c r="S180" s="294"/>
      <c r="T180" s="294"/>
      <c r="U180" s="294"/>
      <c r="V180" s="294"/>
      <c r="W180" s="294"/>
      <c r="X180" s="294"/>
      <c r="Y180" s="294"/>
      <c r="Z180" s="294"/>
      <c r="AA180" s="294"/>
      <c r="AB180" s="294"/>
      <c r="AC180" s="294"/>
      <c r="AD180" s="294"/>
      <c r="AE180" s="294"/>
      <c r="AF180" s="294"/>
      <c r="AG180" s="294"/>
      <c r="AH180" s="294"/>
      <c r="AI180" s="294"/>
      <c r="AJ180" s="294"/>
      <c r="AK180" s="294"/>
      <c r="AL180" s="294"/>
      <c r="AM180" s="294"/>
      <c r="AN180" s="294"/>
      <c r="AO180" s="294"/>
      <c r="AP180" s="294"/>
      <c r="AQ180" s="294"/>
      <c r="AR180" s="294"/>
      <c r="AS180" s="294"/>
      <c r="AT180" s="294"/>
      <c r="AU180" s="294"/>
      <c r="AV180" s="294"/>
      <c r="AW180" s="294"/>
      <c r="AX180" s="294"/>
      <c r="AY180" s="294"/>
      <c r="AZ180" s="294"/>
      <c r="BA180" s="294"/>
      <c r="BB180" s="294"/>
      <c r="BC180" s="294"/>
      <c r="BD180" s="294"/>
      <c r="BE180" s="294"/>
      <c r="BF180" s="294"/>
      <c r="BG180" s="294"/>
      <c r="BH180" s="294"/>
      <c r="BI180" s="294"/>
    </row>
    <row r="181" spans="2:61" ht="15.75" customHeight="1" x14ac:dyDescent="0.2">
      <c r="B181" s="297"/>
      <c r="C181" s="297"/>
      <c r="D181" s="297"/>
      <c r="E181" s="297"/>
      <c r="F181" s="294"/>
      <c r="G181" s="294"/>
      <c r="H181" s="294"/>
      <c r="I181" s="294"/>
      <c r="J181" s="294"/>
      <c r="K181" s="294"/>
      <c r="L181" s="294"/>
      <c r="M181" s="294"/>
      <c r="N181" s="294"/>
      <c r="O181" s="294"/>
      <c r="P181" s="294"/>
      <c r="Q181" s="294"/>
      <c r="R181" s="294"/>
      <c r="S181" s="294"/>
      <c r="T181" s="294"/>
      <c r="U181" s="294"/>
      <c r="V181" s="294"/>
      <c r="W181" s="294"/>
      <c r="X181" s="294"/>
      <c r="Y181" s="294"/>
      <c r="Z181" s="294"/>
      <c r="AA181" s="294"/>
      <c r="AB181" s="294"/>
      <c r="AC181" s="294"/>
      <c r="AD181" s="294"/>
      <c r="AE181" s="294"/>
      <c r="AF181" s="294"/>
      <c r="AG181" s="294"/>
      <c r="AH181" s="294"/>
      <c r="AI181" s="294"/>
      <c r="AJ181" s="294"/>
      <c r="AK181" s="294"/>
      <c r="AL181" s="294"/>
      <c r="AM181" s="294"/>
      <c r="AN181" s="294"/>
      <c r="AO181" s="294"/>
      <c r="AP181" s="294"/>
      <c r="AQ181" s="294"/>
      <c r="AR181" s="294"/>
      <c r="AS181" s="294"/>
      <c r="AT181" s="294"/>
      <c r="AU181" s="294"/>
      <c r="AV181" s="294"/>
      <c r="AW181" s="294"/>
      <c r="AX181" s="294"/>
      <c r="AY181" s="294"/>
      <c r="AZ181" s="294"/>
      <c r="BA181" s="294"/>
      <c r="BB181" s="294"/>
      <c r="BC181" s="294"/>
      <c r="BD181" s="294"/>
      <c r="BE181" s="294"/>
      <c r="BF181" s="294"/>
      <c r="BG181" s="294"/>
      <c r="BH181" s="294"/>
      <c r="BI181" s="294"/>
    </row>
    <row r="182" spans="2:61" ht="15.75" customHeight="1" x14ac:dyDescent="0.2">
      <c r="B182" s="297"/>
      <c r="C182" s="297"/>
      <c r="D182" s="297"/>
      <c r="E182" s="297"/>
      <c r="F182" s="294"/>
      <c r="G182" s="294"/>
      <c r="H182" s="294"/>
      <c r="I182" s="294"/>
      <c r="J182" s="294"/>
      <c r="K182" s="294"/>
      <c r="L182" s="294"/>
      <c r="M182" s="294"/>
      <c r="N182" s="294"/>
      <c r="O182" s="294"/>
      <c r="P182" s="294"/>
      <c r="Q182" s="294"/>
      <c r="R182" s="294"/>
      <c r="S182" s="294"/>
      <c r="T182" s="294"/>
      <c r="U182" s="294"/>
      <c r="V182" s="294"/>
      <c r="W182" s="294"/>
      <c r="X182" s="294"/>
      <c r="Y182" s="294"/>
      <c r="Z182" s="294"/>
      <c r="AA182" s="294"/>
      <c r="AB182" s="294"/>
      <c r="AC182" s="294"/>
      <c r="AD182" s="294"/>
      <c r="AE182" s="294"/>
      <c r="AF182" s="294"/>
      <c r="AG182" s="294"/>
      <c r="AH182" s="294"/>
      <c r="AI182" s="294"/>
      <c r="AJ182" s="294"/>
      <c r="AK182" s="294"/>
      <c r="AL182" s="294"/>
      <c r="AM182" s="294"/>
      <c r="AN182" s="294"/>
      <c r="AO182" s="294"/>
      <c r="AP182" s="294"/>
      <c r="AQ182" s="294"/>
      <c r="AR182" s="294"/>
      <c r="AS182" s="294"/>
      <c r="AT182" s="294"/>
      <c r="AU182" s="294"/>
      <c r="AV182" s="294"/>
      <c r="AW182" s="294"/>
      <c r="AX182" s="294"/>
      <c r="AY182" s="294"/>
      <c r="AZ182" s="294"/>
      <c r="BA182" s="294"/>
      <c r="BB182" s="294"/>
      <c r="BC182" s="294"/>
      <c r="BD182" s="294"/>
      <c r="BE182" s="294"/>
      <c r="BF182" s="294"/>
      <c r="BG182" s="294"/>
      <c r="BH182" s="294"/>
      <c r="BI182" s="294"/>
    </row>
    <row r="183" spans="2:61" ht="15.75" customHeight="1" x14ac:dyDescent="0.2">
      <c r="B183" s="297"/>
      <c r="C183" s="297"/>
      <c r="D183" s="297"/>
      <c r="E183" s="297"/>
      <c r="F183" s="294"/>
      <c r="G183" s="294"/>
      <c r="H183" s="294"/>
      <c r="I183" s="294"/>
      <c r="J183" s="294"/>
      <c r="K183" s="294"/>
      <c r="L183" s="294"/>
      <c r="M183" s="294"/>
      <c r="N183" s="294"/>
      <c r="O183" s="294"/>
      <c r="P183" s="294"/>
      <c r="Q183" s="294"/>
      <c r="R183" s="294"/>
      <c r="S183" s="294"/>
      <c r="T183" s="294"/>
      <c r="U183" s="294"/>
      <c r="V183" s="294"/>
      <c r="W183" s="294"/>
      <c r="X183" s="294"/>
      <c r="Y183" s="294"/>
      <c r="Z183" s="294"/>
      <c r="AA183" s="294"/>
      <c r="AB183" s="294"/>
      <c r="AC183" s="294"/>
      <c r="AD183" s="294"/>
      <c r="AE183" s="294"/>
      <c r="AF183" s="294"/>
      <c r="AG183" s="294"/>
      <c r="AH183" s="294"/>
      <c r="AI183" s="294"/>
      <c r="AJ183" s="294"/>
      <c r="AK183" s="294"/>
      <c r="AL183" s="294"/>
      <c r="AM183" s="294"/>
      <c r="AN183" s="294"/>
      <c r="AO183" s="294"/>
      <c r="AP183" s="294"/>
      <c r="AQ183" s="294"/>
      <c r="AR183" s="294"/>
      <c r="AS183" s="294"/>
      <c r="AT183" s="294"/>
      <c r="AU183" s="294"/>
      <c r="AV183" s="294"/>
      <c r="AW183" s="294"/>
      <c r="AX183" s="294"/>
      <c r="AY183" s="294"/>
      <c r="AZ183" s="294"/>
      <c r="BA183" s="294"/>
      <c r="BB183" s="294"/>
      <c r="BC183" s="294"/>
      <c r="BD183" s="294"/>
      <c r="BE183" s="294"/>
      <c r="BF183" s="294"/>
      <c r="BG183" s="294"/>
      <c r="BH183" s="294"/>
      <c r="BI183" s="294"/>
    </row>
    <row r="184" spans="2:61" ht="15.75" customHeight="1" x14ac:dyDescent="0.2">
      <c r="B184" s="297"/>
      <c r="C184" s="297"/>
      <c r="D184" s="297"/>
      <c r="E184" s="297"/>
      <c r="F184" s="294"/>
      <c r="G184" s="294"/>
      <c r="H184" s="294"/>
      <c r="I184" s="294"/>
      <c r="J184" s="294"/>
      <c r="K184" s="294"/>
      <c r="L184" s="294"/>
      <c r="M184" s="294"/>
      <c r="N184" s="294"/>
      <c r="O184" s="294"/>
      <c r="P184" s="294"/>
      <c r="Q184" s="294"/>
      <c r="R184" s="294"/>
      <c r="S184" s="294"/>
      <c r="T184" s="294"/>
      <c r="U184" s="294"/>
      <c r="V184" s="294"/>
      <c r="W184" s="294"/>
      <c r="X184" s="294"/>
      <c r="Y184" s="294"/>
      <c r="Z184" s="294"/>
      <c r="AA184" s="294"/>
      <c r="AB184" s="294"/>
      <c r="AC184" s="294"/>
      <c r="AD184" s="294"/>
      <c r="AE184" s="294"/>
      <c r="AF184" s="294"/>
      <c r="AG184" s="294"/>
      <c r="AH184" s="294"/>
      <c r="AI184" s="294"/>
      <c r="AJ184" s="294"/>
      <c r="AK184" s="294"/>
      <c r="AL184" s="294"/>
      <c r="AM184" s="294"/>
      <c r="AN184" s="294"/>
      <c r="AO184" s="294"/>
      <c r="AP184" s="294"/>
      <c r="AQ184" s="294"/>
      <c r="AR184" s="294"/>
      <c r="AS184" s="294"/>
      <c r="AT184" s="294"/>
      <c r="AU184" s="294"/>
      <c r="AV184" s="294"/>
      <c r="AW184" s="294"/>
      <c r="AX184" s="294"/>
      <c r="AY184" s="294"/>
      <c r="AZ184" s="294"/>
      <c r="BA184" s="294"/>
      <c r="BB184" s="294"/>
      <c r="BC184" s="294"/>
      <c r="BD184" s="294"/>
      <c r="BE184" s="294"/>
      <c r="BF184" s="294"/>
      <c r="BG184" s="294"/>
      <c r="BH184" s="294"/>
      <c r="BI184" s="294"/>
    </row>
    <row r="185" spans="2:61" ht="15.75" customHeight="1" x14ac:dyDescent="0.2">
      <c r="B185" s="297"/>
      <c r="C185" s="297"/>
      <c r="D185" s="297"/>
      <c r="E185" s="297"/>
      <c r="F185" s="294"/>
      <c r="G185" s="294"/>
      <c r="H185" s="294"/>
      <c r="I185" s="294"/>
      <c r="J185" s="294"/>
      <c r="K185" s="294"/>
      <c r="L185" s="294"/>
      <c r="M185" s="294"/>
      <c r="N185" s="294"/>
      <c r="O185" s="294"/>
      <c r="P185" s="294"/>
      <c r="Q185" s="294"/>
      <c r="R185" s="294"/>
      <c r="S185" s="294"/>
      <c r="T185" s="294"/>
      <c r="U185" s="294"/>
      <c r="V185" s="294"/>
      <c r="W185" s="294"/>
      <c r="X185" s="294"/>
      <c r="Y185" s="294"/>
      <c r="Z185" s="294"/>
      <c r="AA185" s="294"/>
      <c r="AB185" s="294"/>
      <c r="AC185" s="294"/>
      <c r="AD185" s="294"/>
      <c r="AE185" s="294"/>
      <c r="AF185" s="294"/>
      <c r="AG185" s="294"/>
      <c r="AH185" s="294"/>
      <c r="AI185" s="294"/>
      <c r="AJ185" s="294"/>
      <c r="AK185" s="294"/>
      <c r="AL185" s="294"/>
      <c r="AM185" s="294"/>
      <c r="AN185" s="294"/>
      <c r="AO185" s="294"/>
      <c r="AP185" s="294"/>
      <c r="AQ185" s="294"/>
      <c r="AR185" s="294"/>
      <c r="AS185" s="294"/>
      <c r="AT185" s="294"/>
      <c r="AU185" s="294"/>
      <c r="AV185" s="294"/>
      <c r="AW185" s="294"/>
      <c r="AX185" s="294"/>
      <c r="AY185" s="294"/>
      <c r="AZ185" s="294"/>
      <c r="BA185" s="294"/>
      <c r="BB185" s="294"/>
      <c r="BC185" s="294"/>
      <c r="BD185" s="294"/>
      <c r="BE185" s="294"/>
      <c r="BF185" s="294"/>
      <c r="BG185" s="294"/>
      <c r="BH185" s="294"/>
      <c r="BI185" s="294"/>
    </row>
    <row r="186" spans="2:61" ht="15.75" customHeight="1" x14ac:dyDescent="0.2">
      <c r="B186" s="297"/>
      <c r="C186" s="297"/>
      <c r="D186" s="297"/>
      <c r="E186" s="297"/>
      <c r="F186" s="294"/>
      <c r="G186" s="294"/>
      <c r="H186" s="294"/>
      <c r="I186" s="294"/>
      <c r="J186" s="294"/>
      <c r="K186" s="294"/>
      <c r="L186" s="294"/>
      <c r="M186" s="294"/>
      <c r="N186" s="294"/>
      <c r="O186" s="294"/>
      <c r="P186" s="294"/>
      <c r="Q186" s="294"/>
      <c r="R186" s="294"/>
      <c r="S186" s="294"/>
      <c r="T186" s="294"/>
      <c r="U186" s="294"/>
      <c r="V186" s="294"/>
      <c r="W186" s="294"/>
      <c r="X186" s="294"/>
      <c r="Y186" s="294"/>
      <c r="Z186" s="294"/>
      <c r="AA186" s="294"/>
      <c r="AB186" s="294"/>
      <c r="AC186" s="294"/>
      <c r="AD186" s="294"/>
      <c r="AE186" s="294"/>
      <c r="AF186" s="294"/>
      <c r="AG186" s="294"/>
      <c r="AH186" s="294"/>
      <c r="AI186" s="294"/>
      <c r="AJ186" s="294"/>
      <c r="AK186" s="294"/>
      <c r="AL186" s="294"/>
      <c r="AM186" s="294"/>
      <c r="AN186" s="294"/>
      <c r="AO186" s="294"/>
      <c r="AP186" s="294"/>
      <c r="AQ186" s="294"/>
      <c r="AR186" s="294"/>
      <c r="AS186" s="294"/>
      <c r="AT186" s="294"/>
      <c r="AU186" s="294"/>
      <c r="AV186" s="294"/>
      <c r="AW186" s="294"/>
      <c r="AX186" s="294"/>
      <c r="AY186" s="294"/>
      <c r="AZ186" s="294"/>
      <c r="BA186" s="294"/>
      <c r="BB186" s="294"/>
      <c r="BC186" s="294"/>
      <c r="BD186" s="294"/>
      <c r="BE186" s="294"/>
      <c r="BF186" s="294"/>
      <c r="BG186" s="294"/>
      <c r="BH186" s="294"/>
      <c r="BI186" s="294"/>
    </row>
    <row r="187" spans="2:61" ht="15.75" customHeight="1" x14ac:dyDescent="0.2">
      <c r="B187" s="297"/>
      <c r="C187" s="297"/>
      <c r="D187" s="297"/>
      <c r="E187" s="297"/>
      <c r="F187" s="294"/>
      <c r="G187" s="294"/>
      <c r="H187" s="294"/>
      <c r="I187" s="294"/>
      <c r="J187" s="294"/>
      <c r="K187" s="294"/>
      <c r="L187" s="294"/>
      <c r="M187" s="294"/>
      <c r="N187" s="294"/>
      <c r="O187" s="294"/>
      <c r="P187" s="294"/>
      <c r="Q187" s="294"/>
      <c r="R187" s="294"/>
      <c r="S187" s="294"/>
      <c r="T187" s="294"/>
      <c r="U187" s="294"/>
      <c r="V187" s="294"/>
      <c r="W187" s="294"/>
      <c r="X187" s="294"/>
      <c r="Y187" s="294"/>
      <c r="Z187" s="294"/>
      <c r="AA187" s="294"/>
      <c r="AB187" s="294"/>
      <c r="AC187" s="294"/>
      <c r="AD187" s="294"/>
      <c r="AE187" s="294"/>
      <c r="AF187" s="294"/>
      <c r="AG187" s="294"/>
      <c r="AH187" s="294"/>
      <c r="AI187" s="294"/>
      <c r="AJ187" s="294"/>
      <c r="AK187" s="294"/>
      <c r="AL187" s="294"/>
      <c r="AM187" s="294"/>
      <c r="AN187" s="294"/>
      <c r="AO187" s="294"/>
      <c r="AP187" s="294"/>
      <c r="AQ187" s="294"/>
      <c r="AR187" s="294"/>
      <c r="AS187" s="294"/>
      <c r="AT187" s="294"/>
      <c r="AU187" s="294"/>
      <c r="AV187" s="294"/>
      <c r="AW187" s="294"/>
      <c r="AX187" s="294"/>
      <c r="AY187" s="294"/>
      <c r="AZ187" s="294"/>
      <c r="BA187" s="294"/>
      <c r="BB187" s="294"/>
      <c r="BC187" s="294"/>
      <c r="BD187" s="294"/>
      <c r="BE187" s="294"/>
      <c r="BF187" s="294"/>
      <c r="BG187" s="294"/>
      <c r="BH187" s="294"/>
      <c r="BI187" s="294"/>
    </row>
    <row r="188" spans="2:61" ht="15.75" customHeight="1" x14ac:dyDescent="0.2">
      <c r="B188" s="297"/>
      <c r="C188" s="297"/>
      <c r="D188" s="297"/>
      <c r="E188" s="297"/>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294"/>
      <c r="AY188" s="294"/>
      <c r="AZ188" s="294"/>
      <c r="BA188" s="294"/>
      <c r="BB188" s="294"/>
      <c r="BC188" s="294"/>
      <c r="BD188" s="294"/>
      <c r="BE188" s="294"/>
      <c r="BF188" s="294"/>
      <c r="BG188" s="294"/>
      <c r="BH188" s="294"/>
      <c r="BI188" s="294"/>
    </row>
    <row r="189" spans="2:61" ht="15.75" customHeight="1" x14ac:dyDescent="0.2">
      <c r="B189" s="297"/>
      <c r="C189" s="297"/>
      <c r="D189" s="297"/>
      <c r="E189" s="297"/>
      <c r="F189" s="294"/>
      <c r="G189" s="294"/>
      <c r="H189" s="294"/>
      <c r="I189" s="294"/>
      <c r="J189" s="294"/>
      <c r="K189" s="294"/>
      <c r="L189" s="294"/>
      <c r="M189" s="294"/>
      <c r="N189" s="294"/>
      <c r="O189" s="294"/>
      <c r="P189" s="294"/>
      <c r="Q189" s="294"/>
      <c r="R189" s="294"/>
      <c r="S189" s="294"/>
      <c r="T189" s="294"/>
      <c r="U189" s="294"/>
      <c r="V189" s="294"/>
      <c r="W189" s="294"/>
      <c r="X189" s="294"/>
      <c r="Y189" s="294"/>
      <c r="Z189" s="294"/>
      <c r="AA189" s="294"/>
      <c r="AB189" s="294"/>
      <c r="AC189" s="294"/>
      <c r="AD189" s="294"/>
      <c r="AE189" s="294"/>
      <c r="AF189" s="294"/>
      <c r="AG189" s="294"/>
      <c r="AH189" s="294"/>
      <c r="AI189" s="294"/>
      <c r="AJ189" s="294"/>
      <c r="AK189" s="294"/>
      <c r="AL189" s="294"/>
      <c r="AM189" s="294"/>
      <c r="AN189" s="294"/>
      <c r="AO189" s="294"/>
      <c r="AP189" s="294"/>
      <c r="AQ189" s="294"/>
      <c r="AR189" s="294"/>
      <c r="AS189" s="294"/>
      <c r="AT189" s="294"/>
      <c r="AU189" s="294"/>
      <c r="AV189" s="294"/>
      <c r="AW189" s="294"/>
      <c r="AX189" s="294"/>
      <c r="AY189" s="294"/>
      <c r="AZ189" s="294"/>
      <c r="BA189" s="294"/>
      <c r="BB189" s="294"/>
      <c r="BC189" s="294"/>
      <c r="BD189" s="294"/>
      <c r="BE189" s="294"/>
      <c r="BF189" s="294"/>
      <c r="BG189" s="294"/>
      <c r="BH189" s="294"/>
      <c r="BI189" s="294"/>
    </row>
    <row r="190" spans="2:61" ht="15.75" customHeight="1" x14ac:dyDescent="0.2">
      <c r="B190" s="297"/>
      <c r="C190" s="297"/>
      <c r="D190" s="297"/>
      <c r="E190" s="297"/>
      <c r="F190" s="294"/>
      <c r="G190" s="294"/>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4"/>
      <c r="AY190" s="294"/>
      <c r="AZ190" s="294"/>
      <c r="BA190" s="294"/>
      <c r="BB190" s="294"/>
      <c r="BC190" s="294"/>
      <c r="BD190" s="294"/>
      <c r="BE190" s="294"/>
      <c r="BF190" s="294"/>
      <c r="BG190" s="294"/>
      <c r="BH190" s="294"/>
      <c r="BI190" s="294"/>
    </row>
    <row r="191" spans="2:61" ht="15.75" customHeight="1" x14ac:dyDescent="0.2">
      <c r="B191" s="297"/>
      <c r="C191" s="297"/>
      <c r="D191" s="297"/>
      <c r="E191" s="297"/>
      <c r="F191" s="294"/>
      <c r="G191" s="294"/>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4"/>
      <c r="AY191" s="294"/>
      <c r="AZ191" s="294"/>
      <c r="BA191" s="294"/>
      <c r="BB191" s="294"/>
      <c r="BC191" s="294"/>
      <c r="BD191" s="294"/>
      <c r="BE191" s="294"/>
      <c r="BF191" s="294"/>
      <c r="BG191" s="294"/>
      <c r="BH191" s="294"/>
      <c r="BI191" s="294"/>
    </row>
    <row r="192" spans="2:61" ht="15.75" customHeight="1" x14ac:dyDescent="0.2">
      <c r="B192" s="297"/>
      <c r="C192" s="297"/>
      <c r="D192" s="297"/>
      <c r="E192" s="297"/>
      <c r="F192" s="294"/>
      <c r="G192" s="294"/>
      <c r="H192" s="294"/>
      <c r="I192" s="294"/>
      <c r="J192" s="294"/>
      <c r="K192" s="294"/>
      <c r="L192" s="294"/>
      <c r="M192" s="294"/>
      <c r="N192" s="294"/>
      <c r="O192" s="294"/>
      <c r="P192" s="294"/>
      <c r="Q192" s="294"/>
      <c r="R192" s="294"/>
      <c r="S192" s="294"/>
      <c r="T192" s="294"/>
      <c r="U192" s="294"/>
      <c r="V192" s="294"/>
      <c r="W192" s="294"/>
      <c r="X192" s="294"/>
      <c r="Y192" s="294"/>
      <c r="Z192" s="294"/>
      <c r="AA192" s="294"/>
      <c r="AB192" s="294"/>
      <c r="AC192" s="294"/>
      <c r="AD192" s="294"/>
      <c r="AE192" s="294"/>
      <c r="AF192" s="294"/>
      <c r="AG192" s="294"/>
      <c r="AH192" s="294"/>
      <c r="AI192" s="294"/>
      <c r="AJ192" s="294"/>
      <c r="AK192" s="294"/>
      <c r="AL192" s="294"/>
      <c r="AM192" s="294"/>
      <c r="AN192" s="294"/>
      <c r="AO192" s="294"/>
      <c r="AP192" s="294"/>
      <c r="AQ192" s="294"/>
      <c r="AR192" s="294"/>
      <c r="AS192" s="294"/>
      <c r="AT192" s="294"/>
      <c r="AU192" s="294"/>
      <c r="AV192" s="294"/>
      <c r="AW192" s="294"/>
      <c r="AX192" s="294"/>
      <c r="AY192" s="294"/>
      <c r="AZ192" s="294"/>
      <c r="BA192" s="294"/>
      <c r="BB192" s="294"/>
      <c r="BC192" s="294"/>
      <c r="BD192" s="294"/>
      <c r="BE192" s="294"/>
      <c r="BF192" s="294"/>
      <c r="BG192" s="294"/>
      <c r="BH192" s="294"/>
      <c r="BI192" s="294"/>
    </row>
    <row r="193" spans="2:61" ht="15.75" customHeight="1" x14ac:dyDescent="0.2">
      <c r="B193" s="297"/>
      <c r="C193" s="297"/>
      <c r="D193" s="297"/>
      <c r="E193" s="297"/>
      <c r="F193" s="294"/>
      <c r="G193" s="294"/>
      <c r="H193" s="294"/>
      <c r="I193" s="294"/>
      <c r="J193" s="294"/>
      <c r="K193" s="294"/>
      <c r="L193" s="294"/>
      <c r="M193" s="294"/>
      <c r="N193" s="294"/>
      <c r="O193" s="294"/>
      <c r="P193" s="294"/>
      <c r="Q193" s="294"/>
      <c r="R193" s="294"/>
      <c r="S193" s="294"/>
      <c r="T193" s="294"/>
      <c r="U193" s="294"/>
      <c r="V193" s="294"/>
      <c r="W193" s="294"/>
      <c r="X193" s="294"/>
      <c r="Y193" s="294"/>
      <c r="Z193" s="294"/>
      <c r="AA193" s="294"/>
      <c r="AB193" s="294"/>
      <c r="AC193" s="294"/>
      <c r="AD193" s="294"/>
      <c r="AE193" s="294"/>
      <c r="AF193" s="294"/>
      <c r="AG193" s="294"/>
      <c r="AH193" s="294"/>
      <c r="AI193" s="294"/>
      <c r="AJ193" s="294"/>
      <c r="AK193" s="294"/>
      <c r="AL193" s="294"/>
      <c r="AM193" s="294"/>
      <c r="AN193" s="294"/>
      <c r="AO193" s="294"/>
      <c r="AP193" s="294"/>
      <c r="AQ193" s="294"/>
      <c r="AR193" s="294"/>
      <c r="AS193" s="294"/>
      <c r="AT193" s="294"/>
      <c r="AU193" s="294"/>
      <c r="AV193" s="294"/>
      <c r="AW193" s="294"/>
      <c r="AX193" s="294"/>
      <c r="AY193" s="294"/>
      <c r="AZ193" s="294"/>
      <c r="BA193" s="294"/>
      <c r="BB193" s="294"/>
      <c r="BC193" s="294"/>
      <c r="BD193" s="294"/>
      <c r="BE193" s="294"/>
      <c r="BF193" s="294"/>
      <c r="BG193" s="294"/>
      <c r="BH193" s="294"/>
      <c r="BI193" s="294"/>
    </row>
    <row r="194" spans="2:61" ht="15.75" customHeight="1" x14ac:dyDescent="0.2">
      <c r="B194" s="297"/>
      <c r="C194" s="297"/>
      <c r="D194" s="297"/>
      <c r="E194" s="297"/>
      <c r="F194" s="294"/>
      <c r="G194" s="294"/>
      <c r="H194" s="294"/>
      <c r="I194" s="294"/>
      <c r="J194" s="294"/>
      <c r="K194" s="294"/>
      <c r="L194" s="294"/>
      <c r="M194" s="294"/>
      <c r="N194" s="294"/>
      <c r="O194" s="294"/>
      <c r="P194" s="294"/>
      <c r="Q194" s="294"/>
      <c r="R194" s="294"/>
      <c r="S194" s="294"/>
      <c r="T194" s="294"/>
      <c r="U194" s="294"/>
      <c r="V194" s="294"/>
      <c r="W194" s="294"/>
      <c r="X194" s="294"/>
      <c r="Y194" s="294"/>
      <c r="Z194" s="294"/>
      <c r="AA194" s="294"/>
      <c r="AB194" s="294"/>
      <c r="AC194" s="294"/>
      <c r="AD194" s="294"/>
      <c r="AE194" s="294"/>
      <c r="AF194" s="294"/>
      <c r="AG194" s="294"/>
      <c r="AH194" s="294"/>
      <c r="AI194" s="294"/>
      <c r="AJ194" s="294"/>
      <c r="AK194" s="294"/>
      <c r="AL194" s="294"/>
      <c r="AM194" s="294"/>
      <c r="AN194" s="294"/>
      <c r="AO194" s="294"/>
      <c r="AP194" s="294"/>
      <c r="AQ194" s="294"/>
      <c r="AR194" s="294"/>
      <c r="AS194" s="294"/>
      <c r="AT194" s="294"/>
      <c r="AU194" s="294"/>
      <c r="AV194" s="294"/>
      <c r="AW194" s="294"/>
      <c r="AX194" s="294"/>
      <c r="AY194" s="294"/>
      <c r="AZ194" s="294"/>
      <c r="BA194" s="294"/>
      <c r="BB194" s="294"/>
      <c r="BC194" s="294"/>
      <c r="BD194" s="294"/>
      <c r="BE194" s="294"/>
      <c r="BF194" s="294"/>
      <c r="BG194" s="294"/>
      <c r="BH194" s="294"/>
      <c r="BI194" s="294"/>
    </row>
    <row r="195" spans="2:61" ht="15.75" customHeight="1" x14ac:dyDescent="0.2">
      <c r="B195" s="297"/>
      <c r="C195" s="297"/>
      <c r="D195" s="297"/>
      <c r="E195" s="297"/>
      <c r="F195" s="294"/>
      <c r="G195" s="294"/>
      <c r="H195" s="294"/>
      <c r="I195" s="294"/>
      <c r="J195" s="294"/>
      <c r="K195" s="294"/>
      <c r="L195" s="294"/>
      <c r="M195" s="294"/>
      <c r="N195" s="294"/>
      <c r="O195" s="294"/>
      <c r="P195" s="294"/>
      <c r="Q195" s="294"/>
      <c r="R195" s="294"/>
      <c r="S195" s="294"/>
      <c r="T195" s="294"/>
      <c r="U195" s="294"/>
      <c r="V195" s="294"/>
      <c r="W195" s="294"/>
      <c r="X195" s="294"/>
      <c r="Y195" s="294"/>
      <c r="Z195" s="294"/>
      <c r="AA195" s="294"/>
      <c r="AB195" s="294"/>
      <c r="AC195" s="294"/>
      <c r="AD195" s="294"/>
      <c r="AE195" s="294"/>
      <c r="AF195" s="294"/>
      <c r="AG195" s="294"/>
      <c r="AH195" s="294"/>
      <c r="AI195" s="294"/>
      <c r="AJ195" s="294"/>
      <c r="AK195" s="294"/>
      <c r="AL195" s="294"/>
      <c r="AM195" s="294"/>
      <c r="AN195" s="294"/>
      <c r="AO195" s="294"/>
      <c r="AP195" s="294"/>
      <c r="AQ195" s="294"/>
      <c r="AR195" s="294"/>
      <c r="AS195" s="294"/>
      <c r="AT195" s="294"/>
      <c r="AU195" s="294"/>
      <c r="AV195" s="294"/>
      <c r="AW195" s="294"/>
      <c r="AX195" s="294"/>
      <c r="AY195" s="294"/>
      <c r="AZ195" s="294"/>
      <c r="BA195" s="294"/>
      <c r="BB195" s="294"/>
      <c r="BC195" s="294"/>
      <c r="BD195" s="294"/>
      <c r="BE195" s="294"/>
      <c r="BF195" s="294"/>
      <c r="BG195" s="294"/>
      <c r="BH195" s="294"/>
      <c r="BI195" s="294"/>
    </row>
    <row r="196" spans="2:61" ht="15.75" customHeight="1" x14ac:dyDescent="0.2">
      <c r="B196" s="297"/>
      <c r="C196" s="297"/>
      <c r="D196" s="297"/>
      <c r="E196" s="297"/>
      <c r="F196" s="294"/>
      <c r="G196" s="294"/>
      <c r="H196" s="294"/>
      <c r="I196" s="294"/>
      <c r="J196" s="294"/>
      <c r="K196" s="294"/>
      <c r="L196" s="294"/>
      <c r="M196" s="294"/>
      <c r="N196" s="294"/>
      <c r="O196" s="294"/>
      <c r="P196" s="294"/>
      <c r="Q196" s="294"/>
      <c r="R196" s="294"/>
      <c r="S196" s="294"/>
      <c r="T196" s="294"/>
      <c r="U196" s="294"/>
      <c r="V196" s="294"/>
      <c r="W196" s="294"/>
      <c r="X196" s="294"/>
      <c r="Y196" s="294"/>
      <c r="Z196" s="294"/>
      <c r="AA196" s="294"/>
      <c r="AB196" s="294"/>
      <c r="AC196" s="294"/>
      <c r="AD196" s="294"/>
      <c r="AE196" s="294"/>
      <c r="AF196" s="294"/>
      <c r="AG196" s="294"/>
      <c r="AH196" s="294"/>
      <c r="AI196" s="294"/>
      <c r="AJ196" s="294"/>
      <c r="AK196" s="294"/>
      <c r="AL196" s="294"/>
      <c r="AM196" s="294"/>
      <c r="AN196" s="294"/>
      <c r="AO196" s="294"/>
      <c r="AP196" s="294"/>
      <c r="AQ196" s="294"/>
      <c r="AR196" s="294"/>
      <c r="AS196" s="294"/>
      <c r="AT196" s="294"/>
      <c r="AU196" s="294"/>
      <c r="AV196" s="294"/>
      <c r="AW196" s="294"/>
      <c r="AX196" s="294"/>
      <c r="AY196" s="294"/>
      <c r="AZ196" s="294"/>
      <c r="BA196" s="294"/>
      <c r="BB196" s="294"/>
      <c r="BC196" s="294"/>
      <c r="BD196" s="294"/>
      <c r="BE196" s="294"/>
      <c r="BF196" s="294"/>
      <c r="BG196" s="294"/>
      <c r="BH196" s="294"/>
      <c r="BI196" s="294"/>
    </row>
    <row r="197" spans="2:61" ht="15.75" customHeight="1" x14ac:dyDescent="0.2">
      <c r="B197" s="297"/>
      <c r="C197" s="297"/>
      <c r="D197" s="297"/>
      <c r="E197" s="297"/>
      <c r="F197" s="294"/>
      <c r="G197" s="294"/>
      <c r="H197" s="294"/>
      <c r="I197" s="294"/>
      <c r="J197" s="294"/>
      <c r="K197" s="294"/>
      <c r="L197" s="294"/>
      <c r="M197" s="294"/>
      <c r="N197" s="294"/>
      <c r="O197" s="294"/>
      <c r="P197" s="294"/>
      <c r="Q197" s="294"/>
      <c r="R197" s="294"/>
      <c r="S197" s="294"/>
      <c r="T197" s="294"/>
      <c r="U197" s="294"/>
      <c r="V197" s="294"/>
      <c r="W197" s="294"/>
      <c r="X197" s="294"/>
      <c r="Y197" s="294"/>
      <c r="Z197" s="294"/>
      <c r="AA197" s="294"/>
      <c r="AB197" s="294"/>
      <c r="AC197" s="294"/>
      <c r="AD197" s="294"/>
      <c r="AE197" s="294"/>
      <c r="AF197" s="294"/>
      <c r="AG197" s="294"/>
      <c r="AH197" s="294"/>
      <c r="AI197" s="294"/>
      <c r="AJ197" s="294"/>
      <c r="AK197" s="294"/>
      <c r="AL197" s="294"/>
      <c r="AM197" s="294"/>
      <c r="AN197" s="294"/>
      <c r="AO197" s="294"/>
      <c r="AP197" s="294"/>
      <c r="AQ197" s="294"/>
      <c r="AR197" s="294"/>
      <c r="AS197" s="294"/>
      <c r="AT197" s="294"/>
      <c r="AU197" s="294"/>
      <c r="AV197" s="294"/>
      <c r="AW197" s="294"/>
      <c r="AX197" s="294"/>
      <c r="AY197" s="294"/>
      <c r="AZ197" s="294"/>
      <c r="BA197" s="294"/>
      <c r="BB197" s="294"/>
      <c r="BC197" s="294"/>
      <c r="BD197" s="294"/>
      <c r="BE197" s="294"/>
      <c r="BF197" s="294"/>
      <c r="BG197" s="294"/>
      <c r="BH197" s="294"/>
      <c r="BI197" s="294"/>
    </row>
    <row r="198" spans="2:61" ht="15.75" customHeight="1" x14ac:dyDescent="0.2">
      <c r="B198" s="297"/>
      <c r="C198" s="297"/>
      <c r="D198" s="297"/>
      <c r="E198" s="297"/>
      <c r="F198" s="294"/>
      <c r="G198" s="294"/>
      <c r="H198" s="294"/>
      <c r="I198" s="294"/>
      <c r="J198" s="294"/>
      <c r="K198" s="294"/>
      <c r="L198" s="294"/>
      <c r="M198" s="294"/>
      <c r="N198" s="294"/>
      <c r="O198" s="294"/>
      <c r="P198" s="294"/>
      <c r="Q198" s="294"/>
      <c r="R198" s="294"/>
      <c r="S198" s="294"/>
      <c r="T198" s="294"/>
      <c r="U198" s="294"/>
      <c r="V198" s="294"/>
      <c r="W198" s="294"/>
      <c r="X198" s="294"/>
      <c r="Y198" s="294"/>
      <c r="Z198" s="294"/>
      <c r="AA198" s="294"/>
      <c r="AB198" s="294"/>
      <c r="AC198" s="294"/>
      <c r="AD198" s="294"/>
      <c r="AE198" s="294"/>
      <c r="AF198" s="294"/>
      <c r="AG198" s="294"/>
      <c r="AH198" s="294"/>
      <c r="AI198" s="294"/>
      <c r="AJ198" s="294"/>
      <c r="AK198" s="294"/>
      <c r="AL198" s="294"/>
      <c r="AM198" s="294"/>
      <c r="AN198" s="294"/>
      <c r="AO198" s="294"/>
      <c r="AP198" s="294"/>
      <c r="AQ198" s="294"/>
      <c r="AR198" s="294"/>
      <c r="AS198" s="294"/>
      <c r="AT198" s="294"/>
      <c r="AU198" s="294"/>
      <c r="AV198" s="294"/>
      <c r="AW198" s="294"/>
      <c r="AX198" s="294"/>
      <c r="AY198" s="294"/>
      <c r="AZ198" s="294"/>
      <c r="BA198" s="294"/>
      <c r="BB198" s="294"/>
      <c r="BC198" s="294"/>
      <c r="BD198" s="294"/>
      <c r="BE198" s="294"/>
      <c r="BF198" s="294"/>
      <c r="BG198" s="294"/>
      <c r="BH198" s="294"/>
      <c r="BI198" s="294"/>
    </row>
    <row r="199" spans="2:61" ht="15.75" customHeight="1" x14ac:dyDescent="0.2">
      <c r="B199" s="297"/>
      <c r="C199" s="297"/>
      <c r="D199" s="297"/>
      <c r="E199" s="297"/>
      <c r="F199" s="294"/>
      <c r="G199" s="294"/>
      <c r="H199" s="294"/>
      <c r="I199" s="294"/>
      <c r="J199" s="294"/>
      <c r="K199" s="294"/>
      <c r="L199" s="294"/>
      <c r="M199" s="294"/>
      <c r="N199" s="294"/>
      <c r="O199" s="294"/>
      <c r="P199" s="294"/>
      <c r="Q199" s="294"/>
      <c r="R199" s="294"/>
      <c r="S199" s="294"/>
      <c r="T199" s="294"/>
      <c r="U199" s="294"/>
      <c r="V199" s="294"/>
      <c r="W199" s="294"/>
      <c r="X199" s="294"/>
      <c r="Y199" s="294"/>
      <c r="Z199" s="294"/>
      <c r="AA199" s="294"/>
      <c r="AB199" s="294"/>
      <c r="AC199" s="294"/>
      <c r="AD199" s="294"/>
      <c r="AE199" s="294"/>
      <c r="AF199" s="294"/>
      <c r="AG199" s="294"/>
      <c r="AH199" s="294"/>
      <c r="AI199" s="294"/>
      <c r="AJ199" s="294"/>
      <c r="AK199" s="294"/>
      <c r="AL199" s="294"/>
      <c r="AM199" s="294"/>
      <c r="AN199" s="294"/>
      <c r="AO199" s="294"/>
      <c r="AP199" s="294"/>
      <c r="AQ199" s="294"/>
      <c r="AR199" s="294"/>
      <c r="AS199" s="294"/>
      <c r="AT199" s="294"/>
      <c r="AU199" s="294"/>
      <c r="AV199" s="294"/>
      <c r="AW199" s="294"/>
      <c r="AX199" s="294"/>
      <c r="AY199" s="294"/>
      <c r="AZ199" s="294"/>
      <c r="BA199" s="294"/>
      <c r="BB199" s="294"/>
      <c r="BC199" s="294"/>
      <c r="BD199" s="294"/>
      <c r="BE199" s="294"/>
      <c r="BF199" s="294"/>
      <c r="BG199" s="294"/>
      <c r="BH199" s="294"/>
      <c r="BI199" s="294"/>
    </row>
    <row r="200" spans="2:61" ht="15.75" customHeight="1" x14ac:dyDescent="0.2">
      <c r="B200" s="297"/>
      <c r="C200" s="297"/>
      <c r="D200" s="297"/>
      <c r="E200" s="297"/>
      <c r="F200" s="294"/>
      <c r="G200" s="294"/>
      <c r="H200" s="294"/>
      <c r="I200" s="294"/>
      <c r="J200" s="294"/>
      <c r="K200" s="294"/>
      <c r="L200" s="294"/>
      <c r="M200" s="294"/>
      <c r="N200" s="294"/>
      <c r="O200" s="294"/>
      <c r="P200" s="294"/>
      <c r="Q200" s="294"/>
      <c r="R200" s="294"/>
      <c r="S200" s="294"/>
      <c r="T200" s="294"/>
      <c r="U200" s="294"/>
      <c r="V200" s="294"/>
      <c r="W200" s="294"/>
      <c r="X200" s="294"/>
      <c r="Y200" s="294"/>
      <c r="Z200" s="294"/>
      <c r="AA200" s="294"/>
      <c r="AB200" s="294"/>
      <c r="AC200" s="294"/>
      <c r="AD200" s="294"/>
      <c r="AE200" s="294"/>
      <c r="AF200" s="294"/>
      <c r="AG200" s="294"/>
      <c r="AH200" s="294"/>
      <c r="AI200" s="294"/>
      <c r="AJ200" s="294"/>
      <c r="AK200" s="294"/>
      <c r="AL200" s="294"/>
      <c r="AM200" s="294"/>
      <c r="AN200" s="294"/>
      <c r="AO200" s="294"/>
      <c r="AP200" s="294"/>
      <c r="AQ200" s="294"/>
      <c r="AR200" s="294"/>
      <c r="AS200" s="294"/>
      <c r="AT200" s="294"/>
      <c r="AU200" s="294"/>
      <c r="AV200" s="294"/>
      <c r="AW200" s="294"/>
      <c r="AX200" s="294"/>
      <c r="AY200" s="294"/>
      <c r="AZ200" s="294"/>
      <c r="BA200" s="294"/>
      <c r="BB200" s="294"/>
      <c r="BC200" s="294"/>
      <c r="BD200" s="294"/>
      <c r="BE200" s="294"/>
      <c r="BF200" s="294"/>
      <c r="BG200" s="294"/>
      <c r="BH200" s="294"/>
      <c r="BI200" s="294"/>
    </row>
    <row r="201" spans="2:61" ht="15.75" customHeight="1" x14ac:dyDescent="0.2">
      <c r="B201" s="297"/>
      <c r="C201" s="297"/>
      <c r="D201" s="297"/>
      <c r="E201" s="297"/>
      <c r="F201" s="294"/>
      <c r="G201" s="294"/>
      <c r="H201" s="294"/>
      <c r="I201" s="294"/>
      <c r="J201" s="294"/>
      <c r="K201" s="294"/>
      <c r="L201" s="294"/>
      <c r="M201" s="294"/>
      <c r="N201" s="294"/>
      <c r="O201" s="294"/>
      <c r="P201" s="294"/>
      <c r="Q201" s="294"/>
      <c r="R201" s="294"/>
      <c r="S201" s="294"/>
      <c r="T201" s="294"/>
      <c r="U201" s="294"/>
      <c r="V201" s="294"/>
      <c r="W201" s="294"/>
      <c r="X201" s="294"/>
      <c r="Y201" s="294"/>
      <c r="Z201" s="294"/>
      <c r="AA201" s="294"/>
      <c r="AB201" s="294"/>
      <c r="AC201" s="294"/>
      <c r="AD201" s="294"/>
      <c r="AE201" s="294"/>
      <c r="AF201" s="294"/>
      <c r="AG201" s="294"/>
      <c r="AH201" s="294"/>
      <c r="AI201" s="294"/>
      <c r="AJ201" s="294"/>
      <c r="AK201" s="294"/>
      <c r="AL201" s="294"/>
      <c r="AM201" s="294"/>
      <c r="AN201" s="294"/>
      <c r="AO201" s="294"/>
      <c r="AP201" s="294"/>
      <c r="AQ201" s="294"/>
      <c r="AR201" s="294"/>
      <c r="AS201" s="294"/>
      <c r="AT201" s="294"/>
      <c r="AU201" s="294"/>
      <c r="AV201" s="294"/>
      <c r="AW201" s="294"/>
      <c r="AX201" s="294"/>
      <c r="AY201" s="294"/>
      <c r="AZ201" s="294"/>
      <c r="BA201" s="294"/>
      <c r="BB201" s="294"/>
      <c r="BC201" s="294"/>
      <c r="BD201" s="294"/>
      <c r="BE201" s="294"/>
      <c r="BF201" s="294"/>
      <c r="BG201" s="294"/>
      <c r="BH201" s="294"/>
      <c r="BI201" s="294"/>
    </row>
    <row r="202" spans="2:61" ht="15.75" customHeight="1" x14ac:dyDescent="0.2">
      <c r="B202" s="297"/>
      <c r="C202" s="297"/>
      <c r="D202" s="297"/>
      <c r="E202" s="297"/>
      <c r="F202" s="294"/>
      <c r="G202" s="294"/>
      <c r="H202" s="294"/>
      <c r="I202" s="294"/>
      <c r="J202" s="294"/>
      <c r="K202" s="294"/>
      <c r="L202" s="294"/>
      <c r="M202" s="294"/>
      <c r="N202" s="294"/>
      <c r="O202" s="294"/>
      <c r="P202" s="294"/>
      <c r="Q202" s="294"/>
      <c r="R202" s="294"/>
      <c r="S202" s="294"/>
      <c r="T202" s="294"/>
      <c r="U202" s="294"/>
      <c r="V202" s="294"/>
      <c r="W202" s="294"/>
      <c r="X202" s="294"/>
      <c r="Y202" s="294"/>
      <c r="Z202" s="294"/>
      <c r="AA202" s="294"/>
      <c r="AB202" s="294"/>
      <c r="AC202" s="294"/>
      <c r="AD202" s="294"/>
      <c r="AE202" s="294"/>
      <c r="AF202" s="294"/>
      <c r="AG202" s="294"/>
      <c r="AH202" s="294"/>
      <c r="AI202" s="294"/>
      <c r="AJ202" s="294"/>
      <c r="AK202" s="294"/>
      <c r="AL202" s="294"/>
      <c r="AM202" s="294"/>
      <c r="AN202" s="294"/>
      <c r="AO202" s="294"/>
      <c r="AP202" s="294"/>
      <c r="AQ202" s="294"/>
      <c r="AR202" s="294"/>
      <c r="AS202" s="294"/>
      <c r="AT202" s="294"/>
      <c r="AU202" s="294"/>
      <c r="AV202" s="294"/>
      <c r="AW202" s="294"/>
      <c r="AX202" s="294"/>
      <c r="AY202" s="294"/>
      <c r="AZ202" s="294"/>
      <c r="BA202" s="294"/>
      <c r="BB202" s="294"/>
      <c r="BC202" s="294"/>
      <c r="BD202" s="294"/>
      <c r="BE202" s="294"/>
      <c r="BF202" s="294"/>
      <c r="BG202" s="294"/>
      <c r="BH202" s="294"/>
      <c r="BI202" s="294"/>
    </row>
    <row r="203" spans="2:61" ht="15.75" customHeight="1" x14ac:dyDescent="0.2">
      <c r="B203" s="297"/>
      <c r="C203" s="297"/>
      <c r="D203" s="297"/>
      <c r="E203" s="297"/>
      <c r="F203" s="294"/>
      <c r="G203" s="294"/>
      <c r="H203" s="294"/>
      <c r="I203" s="294"/>
      <c r="J203" s="294"/>
      <c r="K203" s="294"/>
      <c r="L203" s="294"/>
      <c r="M203" s="294"/>
      <c r="N203" s="294"/>
      <c r="O203" s="294"/>
      <c r="P203" s="294"/>
      <c r="Q203" s="294"/>
      <c r="R203" s="294"/>
      <c r="S203" s="294"/>
      <c r="T203" s="294"/>
      <c r="U203" s="294"/>
      <c r="V203" s="294"/>
      <c r="W203" s="294"/>
      <c r="X203" s="294"/>
      <c r="Y203" s="294"/>
      <c r="Z203" s="294"/>
      <c r="AA203" s="294"/>
      <c r="AB203" s="294"/>
      <c r="AC203" s="294"/>
      <c r="AD203" s="294"/>
      <c r="AE203" s="294"/>
      <c r="AF203" s="294"/>
      <c r="AG203" s="294"/>
      <c r="AH203" s="294"/>
      <c r="AI203" s="294"/>
      <c r="AJ203" s="294"/>
      <c r="AK203" s="294"/>
      <c r="AL203" s="294"/>
      <c r="AM203" s="294"/>
      <c r="AN203" s="294"/>
      <c r="AO203" s="294"/>
      <c r="AP203" s="294"/>
      <c r="AQ203" s="294"/>
      <c r="AR203" s="294"/>
      <c r="AS203" s="294"/>
      <c r="AT203" s="294"/>
      <c r="AU203" s="294"/>
      <c r="AV203" s="294"/>
      <c r="AW203" s="294"/>
      <c r="AX203" s="294"/>
      <c r="AY203" s="294"/>
      <c r="AZ203" s="294"/>
      <c r="BA203" s="294"/>
      <c r="BB203" s="294"/>
      <c r="BC203" s="294"/>
      <c r="BD203" s="294"/>
      <c r="BE203" s="294"/>
      <c r="BF203" s="294"/>
      <c r="BG203" s="294"/>
      <c r="BH203" s="294"/>
      <c r="BI203" s="294"/>
    </row>
    <row r="204" spans="2:61" ht="15.75" customHeight="1" x14ac:dyDescent="0.2">
      <c r="B204" s="297"/>
      <c r="C204" s="297"/>
      <c r="D204" s="297"/>
      <c r="E204" s="297"/>
      <c r="F204" s="294"/>
      <c r="G204" s="294"/>
      <c r="H204" s="294"/>
      <c r="I204" s="294"/>
      <c r="J204" s="294"/>
      <c r="K204" s="294"/>
      <c r="L204" s="294"/>
      <c r="M204" s="294"/>
      <c r="N204" s="294"/>
      <c r="O204" s="294"/>
      <c r="P204" s="294"/>
      <c r="Q204" s="294"/>
      <c r="R204" s="294"/>
      <c r="S204" s="294"/>
      <c r="T204" s="294"/>
      <c r="U204" s="294"/>
      <c r="V204" s="294"/>
      <c r="W204" s="294"/>
      <c r="X204" s="294"/>
      <c r="Y204" s="294"/>
      <c r="Z204" s="294"/>
      <c r="AA204" s="294"/>
      <c r="AB204" s="294"/>
      <c r="AC204" s="294"/>
      <c r="AD204" s="294"/>
      <c r="AE204" s="294"/>
      <c r="AF204" s="294"/>
      <c r="AG204" s="294"/>
      <c r="AH204" s="294"/>
      <c r="AI204" s="294"/>
      <c r="AJ204" s="294"/>
      <c r="AK204" s="294"/>
      <c r="AL204" s="294"/>
      <c r="AM204" s="294"/>
      <c r="AN204" s="294"/>
      <c r="AO204" s="294"/>
      <c r="AP204" s="294"/>
      <c r="AQ204" s="294"/>
      <c r="AR204" s="294"/>
      <c r="AS204" s="294"/>
      <c r="AT204" s="294"/>
      <c r="AU204" s="294"/>
      <c r="AV204" s="294"/>
      <c r="AW204" s="294"/>
      <c r="AX204" s="294"/>
      <c r="AY204" s="294"/>
      <c r="AZ204" s="294"/>
      <c r="BA204" s="294"/>
      <c r="BB204" s="294"/>
      <c r="BC204" s="294"/>
      <c r="BD204" s="294"/>
      <c r="BE204" s="294"/>
      <c r="BF204" s="294"/>
      <c r="BG204" s="294"/>
      <c r="BH204" s="294"/>
      <c r="BI204" s="294"/>
    </row>
    <row r="205" spans="2:61" ht="15.75" customHeight="1" x14ac:dyDescent="0.2">
      <c r="B205" s="297"/>
      <c r="C205" s="297"/>
      <c r="D205" s="297"/>
      <c r="E205" s="297"/>
      <c r="F205" s="294"/>
      <c r="G205" s="294"/>
      <c r="H205" s="294"/>
      <c r="I205" s="294"/>
      <c r="J205" s="294"/>
      <c r="K205" s="294"/>
      <c r="L205" s="294"/>
      <c r="M205" s="294"/>
      <c r="N205" s="294"/>
      <c r="O205" s="294"/>
      <c r="P205" s="294"/>
      <c r="Q205" s="294"/>
      <c r="R205" s="294"/>
      <c r="S205" s="294"/>
      <c r="T205" s="294"/>
      <c r="U205" s="294"/>
      <c r="V205" s="294"/>
      <c r="W205" s="294"/>
      <c r="X205" s="294"/>
      <c r="Y205" s="294"/>
      <c r="Z205" s="294"/>
      <c r="AA205" s="294"/>
      <c r="AB205" s="294"/>
      <c r="AC205" s="294"/>
      <c r="AD205" s="294"/>
      <c r="AE205" s="294"/>
      <c r="AF205" s="294"/>
      <c r="AG205" s="294"/>
      <c r="AH205" s="294"/>
      <c r="AI205" s="294"/>
      <c r="AJ205" s="294"/>
      <c r="AK205" s="294"/>
      <c r="AL205" s="294"/>
      <c r="AM205" s="294"/>
      <c r="AN205" s="294"/>
      <c r="AO205" s="294"/>
      <c r="AP205" s="294"/>
      <c r="AQ205" s="294"/>
      <c r="AR205" s="294"/>
      <c r="AS205" s="294"/>
      <c r="AT205" s="294"/>
      <c r="AU205" s="294"/>
      <c r="AV205" s="294"/>
      <c r="AW205" s="294"/>
      <c r="AX205" s="294"/>
      <c r="AY205" s="294"/>
      <c r="AZ205" s="294"/>
      <c r="BA205" s="294"/>
      <c r="BB205" s="294"/>
      <c r="BC205" s="294"/>
      <c r="BD205" s="294"/>
      <c r="BE205" s="294"/>
      <c r="BF205" s="294"/>
      <c r="BG205" s="294"/>
      <c r="BH205" s="294"/>
      <c r="BI205" s="294"/>
    </row>
    <row r="206" spans="2:61" ht="15.75" customHeight="1" x14ac:dyDescent="0.2">
      <c r="B206" s="297"/>
      <c r="C206" s="297"/>
      <c r="D206" s="297"/>
      <c r="E206" s="297"/>
      <c r="F206" s="294"/>
      <c r="G206" s="294"/>
      <c r="H206" s="294"/>
      <c r="I206" s="294"/>
      <c r="J206" s="294"/>
      <c r="K206" s="294"/>
      <c r="L206" s="294"/>
      <c r="M206" s="294"/>
      <c r="N206" s="294"/>
      <c r="O206" s="294"/>
      <c r="P206" s="294"/>
      <c r="Q206" s="294"/>
      <c r="R206" s="294"/>
      <c r="S206" s="294"/>
      <c r="T206" s="294"/>
      <c r="U206" s="294"/>
      <c r="V206" s="294"/>
      <c r="W206" s="294"/>
      <c r="X206" s="294"/>
      <c r="Y206" s="294"/>
      <c r="Z206" s="294"/>
      <c r="AA206" s="294"/>
      <c r="AB206" s="294"/>
      <c r="AC206" s="294"/>
      <c r="AD206" s="294"/>
      <c r="AE206" s="294"/>
      <c r="AF206" s="294"/>
      <c r="AG206" s="294"/>
      <c r="AH206" s="294"/>
      <c r="AI206" s="294"/>
      <c r="AJ206" s="294"/>
      <c r="AK206" s="294"/>
      <c r="AL206" s="294"/>
      <c r="AM206" s="294"/>
      <c r="AN206" s="294"/>
      <c r="AO206" s="294"/>
      <c r="AP206" s="294"/>
      <c r="AQ206" s="294"/>
      <c r="AR206" s="294"/>
      <c r="AS206" s="294"/>
      <c r="AT206" s="294"/>
      <c r="AU206" s="294"/>
      <c r="AV206" s="294"/>
      <c r="AW206" s="294"/>
      <c r="AX206" s="294"/>
      <c r="AY206" s="294"/>
      <c r="AZ206" s="294"/>
      <c r="BA206" s="294"/>
      <c r="BB206" s="294"/>
      <c r="BC206" s="294"/>
      <c r="BD206" s="294"/>
      <c r="BE206" s="294"/>
      <c r="BF206" s="294"/>
      <c r="BG206" s="294"/>
      <c r="BH206" s="294"/>
      <c r="BI206" s="294"/>
    </row>
    <row r="207" spans="2:61" ht="15.75" customHeight="1" x14ac:dyDescent="0.2">
      <c r="B207" s="297"/>
      <c r="C207" s="297"/>
      <c r="D207" s="297"/>
      <c r="E207" s="297"/>
      <c r="F207" s="294"/>
      <c r="G207" s="294"/>
      <c r="H207" s="294"/>
      <c r="I207" s="294"/>
      <c r="J207" s="294"/>
      <c r="K207" s="294"/>
      <c r="L207" s="294"/>
      <c r="M207" s="294"/>
      <c r="N207" s="294"/>
      <c r="O207" s="294"/>
      <c r="P207" s="294"/>
      <c r="Q207" s="294"/>
      <c r="R207" s="294"/>
      <c r="S207" s="294"/>
      <c r="T207" s="294"/>
      <c r="U207" s="294"/>
      <c r="V207" s="294"/>
      <c r="W207" s="294"/>
      <c r="X207" s="294"/>
      <c r="Y207" s="294"/>
      <c r="Z207" s="294"/>
      <c r="AA207" s="294"/>
      <c r="AB207" s="294"/>
      <c r="AC207" s="294"/>
      <c r="AD207" s="294"/>
      <c r="AE207" s="294"/>
      <c r="AF207" s="294"/>
      <c r="AG207" s="294"/>
      <c r="AH207" s="294"/>
      <c r="AI207" s="294"/>
      <c r="AJ207" s="294"/>
      <c r="AK207" s="294"/>
      <c r="AL207" s="294"/>
      <c r="AM207" s="294"/>
      <c r="AN207" s="294"/>
      <c r="AO207" s="294"/>
      <c r="AP207" s="294"/>
      <c r="AQ207" s="294"/>
      <c r="AR207" s="294"/>
      <c r="AS207" s="294"/>
      <c r="AT207" s="294"/>
      <c r="AU207" s="294"/>
      <c r="AV207" s="294"/>
      <c r="AW207" s="294"/>
      <c r="AX207" s="294"/>
      <c r="AY207" s="294"/>
      <c r="AZ207" s="294"/>
      <c r="BA207" s="294"/>
      <c r="BB207" s="294"/>
      <c r="BC207" s="294"/>
      <c r="BD207" s="294"/>
      <c r="BE207" s="294"/>
      <c r="BF207" s="294"/>
      <c r="BG207" s="294"/>
      <c r="BH207" s="294"/>
      <c r="BI207" s="294"/>
    </row>
    <row r="208" spans="2:61" ht="15.75" customHeight="1" x14ac:dyDescent="0.2">
      <c r="B208" s="297"/>
      <c r="C208" s="297"/>
      <c r="D208" s="297"/>
      <c r="E208" s="297"/>
      <c r="F208" s="294"/>
      <c r="G208" s="294"/>
      <c r="H208" s="294"/>
      <c r="I208" s="294"/>
      <c r="J208" s="294"/>
      <c r="K208" s="294"/>
      <c r="L208" s="294"/>
      <c r="M208" s="294"/>
      <c r="N208" s="294"/>
      <c r="O208" s="294"/>
      <c r="P208" s="294"/>
      <c r="Q208" s="294"/>
      <c r="R208" s="294"/>
      <c r="S208" s="294"/>
      <c r="T208" s="294"/>
      <c r="U208" s="294"/>
      <c r="V208" s="294"/>
      <c r="W208" s="294"/>
      <c r="X208" s="294"/>
      <c r="Y208" s="294"/>
      <c r="Z208" s="294"/>
      <c r="AA208" s="294"/>
      <c r="AB208" s="294"/>
      <c r="AC208" s="294"/>
      <c r="AD208" s="294"/>
      <c r="AE208" s="294"/>
      <c r="AF208" s="294"/>
      <c r="AG208" s="294"/>
      <c r="AH208" s="294"/>
      <c r="AI208" s="294"/>
      <c r="AJ208" s="294"/>
      <c r="AK208" s="294"/>
      <c r="AL208" s="294"/>
      <c r="AM208" s="294"/>
      <c r="AN208" s="294"/>
      <c r="AO208" s="294"/>
      <c r="AP208" s="294"/>
      <c r="AQ208" s="294"/>
      <c r="AR208" s="294"/>
      <c r="AS208" s="294"/>
      <c r="AT208" s="294"/>
      <c r="AU208" s="294"/>
      <c r="AV208" s="294"/>
      <c r="AW208" s="294"/>
      <c r="AX208" s="294"/>
      <c r="AY208" s="294"/>
      <c r="AZ208" s="294"/>
      <c r="BA208" s="294"/>
      <c r="BB208" s="294"/>
      <c r="BC208" s="294"/>
      <c r="BD208" s="294"/>
      <c r="BE208" s="294"/>
      <c r="BF208" s="294"/>
      <c r="BG208" s="294"/>
      <c r="BH208" s="294"/>
      <c r="BI208" s="294"/>
    </row>
    <row r="209" spans="2:61" ht="15.75" customHeight="1" x14ac:dyDescent="0.2">
      <c r="B209" s="297"/>
      <c r="C209" s="297"/>
      <c r="D209" s="297"/>
      <c r="E209" s="297"/>
      <c r="F209" s="294"/>
      <c r="G209" s="294"/>
      <c r="H209" s="294"/>
      <c r="I209" s="294"/>
      <c r="J209" s="294"/>
      <c r="K209" s="294"/>
      <c r="L209" s="294"/>
      <c r="M209" s="294"/>
      <c r="N209" s="294"/>
      <c r="O209" s="294"/>
      <c r="P209" s="294"/>
      <c r="Q209" s="294"/>
      <c r="R209" s="294"/>
      <c r="S209" s="294"/>
      <c r="T209" s="294"/>
      <c r="U209" s="294"/>
      <c r="V209" s="294"/>
      <c r="W209" s="294"/>
      <c r="X209" s="294"/>
      <c r="Y209" s="294"/>
      <c r="Z209" s="294"/>
      <c r="AA209" s="294"/>
      <c r="AB209" s="294"/>
      <c r="AC209" s="294"/>
      <c r="AD209" s="294"/>
      <c r="AE209" s="294"/>
      <c r="AF209" s="294"/>
      <c r="AG209" s="294"/>
      <c r="AH209" s="294"/>
      <c r="AI209" s="294"/>
      <c r="AJ209" s="294"/>
      <c r="AK209" s="294"/>
      <c r="AL209" s="294"/>
      <c r="AM209" s="294"/>
      <c r="AN209" s="294"/>
      <c r="AO209" s="294"/>
      <c r="AP209" s="294"/>
      <c r="AQ209" s="294"/>
      <c r="AR209" s="294"/>
      <c r="AS209" s="294"/>
      <c r="AT209" s="294"/>
      <c r="AU209" s="294"/>
      <c r="AV209" s="294"/>
      <c r="AW209" s="294"/>
      <c r="AX209" s="294"/>
      <c r="AY209" s="294"/>
      <c r="AZ209" s="294"/>
      <c r="BA209" s="294"/>
      <c r="BB209" s="294"/>
      <c r="BC209" s="294"/>
      <c r="BD209" s="294"/>
      <c r="BE209" s="294"/>
      <c r="BF209" s="294"/>
      <c r="BG209" s="294"/>
      <c r="BH209" s="294"/>
      <c r="BI209" s="294"/>
    </row>
    <row r="210" spans="2:61" ht="15.75" customHeight="1" x14ac:dyDescent="0.2">
      <c r="B210" s="297"/>
      <c r="C210" s="297"/>
      <c r="D210" s="297"/>
      <c r="E210" s="297"/>
      <c r="F210" s="294"/>
      <c r="G210" s="294"/>
      <c r="H210" s="294"/>
      <c r="I210" s="294"/>
      <c r="J210" s="294"/>
      <c r="K210" s="294"/>
      <c r="L210" s="294"/>
      <c r="M210" s="294"/>
      <c r="N210" s="294"/>
      <c r="O210" s="294"/>
      <c r="P210" s="294"/>
      <c r="Q210" s="294"/>
      <c r="R210" s="294"/>
      <c r="S210" s="294"/>
      <c r="T210" s="294"/>
      <c r="U210" s="294"/>
      <c r="V210" s="294"/>
      <c r="W210" s="294"/>
      <c r="X210" s="294"/>
      <c r="Y210" s="294"/>
      <c r="Z210" s="294"/>
      <c r="AA210" s="294"/>
      <c r="AB210" s="294"/>
      <c r="AC210" s="294"/>
      <c r="AD210" s="294"/>
      <c r="AE210" s="294"/>
      <c r="AF210" s="294"/>
      <c r="AG210" s="294"/>
      <c r="AH210" s="294"/>
      <c r="AI210" s="294"/>
      <c r="AJ210" s="294"/>
      <c r="AK210" s="294"/>
      <c r="AL210" s="294"/>
      <c r="AM210" s="294"/>
      <c r="AN210" s="294"/>
      <c r="AO210" s="294"/>
      <c r="AP210" s="294"/>
      <c r="AQ210" s="294"/>
      <c r="AR210" s="294"/>
      <c r="AS210" s="294"/>
      <c r="AT210" s="294"/>
      <c r="AU210" s="294"/>
      <c r="AV210" s="294"/>
      <c r="AW210" s="294"/>
      <c r="AX210" s="294"/>
      <c r="AY210" s="294"/>
      <c r="AZ210" s="294"/>
      <c r="BA210" s="294"/>
      <c r="BB210" s="294"/>
      <c r="BC210" s="294"/>
      <c r="BD210" s="294"/>
      <c r="BE210" s="294"/>
      <c r="BF210" s="294"/>
      <c r="BG210" s="294"/>
      <c r="BH210" s="294"/>
      <c r="BI210" s="294"/>
    </row>
    <row r="211" spans="2:61" ht="15.75" customHeight="1" x14ac:dyDescent="0.2">
      <c r="B211" s="297"/>
      <c r="C211" s="297"/>
      <c r="D211" s="297"/>
      <c r="E211" s="297"/>
      <c r="F211" s="294"/>
      <c r="G211" s="294"/>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4"/>
      <c r="AO211" s="294"/>
      <c r="AP211" s="294"/>
      <c r="AQ211" s="294"/>
      <c r="AR211" s="294"/>
      <c r="AS211" s="294"/>
      <c r="AT211" s="294"/>
      <c r="AU211" s="294"/>
      <c r="AV211" s="294"/>
      <c r="AW211" s="294"/>
      <c r="AX211" s="294"/>
      <c r="AY211" s="294"/>
      <c r="AZ211" s="294"/>
      <c r="BA211" s="294"/>
      <c r="BB211" s="294"/>
      <c r="BC211" s="294"/>
      <c r="BD211" s="294"/>
      <c r="BE211" s="294"/>
      <c r="BF211" s="294"/>
      <c r="BG211" s="294"/>
      <c r="BH211" s="294"/>
      <c r="BI211" s="294"/>
    </row>
    <row r="212" spans="2:61" ht="15.75" customHeight="1" x14ac:dyDescent="0.2">
      <c r="B212" s="297"/>
      <c r="C212" s="297"/>
      <c r="D212" s="297"/>
      <c r="E212" s="297"/>
      <c r="F212" s="294"/>
      <c r="G212" s="294"/>
      <c r="H212" s="294"/>
      <c r="I212" s="294"/>
      <c r="J212" s="294"/>
      <c r="K212" s="294"/>
      <c r="L212" s="294"/>
      <c r="M212" s="294"/>
      <c r="N212" s="294"/>
      <c r="O212" s="294"/>
      <c r="P212" s="294"/>
      <c r="Q212" s="294"/>
      <c r="R212" s="294"/>
      <c r="S212" s="294"/>
      <c r="T212" s="294"/>
      <c r="U212" s="294"/>
      <c r="V212" s="294"/>
      <c r="W212" s="294"/>
      <c r="X212" s="294"/>
      <c r="Y212" s="294"/>
      <c r="Z212" s="294"/>
      <c r="AA212" s="294"/>
      <c r="AB212" s="294"/>
      <c r="AC212" s="294"/>
      <c r="AD212" s="294"/>
      <c r="AE212" s="294"/>
      <c r="AF212" s="294"/>
      <c r="AG212" s="294"/>
      <c r="AH212" s="294"/>
      <c r="AI212" s="294"/>
      <c r="AJ212" s="294"/>
      <c r="AK212" s="294"/>
      <c r="AL212" s="294"/>
      <c r="AM212" s="294"/>
      <c r="AN212" s="294"/>
      <c r="AO212" s="294"/>
      <c r="AP212" s="294"/>
      <c r="AQ212" s="294"/>
      <c r="AR212" s="294"/>
      <c r="AS212" s="294"/>
      <c r="AT212" s="294"/>
      <c r="AU212" s="294"/>
      <c r="AV212" s="294"/>
      <c r="AW212" s="294"/>
      <c r="AX212" s="294"/>
      <c r="AY212" s="294"/>
      <c r="AZ212" s="294"/>
      <c r="BA212" s="294"/>
      <c r="BB212" s="294"/>
      <c r="BC212" s="294"/>
      <c r="BD212" s="294"/>
      <c r="BE212" s="294"/>
      <c r="BF212" s="294"/>
      <c r="BG212" s="294"/>
      <c r="BH212" s="294"/>
      <c r="BI212" s="294"/>
    </row>
    <row r="213" spans="2:61" ht="15.75" customHeight="1" x14ac:dyDescent="0.2">
      <c r="B213" s="297"/>
      <c r="C213" s="297"/>
      <c r="D213" s="297"/>
      <c r="E213" s="297"/>
      <c r="F213" s="294"/>
      <c r="G213" s="294"/>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4"/>
      <c r="AY213" s="294"/>
      <c r="AZ213" s="294"/>
      <c r="BA213" s="294"/>
      <c r="BB213" s="294"/>
      <c r="BC213" s="294"/>
      <c r="BD213" s="294"/>
      <c r="BE213" s="294"/>
      <c r="BF213" s="294"/>
      <c r="BG213" s="294"/>
      <c r="BH213" s="294"/>
      <c r="BI213" s="294"/>
    </row>
    <row r="214" spans="2:61" ht="15.75" customHeight="1" x14ac:dyDescent="0.2">
      <c r="B214" s="297"/>
      <c r="C214" s="297"/>
      <c r="D214" s="297"/>
      <c r="E214" s="297"/>
      <c r="F214" s="294"/>
      <c r="G214" s="294"/>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4"/>
      <c r="AY214" s="294"/>
      <c r="AZ214" s="294"/>
      <c r="BA214" s="294"/>
      <c r="BB214" s="294"/>
      <c r="BC214" s="294"/>
      <c r="BD214" s="294"/>
      <c r="BE214" s="294"/>
      <c r="BF214" s="294"/>
      <c r="BG214" s="294"/>
      <c r="BH214" s="294"/>
      <c r="BI214" s="294"/>
    </row>
    <row r="215" spans="2:61" ht="15.75" customHeight="1" x14ac:dyDescent="0.2">
      <c r="B215" s="297"/>
      <c r="C215" s="297"/>
      <c r="D215" s="297"/>
      <c r="E215" s="297"/>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4"/>
      <c r="AY215" s="294"/>
      <c r="AZ215" s="294"/>
      <c r="BA215" s="294"/>
      <c r="BB215" s="294"/>
      <c r="BC215" s="294"/>
      <c r="BD215" s="294"/>
      <c r="BE215" s="294"/>
      <c r="BF215" s="294"/>
      <c r="BG215" s="294"/>
      <c r="BH215" s="294"/>
      <c r="BI215" s="294"/>
    </row>
    <row r="216" spans="2:61" ht="15.75" customHeight="1" x14ac:dyDescent="0.2">
      <c r="B216" s="297"/>
      <c r="C216" s="297"/>
      <c r="D216" s="297"/>
      <c r="E216" s="297"/>
      <c r="F216" s="294"/>
      <c r="G216" s="294"/>
      <c r="H216" s="294"/>
      <c r="I216" s="294"/>
      <c r="J216" s="294"/>
      <c r="K216" s="294"/>
      <c r="L216" s="294"/>
      <c r="M216" s="294"/>
      <c r="N216" s="294"/>
      <c r="O216" s="294"/>
      <c r="P216" s="294"/>
      <c r="Q216" s="294"/>
      <c r="R216" s="294"/>
      <c r="S216" s="294"/>
      <c r="T216" s="294"/>
      <c r="U216" s="294"/>
      <c r="V216" s="294"/>
      <c r="W216" s="294"/>
      <c r="X216" s="294"/>
      <c r="Y216" s="294"/>
      <c r="Z216" s="294"/>
      <c r="AA216" s="294"/>
      <c r="AB216" s="294"/>
      <c r="AC216" s="294"/>
      <c r="AD216" s="294"/>
      <c r="AE216" s="294"/>
      <c r="AF216" s="294"/>
      <c r="AG216" s="294"/>
      <c r="AH216" s="294"/>
      <c r="AI216" s="294"/>
      <c r="AJ216" s="294"/>
      <c r="AK216" s="294"/>
      <c r="AL216" s="294"/>
      <c r="AM216" s="294"/>
      <c r="AN216" s="294"/>
      <c r="AO216" s="294"/>
      <c r="AP216" s="294"/>
      <c r="AQ216" s="294"/>
      <c r="AR216" s="294"/>
      <c r="AS216" s="294"/>
      <c r="AT216" s="294"/>
      <c r="AU216" s="294"/>
      <c r="AV216" s="294"/>
      <c r="AW216" s="294"/>
      <c r="AX216" s="294"/>
      <c r="AY216" s="294"/>
      <c r="AZ216" s="294"/>
      <c r="BA216" s="294"/>
      <c r="BB216" s="294"/>
      <c r="BC216" s="294"/>
      <c r="BD216" s="294"/>
      <c r="BE216" s="294"/>
      <c r="BF216" s="294"/>
      <c r="BG216" s="294"/>
      <c r="BH216" s="294"/>
      <c r="BI216" s="294"/>
    </row>
    <row r="217" spans="2:61" ht="15.75" customHeight="1" x14ac:dyDescent="0.2">
      <c r="B217" s="297"/>
      <c r="C217" s="297"/>
      <c r="D217" s="297"/>
      <c r="E217" s="297"/>
      <c r="F217" s="294"/>
      <c r="G217" s="294"/>
      <c r="H217" s="294"/>
      <c r="I217" s="294"/>
      <c r="J217" s="294"/>
      <c r="K217" s="294"/>
      <c r="L217" s="294"/>
      <c r="M217" s="294"/>
      <c r="N217" s="294"/>
      <c r="O217" s="294"/>
      <c r="P217" s="294"/>
      <c r="Q217" s="294"/>
      <c r="R217" s="294"/>
      <c r="S217" s="294"/>
      <c r="T217" s="294"/>
      <c r="U217" s="294"/>
      <c r="V217" s="294"/>
      <c r="W217" s="294"/>
      <c r="X217" s="294"/>
      <c r="Y217" s="294"/>
      <c r="Z217" s="294"/>
      <c r="AA217" s="294"/>
      <c r="AB217" s="294"/>
      <c r="AC217" s="294"/>
      <c r="AD217" s="294"/>
      <c r="AE217" s="294"/>
      <c r="AF217" s="294"/>
      <c r="AG217" s="294"/>
      <c r="AH217" s="294"/>
      <c r="AI217" s="294"/>
      <c r="AJ217" s="294"/>
      <c r="AK217" s="294"/>
      <c r="AL217" s="294"/>
      <c r="AM217" s="294"/>
      <c r="AN217" s="294"/>
      <c r="AO217" s="294"/>
      <c r="AP217" s="294"/>
      <c r="AQ217" s="294"/>
      <c r="AR217" s="294"/>
      <c r="AS217" s="294"/>
      <c r="AT217" s="294"/>
      <c r="AU217" s="294"/>
      <c r="AV217" s="294"/>
      <c r="AW217" s="294"/>
      <c r="AX217" s="294"/>
      <c r="AY217" s="294"/>
      <c r="AZ217" s="294"/>
      <c r="BA217" s="294"/>
      <c r="BB217" s="294"/>
      <c r="BC217" s="294"/>
      <c r="BD217" s="294"/>
      <c r="BE217" s="294"/>
      <c r="BF217" s="294"/>
      <c r="BG217" s="294"/>
      <c r="BH217" s="294"/>
      <c r="BI217" s="294"/>
    </row>
    <row r="218" spans="2:61" ht="15.75" customHeight="1" x14ac:dyDescent="0.2">
      <c r="B218" s="297"/>
      <c r="C218" s="297"/>
      <c r="D218" s="297"/>
      <c r="E218" s="297"/>
      <c r="F218" s="294"/>
      <c r="G218" s="294"/>
      <c r="H218" s="294"/>
      <c r="I218" s="294"/>
      <c r="J218" s="294"/>
      <c r="K218" s="294"/>
      <c r="L218" s="294"/>
      <c r="M218" s="294"/>
      <c r="N218" s="294"/>
      <c r="O218" s="294"/>
      <c r="P218" s="294"/>
      <c r="Q218" s="294"/>
      <c r="R218" s="294"/>
      <c r="S218" s="294"/>
      <c r="T218" s="294"/>
      <c r="U218" s="294"/>
      <c r="V218" s="294"/>
      <c r="W218" s="294"/>
      <c r="X218" s="294"/>
      <c r="Y218" s="294"/>
      <c r="Z218" s="294"/>
      <c r="AA218" s="294"/>
      <c r="AB218" s="294"/>
      <c r="AC218" s="294"/>
      <c r="AD218" s="294"/>
      <c r="AE218" s="294"/>
      <c r="AF218" s="294"/>
      <c r="AG218" s="294"/>
      <c r="AH218" s="294"/>
      <c r="AI218" s="294"/>
      <c r="AJ218" s="294"/>
      <c r="AK218" s="294"/>
      <c r="AL218" s="294"/>
      <c r="AM218" s="294"/>
      <c r="AN218" s="294"/>
      <c r="AO218" s="294"/>
      <c r="AP218" s="294"/>
      <c r="AQ218" s="294"/>
      <c r="AR218" s="294"/>
      <c r="AS218" s="294"/>
      <c r="AT218" s="294"/>
      <c r="AU218" s="294"/>
      <c r="AV218" s="294"/>
      <c r="AW218" s="294"/>
      <c r="AX218" s="294"/>
      <c r="AY218" s="294"/>
      <c r="AZ218" s="294"/>
      <c r="BA218" s="294"/>
      <c r="BB218" s="294"/>
      <c r="BC218" s="294"/>
      <c r="BD218" s="294"/>
      <c r="BE218" s="294"/>
      <c r="BF218" s="294"/>
      <c r="BG218" s="294"/>
      <c r="BH218" s="294"/>
      <c r="BI218" s="294"/>
    </row>
    <row r="219" spans="2:61" ht="15.75" customHeight="1" x14ac:dyDescent="0.2">
      <c r="B219" s="297"/>
      <c r="C219" s="297"/>
      <c r="D219" s="297"/>
      <c r="E219" s="297"/>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4"/>
      <c r="AY219" s="294"/>
      <c r="AZ219" s="294"/>
      <c r="BA219" s="294"/>
      <c r="BB219" s="294"/>
      <c r="BC219" s="294"/>
      <c r="BD219" s="294"/>
      <c r="BE219" s="294"/>
      <c r="BF219" s="294"/>
      <c r="BG219" s="294"/>
      <c r="BH219" s="294"/>
      <c r="BI219" s="294"/>
    </row>
    <row r="220" spans="2:61" ht="15.75" customHeight="1" x14ac:dyDescent="0.2">
      <c r="B220" s="297"/>
      <c r="C220" s="297"/>
      <c r="D220" s="297"/>
      <c r="E220" s="297"/>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4"/>
      <c r="AY220" s="294"/>
      <c r="AZ220" s="294"/>
      <c r="BA220" s="294"/>
      <c r="BB220" s="294"/>
      <c r="BC220" s="294"/>
      <c r="BD220" s="294"/>
      <c r="BE220" s="294"/>
      <c r="BF220" s="294"/>
      <c r="BG220" s="294"/>
      <c r="BH220" s="294"/>
      <c r="BI220" s="294"/>
    </row>
    <row r="221" spans="2:61" ht="15.75" customHeight="1" x14ac:dyDescent="0.2">
      <c r="B221" s="297"/>
      <c r="C221" s="297"/>
      <c r="D221" s="297"/>
      <c r="E221" s="297"/>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4"/>
      <c r="AY221" s="294"/>
      <c r="AZ221" s="294"/>
      <c r="BA221" s="294"/>
      <c r="BB221" s="294"/>
      <c r="BC221" s="294"/>
      <c r="BD221" s="294"/>
      <c r="BE221" s="294"/>
      <c r="BF221" s="294"/>
      <c r="BG221" s="294"/>
      <c r="BH221" s="294"/>
      <c r="BI221" s="294"/>
    </row>
    <row r="222" spans="2:61" ht="15.75" customHeight="1" x14ac:dyDescent="0.2">
      <c r="B222" s="297"/>
      <c r="C222" s="297"/>
      <c r="D222" s="297"/>
      <c r="E222" s="297"/>
      <c r="F222" s="294"/>
      <c r="G222" s="294"/>
      <c r="H222" s="294"/>
      <c r="I222" s="294"/>
      <c r="J222" s="294"/>
      <c r="K222" s="294"/>
      <c r="L222" s="294"/>
      <c r="M222" s="294"/>
      <c r="N222" s="294"/>
      <c r="O222" s="294"/>
      <c r="P222" s="294"/>
      <c r="Q222" s="294"/>
      <c r="R222" s="294"/>
      <c r="S222" s="294"/>
      <c r="T222" s="294"/>
      <c r="U222" s="294"/>
      <c r="V222" s="294"/>
      <c r="W222" s="294"/>
      <c r="X222" s="294"/>
      <c r="Y222" s="294"/>
      <c r="Z222" s="294"/>
      <c r="AA222" s="294"/>
      <c r="AB222" s="294"/>
      <c r="AC222" s="294"/>
      <c r="AD222" s="294"/>
      <c r="AE222" s="294"/>
      <c r="AF222" s="294"/>
      <c r="AG222" s="294"/>
      <c r="AH222" s="294"/>
      <c r="AI222" s="294"/>
      <c r="AJ222" s="294"/>
      <c r="AK222" s="294"/>
      <c r="AL222" s="294"/>
      <c r="AM222" s="294"/>
      <c r="AN222" s="294"/>
      <c r="AO222" s="294"/>
      <c r="AP222" s="294"/>
      <c r="AQ222" s="294"/>
      <c r="AR222" s="294"/>
      <c r="AS222" s="294"/>
      <c r="AT222" s="294"/>
      <c r="AU222" s="294"/>
      <c r="AV222" s="294"/>
      <c r="AW222" s="294"/>
      <c r="AX222" s="294"/>
      <c r="AY222" s="294"/>
      <c r="AZ222" s="294"/>
      <c r="BA222" s="294"/>
      <c r="BB222" s="294"/>
      <c r="BC222" s="294"/>
      <c r="BD222" s="294"/>
      <c r="BE222" s="294"/>
      <c r="BF222" s="294"/>
      <c r="BG222" s="294"/>
      <c r="BH222" s="294"/>
      <c r="BI222" s="294"/>
    </row>
    <row r="223" spans="2:61" ht="15.75" customHeight="1" x14ac:dyDescent="0.2">
      <c r="B223" s="297"/>
      <c r="C223" s="297"/>
      <c r="D223" s="297"/>
      <c r="E223" s="297"/>
      <c r="F223" s="294"/>
      <c r="G223" s="294"/>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4"/>
      <c r="AY223" s="294"/>
      <c r="AZ223" s="294"/>
      <c r="BA223" s="294"/>
      <c r="BB223" s="294"/>
      <c r="BC223" s="294"/>
      <c r="BD223" s="294"/>
      <c r="BE223" s="294"/>
      <c r="BF223" s="294"/>
      <c r="BG223" s="294"/>
      <c r="BH223" s="294"/>
      <c r="BI223" s="294"/>
    </row>
    <row r="224" spans="2:61" ht="15.75" customHeight="1" x14ac:dyDescent="0.2">
      <c r="B224" s="297"/>
      <c r="C224" s="297"/>
      <c r="D224" s="297"/>
      <c r="E224" s="297"/>
      <c r="F224" s="294"/>
      <c r="G224" s="294"/>
      <c r="H224" s="294"/>
      <c r="I224" s="294"/>
      <c r="J224" s="294"/>
      <c r="K224" s="294"/>
      <c r="L224" s="294"/>
      <c r="M224" s="294"/>
      <c r="N224" s="294"/>
      <c r="O224" s="294"/>
      <c r="P224" s="294"/>
      <c r="Q224" s="294"/>
      <c r="R224" s="294"/>
      <c r="S224" s="294"/>
      <c r="T224" s="294"/>
      <c r="U224" s="294"/>
      <c r="V224" s="294"/>
      <c r="W224" s="294"/>
      <c r="X224" s="294"/>
      <c r="Y224" s="294"/>
      <c r="Z224" s="294"/>
      <c r="AA224" s="294"/>
      <c r="AB224" s="294"/>
      <c r="AC224" s="294"/>
      <c r="AD224" s="294"/>
      <c r="AE224" s="294"/>
      <c r="AF224" s="294"/>
      <c r="AG224" s="294"/>
      <c r="AH224" s="294"/>
      <c r="AI224" s="294"/>
      <c r="AJ224" s="294"/>
      <c r="AK224" s="294"/>
      <c r="AL224" s="294"/>
      <c r="AM224" s="294"/>
      <c r="AN224" s="294"/>
      <c r="AO224" s="294"/>
      <c r="AP224" s="294"/>
      <c r="AQ224" s="294"/>
      <c r="AR224" s="294"/>
      <c r="AS224" s="294"/>
      <c r="AT224" s="294"/>
      <c r="AU224" s="294"/>
      <c r="AV224" s="294"/>
      <c r="AW224" s="294"/>
      <c r="AX224" s="294"/>
      <c r="AY224" s="294"/>
      <c r="AZ224" s="294"/>
      <c r="BA224" s="294"/>
      <c r="BB224" s="294"/>
      <c r="BC224" s="294"/>
      <c r="BD224" s="294"/>
      <c r="BE224" s="294"/>
      <c r="BF224" s="294"/>
      <c r="BG224" s="294"/>
      <c r="BH224" s="294"/>
      <c r="BI224" s="294"/>
    </row>
    <row r="225" spans="2:61" ht="15.75" customHeight="1" x14ac:dyDescent="0.2">
      <c r="B225" s="297"/>
      <c r="C225" s="297"/>
      <c r="D225" s="297"/>
      <c r="E225" s="297"/>
      <c r="F225" s="294"/>
      <c r="G225" s="294"/>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294"/>
      <c r="AT225" s="294"/>
      <c r="AU225" s="294"/>
      <c r="AV225" s="294"/>
      <c r="AW225" s="294"/>
      <c r="AX225" s="294"/>
      <c r="AY225" s="294"/>
      <c r="AZ225" s="294"/>
      <c r="BA225" s="294"/>
      <c r="BB225" s="294"/>
      <c r="BC225" s="294"/>
      <c r="BD225" s="294"/>
      <c r="BE225" s="294"/>
      <c r="BF225" s="294"/>
      <c r="BG225" s="294"/>
      <c r="BH225" s="294"/>
      <c r="BI225" s="294"/>
    </row>
    <row r="226" spans="2:61" ht="15.75" customHeight="1" x14ac:dyDescent="0.2">
      <c r="B226" s="297"/>
      <c r="C226" s="297"/>
      <c r="D226" s="297"/>
      <c r="E226" s="297"/>
      <c r="F226" s="294"/>
      <c r="G226" s="294"/>
      <c r="H226" s="294"/>
      <c r="I226" s="294"/>
      <c r="J226" s="294"/>
      <c r="K226" s="294"/>
      <c r="L226" s="294"/>
      <c r="M226" s="294"/>
      <c r="N226" s="294"/>
      <c r="O226" s="294"/>
      <c r="P226" s="294"/>
      <c r="Q226" s="294"/>
      <c r="R226" s="294"/>
      <c r="S226" s="294"/>
      <c r="T226" s="294"/>
      <c r="U226" s="294"/>
      <c r="V226" s="294"/>
      <c r="W226" s="294"/>
      <c r="X226" s="294"/>
      <c r="Y226" s="294"/>
      <c r="Z226" s="294"/>
      <c r="AA226" s="294"/>
      <c r="AB226" s="294"/>
      <c r="AC226" s="294"/>
      <c r="AD226" s="294"/>
      <c r="AE226" s="294"/>
      <c r="AF226" s="294"/>
      <c r="AG226" s="294"/>
      <c r="AH226" s="294"/>
      <c r="AI226" s="294"/>
      <c r="AJ226" s="294"/>
      <c r="AK226" s="294"/>
      <c r="AL226" s="294"/>
      <c r="AM226" s="294"/>
      <c r="AN226" s="294"/>
      <c r="AO226" s="294"/>
      <c r="AP226" s="294"/>
      <c r="AQ226" s="294"/>
      <c r="AR226" s="294"/>
      <c r="AS226" s="294"/>
      <c r="AT226" s="294"/>
      <c r="AU226" s="294"/>
      <c r="AV226" s="294"/>
      <c r="AW226" s="294"/>
      <c r="AX226" s="294"/>
      <c r="AY226" s="294"/>
      <c r="AZ226" s="294"/>
      <c r="BA226" s="294"/>
      <c r="BB226" s="294"/>
      <c r="BC226" s="294"/>
      <c r="BD226" s="294"/>
      <c r="BE226" s="294"/>
      <c r="BF226" s="294"/>
      <c r="BG226" s="294"/>
      <c r="BH226" s="294"/>
      <c r="BI226" s="294"/>
    </row>
    <row r="227" spans="2:61" ht="15.75" customHeight="1" x14ac:dyDescent="0.2">
      <c r="B227" s="297"/>
      <c r="C227" s="297"/>
      <c r="D227" s="297"/>
      <c r="E227" s="297"/>
      <c r="F227" s="294"/>
      <c r="G227" s="294"/>
      <c r="H227" s="294"/>
      <c r="I227" s="294"/>
      <c r="J227" s="294"/>
      <c r="K227" s="294"/>
      <c r="L227" s="294"/>
      <c r="M227" s="294"/>
      <c r="N227" s="294"/>
      <c r="O227" s="294"/>
      <c r="P227" s="294"/>
      <c r="Q227" s="294"/>
      <c r="R227" s="294"/>
      <c r="S227" s="294"/>
      <c r="T227" s="294"/>
      <c r="U227" s="294"/>
      <c r="V227" s="294"/>
      <c r="W227" s="294"/>
      <c r="X227" s="294"/>
      <c r="Y227" s="294"/>
      <c r="Z227" s="294"/>
      <c r="AA227" s="294"/>
      <c r="AB227" s="294"/>
      <c r="AC227" s="294"/>
      <c r="AD227" s="294"/>
      <c r="AE227" s="294"/>
      <c r="AF227" s="294"/>
      <c r="AG227" s="294"/>
      <c r="AH227" s="294"/>
      <c r="AI227" s="294"/>
      <c r="AJ227" s="294"/>
      <c r="AK227" s="294"/>
      <c r="AL227" s="294"/>
      <c r="AM227" s="294"/>
      <c r="AN227" s="294"/>
      <c r="AO227" s="294"/>
      <c r="AP227" s="294"/>
      <c r="AQ227" s="294"/>
      <c r="AR227" s="294"/>
      <c r="AS227" s="294"/>
      <c r="AT227" s="294"/>
      <c r="AU227" s="294"/>
      <c r="AV227" s="294"/>
      <c r="AW227" s="294"/>
      <c r="AX227" s="294"/>
      <c r="AY227" s="294"/>
      <c r="AZ227" s="294"/>
      <c r="BA227" s="294"/>
      <c r="BB227" s="294"/>
      <c r="BC227" s="294"/>
      <c r="BD227" s="294"/>
      <c r="BE227" s="294"/>
      <c r="BF227" s="294"/>
      <c r="BG227" s="294"/>
      <c r="BH227" s="294"/>
      <c r="BI227" s="294"/>
    </row>
    <row r="228" spans="2:61" ht="15.75" customHeight="1" x14ac:dyDescent="0.2">
      <c r="B228" s="297"/>
      <c r="C228" s="297"/>
      <c r="D228" s="297"/>
      <c r="E228" s="297"/>
      <c r="F228" s="294"/>
      <c r="G228" s="294"/>
      <c r="H228" s="294"/>
      <c r="I228" s="294"/>
      <c r="J228" s="294"/>
      <c r="K228" s="294"/>
      <c r="L228" s="294"/>
      <c r="M228" s="294"/>
      <c r="N228" s="294"/>
      <c r="O228" s="294"/>
      <c r="P228" s="294"/>
      <c r="Q228" s="294"/>
      <c r="R228" s="294"/>
      <c r="S228" s="294"/>
      <c r="T228" s="294"/>
      <c r="U228" s="294"/>
      <c r="V228" s="294"/>
      <c r="W228" s="294"/>
      <c r="X228" s="294"/>
      <c r="Y228" s="294"/>
      <c r="Z228" s="294"/>
      <c r="AA228" s="294"/>
      <c r="AB228" s="294"/>
      <c r="AC228" s="294"/>
      <c r="AD228" s="294"/>
      <c r="AE228" s="294"/>
      <c r="AF228" s="294"/>
      <c r="AG228" s="294"/>
      <c r="AH228" s="294"/>
      <c r="AI228" s="294"/>
      <c r="AJ228" s="294"/>
      <c r="AK228" s="294"/>
      <c r="AL228" s="294"/>
      <c r="AM228" s="294"/>
      <c r="AN228" s="294"/>
      <c r="AO228" s="294"/>
      <c r="AP228" s="294"/>
      <c r="AQ228" s="294"/>
      <c r="AR228" s="294"/>
      <c r="AS228" s="294"/>
      <c r="AT228" s="294"/>
      <c r="AU228" s="294"/>
      <c r="AV228" s="294"/>
      <c r="AW228" s="294"/>
      <c r="AX228" s="294"/>
      <c r="AY228" s="294"/>
      <c r="AZ228" s="294"/>
      <c r="BA228" s="294"/>
      <c r="BB228" s="294"/>
      <c r="BC228" s="294"/>
      <c r="BD228" s="294"/>
      <c r="BE228" s="294"/>
      <c r="BF228" s="294"/>
      <c r="BG228" s="294"/>
      <c r="BH228" s="294"/>
      <c r="BI228" s="294"/>
    </row>
    <row r="229" spans="2:61" ht="15.75" customHeight="1" x14ac:dyDescent="0.2">
      <c r="B229" s="297"/>
      <c r="C229" s="297"/>
      <c r="D229" s="297"/>
      <c r="E229" s="297"/>
      <c r="F229" s="294"/>
      <c r="G229" s="294"/>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294"/>
      <c r="AT229" s="294"/>
      <c r="AU229" s="294"/>
      <c r="AV229" s="294"/>
      <c r="AW229" s="294"/>
      <c r="AX229" s="294"/>
      <c r="AY229" s="294"/>
      <c r="AZ229" s="294"/>
      <c r="BA229" s="294"/>
      <c r="BB229" s="294"/>
      <c r="BC229" s="294"/>
      <c r="BD229" s="294"/>
      <c r="BE229" s="294"/>
      <c r="BF229" s="294"/>
      <c r="BG229" s="294"/>
      <c r="BH229" s="294"/>
      <c r="BI229" s="294"/>
    </row>
    <row r="230" spans="2:61" ht="15.75" customHeight="1" x14ac:dyDescent="0.2">
      <c r="B230" s="297"/>
      <c r="C230" s="297"/>
      <c r="D230" s="297"/>
      <c r="E230" s="297"/>
      <c r="F230" s="294"/>
      <c r="G230" s="294"/>
      <c r="H230" s="294"/>
      <c r="I230" s="294"/>
      <c r="J230" s="294"/>
      <c r="K230" s="294"/>
      <c r="L230" s="294"/>
      <c r="M230" s="294"/>
      <c r="N230" s="294"/>
      <c r="O230" s="294"/>
      <c r="P230" s="294"/>
      <c r="Q230" s="294"/>
      <c r="R230" s="294"/>
      <c r="S230" s="294"/>
      <c r="T230" s="294"/>
      <c r="U230" s="294"/>
      <c r="V230" s="294"/>
      <c r="W230" s="294"/>
      <c r="X230" s="294"/>
      <c r="Y230" s="294"/>
      <c r="Z230" s="294"/>
      <c r="AA230" s="294"/>
      <c r="AB230" s="294"/>
      <c r="AC230" s="294"/>
      <c r="AD230" s="294"/>
      <c r="AE230" s="294"/>
      <c r="AF230" s="294"/>
      <c r="AG230" s="294"/>
      <c r="AH230" s="294"/>
      <c r="AI230" s="294"/>
      <c r="AJ230" s="294"/>
      <c r="AK230" s="294"/>
      <c r="AL230" s="294"/>
      <c r="AM230" s="294"/>
      <c r="AN230" s="294"/>
      <c r="AO230" s="294"/>
      <c r="AP230" s="294"/>
      <c r="AQ230" s="294"/>
      <c r="AR230" s="294"/>
      <c r="AS230" s="294"/>
      <c r="AT230" s="294"/>
      <c r="AU230" s="294"/>
      <c r="AV230" s="294"/>
      <c r="AW230" s="294"/>
      <c r="AX230" s="294"/>
      <c r="AY230" s="294"/>
      <c r="AZ230" s="294"/>
      <c r="BA230" s="294"/>
      <c r="BB230" s="294"/>
      <c r="BC230" s="294"/>
      <c r="BD230" s="294"/>
      <c r="BE230" s="294"/>
      <c r="BF230" s="294"/>
      <c r="BG230" s="294"/>
      <c r="BH230" s="294"/>
      <c r="BI230" s="294"/>
    </row>
    <row r="231" spans="2:61" ht="15.75" customHeight="1" x14ac:dyDescent="0.2">
      <c r="B231" s="297"/>
      <c r="C231" s="297"/>
      <c r="D231" s="297"/>
      <c r="E231" s="297"/>
      <c r="F231" s="294"/>
      <c r="G231" s="294"/>
      <c r="H231" s="294"/>
      <c r="I231" s="294"/>
      <c r="J231" s="294"/>
      <c r="K231" s="294"/>
      <c r="L231" s="294"/>
      <c r="M231" s="294"/>
      <c r="N231" s="294"/>
      <c r="O231" s="294"/>
      <c r="P231" s="294"/>
      <c r="Q231" s="294"/>
      <c r="R231" s="294"/>
      <c r="S231" s="294"/>
      <c r="T231" s="294"/>
      <c r="U231" s="294"/>
      <c r="V231" s="294"/>
      <c r="W231" s="294"/>
      <c r="X231" s="294"/>
      <c r="Y231" s="294"/>
      <c r="Z231" s="294"/>
      <c r="AA231" s="294"/>
      <c r="AB231" s="294"/>
      <c r="AC231" s="294"/>
      <c r="AD231" s="294"/>
      <c r="AE231" s="294"/>
      <c r="AF231" s="294"/>
      <c r="AG231" s="294"/>
      <c r="AH231" s="294"/>
      <c r="AI231" s="294"/>
      <c r="AJ231" s="294"/>
      <c r="AK231" s="294"/>
      <c r="AL231" s="294"/>
      <c r="AM231" s="294"/>
      <c r="AN231" s="294"/>
      <c r="AO231" s="294"/>
      <c r="AP231" s="294"/>
      <c r="AQ231" s="294"/>
      <c r="AR231" s="294"/>
      <c r="AS231" s="294"/>
      <c r="AT231" s="294"/>
      <c r="AU231" s="294"/>
      <c r="AV231" s="294"/>
      <c r="AW231" s="294"/>
      <c r="AX231" s="294"/>
      <c r="AY231" s="294"/>
      <c r="AZ231" s="294"/>
      <c r="BA231" s="294"/>
      <c r="BB231" s="294"/>
      <c r="BC231" s="294"/>
      <c r="BD231" s="294"/>
      <c r="BE231" s="294"/>
      <c r="BF231" s="294"/>
      <c r="BG231" s="294"/>
      <c r="BH231" s="294"/>
      <c r="BI231" s="294"/>
    </row>
    <row r="232" spans="2:61" ht="15.75" customHeight="1" x14ac:dyDescent="0.2">
      <c r="B232" s="297"/>
      <c r="C232" s="297"/>
      <c r="D232" s="297"/>
      <c r="E232" s="297"/>
      <c r="F232" s="294"/>
      <c r="G232" s="294"/>
      <c r="H232" s="294"/>
      <c r="I232" s="294"/>
      <c r="J232" s="294"/>
      <c r="K232" s="294"/>
      <c r="L232" s="294"/>
      <c r="M232" s="294"/>
      <c r="N232" s="294"/>
      <c r="O232" s="294"/>
      <c r="P232" s="294"/>
      <c r="Q232" s="294"/>
      <c r="R232" s="294"/>
      <c r="S232" s="294"/>
      <c r="T232" s="294"/>
      <c r="U232" s="294"/>
      <c r="V232" s="294"/>
      <c r="W232" s="294"/>
      <c r="X232" s="294"/>
      <c r="Y232" s="294"/>
      <c r="Z232" s="294"/>
      <c r="AA232" s="294"/>
      <c r="AB232" s="294"/>
      <c r="AC232" s="294"/>
      <c r="AD232" s="294"/>
      <c r="AE232" s="294"/>
      <c r="AF232" s="294"/>
      <c r="AG232" s="294"/>
      <c r="AH232" s="294"/>
      <c r="AI232" s="294"/>
      <c r="AJ232" s="294"/>
      <c r="AK232" s="294"/>
      <c r="AL232" s="294"/>
      <c r="AM232" s="294"/>
      <c r="AN232" s="294"/>
      <c r="AO232" s="294"/>
      <c r="AP232" s="294"/>
      <c r="AQ232" s="294"/>
      <c r="AR232" s="294"/>
      <c r="AS232" s="294"/>
      <c r="AT232" s="294"/>
      <c r="AU232" s="294"/>
      <c r="AV232" s="294"/>
      <c r="AW232" s="294"/>
      <c r="AX232" s="294"/>
      <c r="AY232" s="294"/>
      <c r="AZ232" s="294"/>
      <c r="BA232" s="294"/>
      <c r="BB232" s="294"/>
      <c r="BC232" s="294"/>
      <c r="BD232" s="294"/>
      <c r="BE232" s="294"/>
      <c r="BF232" s="294"/>
      <c r="BG232" s="294"/>
      <c r="BH232" s="294"/>
      <c r="BI232" s="294"/>
    </row>
    <row r="233" spans="2:61" ht="15.75" customHeight="1" x14ac:dyDescent="0.2">
      <c r="B233" s="297"/>
      <c r="C233" s="297"/>
      <c r="D233" s="297"/>
      <c r="E233" s="297"/>
      <c r="F233" s="294"/>
      <c r="G233" s="294"/>
      <c r="H233" s="294"/>
      <c r="I233" s="294"/>
      <c r="J233" s="294"/>
      <c r="K233" s="294"/>
      <c r="L233" s="294"/>
      <c r="M233" s="294"/>
      <c r="N233" s="294"/>
      <c r="O233" s="294"/>
      <c r="P233" s="294"/>
      <c r="Q233" s="294"/>
      <c r="R233" s="294"/>
      <c r="S233" s="294"/>
      <c r="T233" s="294"/>
      <c r="U233" s="294"/>
      <c r="V233" s="294"/>
      <c r="W233" s="294"/>
      <c r="X233" s="294"/>
      <c r="Y233" s="294"/>
      <c r="Z233" s="294"/>
      <c r="AA233" s="294"/>
      <c r="AB233" s="294"/>
      <c r="AC233" s="294"/>
      <c r="AD233" s="294"/>
      <c r="AE233" s="294"/>
      <c r="AF233" s="294"/>
      <c r="AG233" s="294"/>
      <c r="AH233" s="294"/>
      <c r="AI233" s="294"/>
      <c r="AJ233" s="294"/>
      <c r="AK233" s="294"/>
      <c r="AL233" s="294"/>
      <c r="AM233" s="294"/>
      <c r="AN233" s="294"/>
      <c r="AO233" s="294"/>
      <c r="AP233" s="294"/>
      <c r="AQ233" s="294"/>
      <c r="AR233" s="294"/>
      <c r="AS233" s="294"/>
      <c r="AT233" s="294"/>
      <c r="AU233" s="294"/>
      <c r="AV233" s="294"/>
      <c r="AW233" s="294"/>
      <c r="AX233" s="294"/>
      <c r="AY233" s="294"/>
      <c r="AZ233" s="294"/>
      <c r="BA233" s="294"/>
      <c r="BB233" s="294"/>
      <c r="BC233" s="294"/>
      <c r="BD233" s="294"/>
      <c r="BE233" s="294"/>
      <c r="BF233" s="294"/>
      <c r="BG233" s="294"/>
      <c r="BH233" s="294"/>
      <c r="BI233" s="294"/>
    </row>
    <row r="234" spans="2:61" ht="15.75" customHeight="1" x14ac:dyDescent="0.2">
      <c r="B234" s="297"/>
      <c r="C234" s="297"/>
      <c r="D234" s="297"/>
      <c r="E234" s="297"/>
      <c r="F234" s="294"/>
      <c r="G234" s="294"/>
      <c r="H234" s="294"/>
      <c r="I234" s="294"/>
      <c r="J234" s="294"/>
      <c r="K234" s="294"/>
      <c r="L234" s="294"/>
      <c r="M234" s="294"/>
      <c r="N234" s="294"/>
      <c r="O234" s="294"/>
      <c r="P234" s="294"/>
      <c r="Q234" s="294"/>
      <c r="R234" s="294"/>
      <c r="S234" s="294"/>
      <c r="T234" s="294"/>
      <c r="U234" s="294"/>
      <c r="V234" s="294"/>
      <c r="W234" s="294"/>
      <c r="X234" s="294"/>
      <c r="Y234" s="294"/>
      <c r="Z234" s="294"/>
      <c r="AA234" s="294"/>
      <c r="AB234" s="294"/>
      <c r="AC234" s="294"/>
      <c r="AD234" s="294"/>
      <c r="AE234" s="294"/>
      <c r="AF234" s="294"/>
      <c r="AG234" s="294"/>
      <c r="AH234" s="294"/>
      <c r="AI234" s="294"/>
      <c r="AJ234" s="294"/>
      <c r="AK234" s="294"/>
      <c r="AL234" s="294"/>
      <c r="AM234" s="294"/>
      <c r="AN234" s="294"/>
      <c r="AO234" s="294"/>
      <c r="AP234" s="294"/>
      <c r="AQ234" s="294"/>
      <c r="AR234" s="294"/>
      <c r="AS234" s="294"/>
      <c r="AT234" s="294"/>
      <c r="AU234" s="294"/>
      <c r="AV234" s="294"/>
      <c r="AW234" s="294"/>
      <c r="AX234" s="294"/>
      <c r="AY234" s="294"/>
      <c r="AZ234" s="294"/>
      <c r="BA234" s="294"/>
      <c r="BB234" s="294"/>
      <c r="BC234" s="294"/>
      <c r="BD234" s="294"/>
      <c r="BE234" s="294"/>
      <c r="BF234" s="294"/>
      <c r="BG234" s="294"/>
      <c r="BH234" s="294"/>
      <c r="BI234" s="294"/>
    </row>
    <row r="235" spans="2:61" ht="15.75" customHeight="1" x14ac:dyDescent="0.2">
      <c r="B235" s="297"/>
      <c r="C235" s="297"/>
      <c r="D235" s="297"/>
      <c r="E235" s="297"/>
      <c r="F235" s="294"/>
      <c r="G235" s="294"/>
      <c r="H235" s="294"/>
      <c r="I235" s="294"/>
      <c r="J235" s="294"/>
      <c r="K235" s="294"/>
      <c r="L235" s="294"/>
      <c r="M235" s="294"/>
      <c r="N235" s="294"/>
      <c r="O235" s="294"/>
      <c r="P235" s="294"/>
      <c r="Q235" s="294"/>
      <c r="R235" s="294"/>
      <c r="S235" s="294"/>
      <c r="T235" s="294"/>
      <c r="U235" s="294"/>
      <c r="V235" s="294"/>
      <c r="W235" s="294"/>
      <c r="X235" s="294"/>
      <c r="Y235" s="294"/>
      <c r="Z235" s="294"/>
      <c r="AA235" s="294"/>
      <c r="AB235" s="294"/>
      <c r="AC235" s="294"/>
      <c r="AD235" s="294"/>
      <c r="AE235" s="294"/>
      <c r="AF235" s="294"/>
      <c r="AG235" s="294"/>
      <c r="AH235" s="294"/>
      <c r="AI235" s="294"/>
      <c r="AJ235" s="294"/>
      <c r="AK235" s="294"/>
      <c r="AL235" s="294"/>
      <c r="AM235" s="294"/>
      <c r="AN235" s="294"/>
      <c r="AO235" s="294"/>
      <c r="AP235" s="294"/>
      <c r="AQ235" s="294"/>
      <c r="AR235" s="294"/>
      <c r="AS235" s="294"/>
      <c r="AT235" s="294"/>
      <c r="AU235" s="294"/>
      <c r="AV235" s="294"/>
      <c r="AW235" s="294"/>
      <c r="AX235" s="294"/>
      <c r="AY235" s="294"/>
      <c r="AZ235" s="294"/>
      <c r="BA235" s="294"/>
      <c r="BB235" s="294"/>
      <c r="BC235" s="294"/>
      <c r="BD235" s="294"/>
      <c r="BE235" s="294"/>
      <c r="BF235" s="294"/>
      <c r="BG235" s="294"/>
      <c r="BH235" s="294"/>
      <c r="BI235" s="294"/>
    </row>
    <row r="236" spans="2:61" ht="15.75" customHeight="1" x14ac:dyDescent="0.2">
      <c r="B236" s="297"/>
      <c r="C236" s="297"/>
      <c r="D236" s="297"/>
      <c r="E236" s="297"/>
      <c r="F236" s="294"/>
      <c r="G236" s="294"/>
      <c r="H236" s="294"/>
      <c r="I236" s="294"/>
      <c r="J236" s="294"/>
      <c r="K236" s="294"/>
      <c r="L236" s="294"/>
      <c r="M236" s="294"/>
      <c r="N236" s="294"/>
      <c r="O236" s="294"/>
      <c r="P236" s="294"/>
      <c r="Q236" s="294"/>
      <c r="R236" s="294"/>
      <c r="S236" s="294"/>
      <c r="T236" s="294"/>
      <c r="U236" s="294"/>
      <c r="V236" s="294"/>
      <c r="W236" s="294"/>
      <c r="X236" s="294"/>
      <c r="Y236" s="294"/>
      <c r="Z236" s="294"/>
      <c r="AA236" s="294"/>
      <c r="AB236" s="294"/>
      <c r="AC236" s="294"/>
      <c r="AD236" s="294"/>
      <c r="AE236" s="294"/>
      <c r="AF236" s="294"/>
      <c r="AG236" s="294"/>
      <c r="AH236" s="294"/>
      <c r="AI236" s="294"/>
      <c r="AJ236" s="294"/>
      <c r="AK236" s="294"/>
      <c r="AL236" s="294"/>
      <c r="AM236" s="294"/>
      <c r="AN236" s="294"/>
      <c r="AO236" s="294"/>
      <c r="AP236" s="294"/>
      <c r="AQ236" s="294"/>
      <c r="AR236" s="294"/>
      <c r="AS236" s="294"/>
      <c r="AT236" s="294"/>
      <c r="AU236" s="294"/>
      <c r="AV236" s="294"/>
      <c r="AW236" s="294"/>
      <c r="AX236" s="294"/>
      <c r="AY236" s="294"/>
      <c r="AZ236" s="294"/>
      <c r="BA236" s="294"/>
      <c r="BB236" s="294"/>
      <c r="BC236" s="294"/>
      <c r="BD236" s="294"/>
      <c r="BE236" s="294"/>
      <c r="BF236" s="294"/>
      <c r="BG236" s="294"/>
      <c r="BH236" s="294"/>
      <c r="BI236" s="294"/>
    </row>
    <row r="237" spans="2:61" ht="15.75" customHeight="1" x14ac:dyDescent="0.2">
      <c r="B237" s="297"/>
      <c r="C237" s="297"/>
      <c r="D237" s="297"/>
      <c r="E237" s="297"/>
      <c r="F237" s="294"/>
      <c r="G237" s="294"/>
      <c r="H237" s="294"/>
      <c r="I237" s="294"/>
      <c r="J237" s="294"/>
      <c r="K237" s="294"/>
      <c r="L237" s="294"/>
      <c r="M237" s="294"/>
      <c r="N237" s="294"/>
      <c r="O237" s="294"/>
      <c r="P237" s="294"/>
      <c r="Q237" s="294"/>
      <c r="R237" s="294"/>
      <c r="S237" s="294"/>
      <c r="T237" s="294"/>
      <c r="U237" s="294"/>
      <c r="V237" s="294"/>
      <c r="W237" s="294"/>
      <c r="X237" s="294"/>
      <c r="Y237" s="294"/>
      <c r="Z237" s="294"/>
      <c r="AA237" s="294"/>
      <c r="AB237" s="294"/>
      <c r="AC237" s="294"/>
      <c r="AD237" s="294"/>
      <c r="AE237" s="294"/>
      <c r="AF237" s="294"/>
      <c r="AG237" s="294"/>
      <c r="AH237" s="294"/>
      <c r="AI237" s="294"/>
      <c r="AJ237" s="294"/>
      <c r="AK237" s="294"/>
      <c r="AL237" s="294"/>
      <c r="AM237" s="294"/>
      <c r="AN237" s="294"/>
      <c r="AO237" s="294"/>
      <c r="AP237" s="294"/>
      <c r="AQ237" s="294"/>
      <c r="AR237" s="294"/>
      <c r="AS237" s="294"/>
      <c r="AT237" s="294"/>
      <c r="AU237" s="294"/>
      <c r="AV237" s="294"/>
      <c r="AW237" s="294"/>
      <c r="AX237" s="294"/>
      <c r="AY237" s="294"/>
      <c r="AZ237" s="294"/>
      <c r="BA237" s="294"/>
      <c r="BB237" s="294"/>
      <c r="BC237" s="294"/>
      <c r="BD237" s="294"/>
      <c r="BE237" s="294"/>
      <c r="BF237" s="294"/>
      <c r="BG237" s="294"/>
      <c r="BH237" s="294"/>
      <c r="BI237" s="294"/>
    </row>
    <row r="238" spans="2:61" ht="15.75" customHeight="1" x14ac:dyDescent="0.2">
      <c r="B238" s="297"/>
      <c r="C238" s="297"/>
      <c r="D238" s="297"/>
      <c r="E238" s="297"/>
      <c r="F238" s="294"/>
      <c r="G238" s="294"/>
      <c r="H238" s="294"/>
      <c r="I238" s="294"/>
      <c r="J238" s="294"/>
      <c r="K238" s="294"/>
      <c r="L238" s="294"/>
      <c r="M238" s="294"/>
      <c r="N238" s="294"/>
      <c r="O238" s="294"/>
      <c r="P238" s="294"/>
      <c r="Q238" s="294"/>
      <c r="R238" s="294"/>
      <c r="S238" s="294"/>
      <c r="T238" s="294"/>
      <c r="U238" s="294"/>
      <c r="V238" s="294"/>
      <c r="W238" s="294"/>
      <c r="X238" s="294"/>
      <c r="Y238" s="294"/>
      <c r="Z238" s="294"/>
      <c r="AA238" s="294"/>
      <c r="AB238" s="294"/>
      <c r="AC238" s="294"/>
      <c r="AD238" s="294"/>
      <c r="AE238" s="294"/>
      <c r="AF238" s="294"/>
      <c r="AG238" s="294"/>
      <c r="AH238" s="294"/>
      <c r="AI238" s="294"/>
      <c r="AJ238" s="294"/>
      <c r="AK238" s="294"/>
      <c r="AL238" s="294"/>
      <c r="AM238" s="294"/>
      <c r="AN238" s="294"/>
      <c r="AO238" s="294"/>
      <c r="AP238" s="294"/>
      <c r="AQ238" s="294"/>
      <c r="AR238" s="294"/>
      <c r="AS238" s="294"/>
      <c r="AT238" s="294"/>
      <c r="AU238" s="294"/>
      <c r="AV238" s="294"/>
      <c r="AW238" s="294"/>
      <c r="AX238" s="294"/>
      <c r="AY238" s="294"/>
      <c r="AZ238" s="294"/>
      <c r="BA238" s="294"/>
      <c r="BB238" s="294"/>
      <c r="BC238" s="294"/>
      <c r="BD238" s="294"/>
      <c r="BE238" s="294"/>
      <c r="BF238" s="294"/>
      <c r="BG238" s="294"/>
      <c r="BH238" s="294"/>
      <c r="BI238" s="294"/>
    </row>
    <row r="239" spans="2:61" ht="15.75" customHeight="1" x14ac:dyDescent="0.2">
      <c r="B239" s="297"/>
      <c r="C239" s="297"/>
      <c r="D239" s="297"/>
      <c r="E239" s="297"/>
      <c r="F239" s="294"/>
      <c r="G239" s="294"/>
      <c r="H239" s="294"/>
      <c r="I239" s="294"/>
      <c r="J239" s="294"/>
      <c r="K239" s="294"/>
      <c r="L239" s="294"/>
      <c r="M239" s="294"/>
      <c r="N239" s="294"/>
      <c r="O239" s="294"/>
      <c r="P239" s="294"/>
      <c r="Q239" s="294"/>
      <c r="R239" s="294"/>
      <c r="S239" s="294"/>
      <c r="T239" s="294"/>
      <c r="U239" s="294"/>
      <c r="V239" s="294"/>
      <c r="W239" s="294"/>
      <c r="X239" s="294"/>
      <c r="Y239" s="294"/>
      <c r="Z239" s="294"/>
      <c r="AA239" s="294"/>
      <c r="AB239" s="294"/>
      <c r="AC239" s="294"/>
      <c r="AD239" s="294"/>
      <c r="AE239" s="294"/>
      <c r="AF239" s="294"/>
      <c r="AG239" s="294"/>
      <c r="AH239" s="294"/>
      <c r="AI239" s="294"/>
      <c r="AJ239" s="294"/>
      <c r="AK239" s="294"/>
      <c r="AL239" s="294"/>
      <c r="AM239" s="294"/>
      <c r="AN239" s="294"/>
      <c r="AO239" s="294"/>
      <c r="AP239" s="294"/>
      <c r="AQ239" s="294"/>
      <c r="AR239" s="294"/>
      <c r="AS239" s="294"/>
      <c r="AT239" s="294"/>
      <c r="AU239" s="294"/>
      <c r="AV239" s="294"/>
      <c r="AW239" s="294"/>
      <c r="AX239" s="294"/>
      <c r="AY239" s="294"/>
      <c r="AZ239" s="294"/>
      <c r="BA239" s="294"/>
      <c r="BB239" s="294"/>
      <c r="BC239" s="294"/>
      <c r="BD239" s="294"/>
      <c r="BE239" s="294"/>
      <c r="BF239" s="294"/>
      <c r="BG239" s="294"/>
      <c r="BH239" s="294"/>
      <c r="BI239" s="294"/>
    </row>
    <row r="240" spans="2:61" ht="15.75" customHeight="1" x14ac:dyDescent="0.2">
      <c r="B240" s="297"/>
      <c r="C240" s="297"/>
      <c r="D240" s="297"/>
      <c r="E240" s="297"/>
      <c r="F240" s="294"/>
      <c r="G240" s="294"/>
      <c r="H240" s="294"/>
      <c r="I240" s="294"/>
      <c r="J240" s="294"/>
      <c r="K240" s="294"/>
      <c r="L240" s="294"/>
      <c r="M240" s="294"/>
      <c r="N240" s="294"/>
      <c r="O240" s="294"/>
      <c r="P240" s="294"/>
      <c r="Q240" s="294"/>
      <c r="R240" s="294"/>
      <c r="S240" s="294"/>
      <c r="T240" s="294"/>
      <c r="U240" s="294"/>
      <c r="V240" s="294"/>
      <c r="W240" s="294"/>
      <c r="X240" s="294"/>
      <c r="Y240" s="294"/>
      <c r="Z240" s="294"/>
      <c r="AA240" s="294"/>
      <c r="AB240" s="294"/>
      <c r="AC240" s="294"/>
      <c r="AD240" s="294"/>
      <c r="AE240" s="294"/>
      <c r="AF240" s="294"/>
      <c r="AG240" s="294"/>
      <c r="AH240" s="294"/>
      <c r="AI240" s="294"/>
      <c r="AJ240" s="294"/>
      <c r="AK240" s="294"/>
      <c r="AL240" s="294"/>
      <c r="AM240" s="294"/>
      <c r="AN240" s="294"/>
      <c r="AO240" s="294"/>
      <c r="AP240" s="294"/>
      <c r="AQ240" s="294"/>
      <c r="AR240" s="294"/>
      <c r="AS240" s="294"/>
      <c r="AT240" s="294"/>
      <c r="AU240" s="294"/>
      <c r="AV240" s="294"/>
      <c r="AW240" s="294"/>
      <c r="AX240" s="294"/>
      <c r="AY240" s="294"/>
      <c r="AZ240" s="294"/>
      <c r="BA240" s="294"/>
      <c r="BB240" s="294"/>
      <c r="BC240" s="294"/>
      <c r="BD240" s="294"/>
      <c r="BE240" s="294"/>
      <c r="BF240" s="294"/>
      <c r="BG240" s="294"/>
      <c r="BH240" s="294"/>
      <c r="BI240" s="294"/>
    </row>
    <row r="241" spans="2:61" ht="15.75" customHeight="1" x14ac:dyDescent="0.2">
      <c r="B241" s="297"/>
      <c r="C241" s="297"/>
      <c r="D241" s="297"/>
      <c r="E241" s="297"/>
      <c r="F241" s="294"/>
      <c r="G241" s="294"/>
      <c r="H241" s="294"/>
      <c r="I241" s="294"/>
      <c r="J241" s="294"/>
      <c r="K241" s="294"/>
      <c r="L241" s="294"/>
      <c r="M241" s="294"/>
      <c r="N241" s="294"/>
      <c r="O241" s="294"/>
      <c r="P241" s="294"/>
      <c r="Q241" s="294"/>
      <c r="R241" s="294"/>
      <c r="S241" s="294"/>
      <c r="T241" s="294"/>
      <c r="U241" s="294"/>
      <c r="V241" s="294"/>
      <c r="W241" s="294"/>
      <c r="X241" s="294"/>
      <c r="Y241" s="294"/>
      <c r="Z241" s="294"/>
      <c r="AA241" s="294"/>
      <c r="AB241" s="294"/>
      <c r="AC241" s="294"/>
      <c r="AD241" s="294"/>
      <c r="AE241" s="294"/>
      <c r="AF241" s="294"/>
      <c r="AG241" s="294"/>
      <c r="AH241" s="294"/>
      <c r="AI241" s="294"/>
      <c r="AJ241" s="294"/>
      <c r="AK241" s="294"/>
      <c r="AL241" s="294"/>
      <c r="AM241" s="294"/>
      <c r="AN241" s="294"/>
      <c r="AO241" s="294"/>
      <c r="AP241" s="294"/>
      <c r="AQ241" s="294"/>
      <c r="AR241" s="294"/>
      <c r="AS241" s="294"/>
      <c r="AT241" s="294"/>
      <c r="AU241" s="294"/>
      <c r="AV241" s="294"/>
      <c r="AW241" s="294"/>
      <c r="AX241" s="294"/>
      <c r="AY241" s="294"/>
      <c r="AZ241" s="294"/>
      <c r="BA241" s="294"/>
      <c r="BB241" s="294"/>
      <c r="BC241" s="294"/>
      <c r="BD241" s="294"/>
      <c r="BE241" s="294"/>
      <c r="BF241" s="294"/>
      <c r="BG241" s="294"/>
      <c r="BH241" s="294"/>
      <c r="BI241" s="294"/>
    </row>
    <row r="242" spans="2:61" ht="15.75" customHeight="1" x14ac:dyDescent="0.2">
      <c r="B242" s="297"/>
      <c r="C242" s="297"/>
      <c r="D242" s="297"/>
      <c r="E242" s="297"/>
      <c r="F242" s="294"/>
      <c r="G242" s="294"/>
      <c r="H242" s="294"/>
      <c r="I242" s="294"/>
      <c r="J242" s="294"/>
      <c r="K242" s="294"/>
      <c r="L242" s="294"/>
      <c r="M242" s="294"/>
      <c r="N242" s="294"/>
      <c r="O242" s="294"/>
      <c r="P242" s="294"/>
      <c r="Q242" s="294"/>
      <c r="R242" s="294"/>
      <c r="S242" s="294"/>
      <c r="T242" s="294"/>
      <c r="U242" s="294"/>
      <c r="V242" s="294"/>
      <c r="W242" s="294"/>
      <c r="X242" s="294"/>
      <c r="Y242" s="294"/>
      <c r="Z242" s="294"/>
      <c r="AA242" s="294"/>
      <c r="AB242" s="294"/>
      <c r="AC242" s="294"/>
      <c r="AD242" s="294"/>
      <c r="AE242" s="294"/>
      <c r="AF242" s="294"/>
      <c r="AG242" s="294"/>
      <c r="AH242" s="294"/>
      <c r="AI242" s="294"/>
      <c r="AJ242" s="294"/>
      <c r="AK242" s="294"/>
      <c r="AL242" s="294"/>
      <c r="AM242" s="294"/>
      <c r="AN242" s="294"/>
      <c r="AO242" s="294"/>
      <c r="AP242" s="294"/>
      <c r="AQ242" s="294"/>
      <c r="AR242" s="294"/>
      <c r="AS242" s="294"/>
      <c r="AT242" s="294"/>
      <c r="AU242" s="294"/>
      <c r="AV242" s="294"/>
      <c r="AW242" s="294"/>
      <c r="AX242" s="294"/>
      <c r="AY242" s="294"/>
      <c r="AZ242" s="294"/>
      <c r="BA242" s="294"/>
      <c r="BB242" s="294"/>
      <c r="BC242" s="294"/>
      <c r="BD242" s="294"/>
      <c r="BE242" s="294"/>
      <c r="BF242" s="294"/>
      <c r="BG242" s="294"/>
      <c r="BH242" s="294"/>
      <c r="BI242" s="294"/>
    </row>
    <row r="243" spans="2:61" ht="15.75" customHeight="1" x14ac:dyDescent="0.2">
      <c r="B243" s="297"/>
      <c r="C243" s="297"/>
      <c r="D243" s="297"/>
      <c r="E243" s="297"/>
      <c r="F243" s="294"/>
      <c r="G243" s="294"/>
      <c r="H243" s="294"/>
      <c r="I243" s="294"/>
      <c r="J243" s="294"/>
      <c r="K243" s="294"/>
      <c r="L243" s="294"/>
      <c r="M243" s="294"/>
      <c r="N243" s="294"/>
      <c r="O243" s="294"/>
      <c r="P243" s="294"/>
      <c r="Q243" s="294"/>
      <c r="R243" s="294"/>
      <c r="S243" s="294"/>
      <c r="T243" s="294"/>
      <c r="U243" s="294"/>
      <c r="V243" s="294"/>
      <c r="W243" s="294"/>
      <c r="X243" s="294"/>
      <c r="Y243" s="294"/>
      <c r="Z243" s="294"/>
      <c r="AA243" s="294"/>
      <c r="AB243" s="294"/>
      <c r="AC243" s="294"/>
      <c r="AD243" s="294"/>
      <c r="AE243" s="294"/>
      <c r="AF243" s="294"/>
      <c r="AG243" s="294"/>
      <c r="AH243" s="294"/>
      <c r="AI243" s="294"/>
      <c r="AJ243" s="294"/>
      <c r="AK243" s="294"/>
      <c r="AL243" s="294"/>
      <c r="AM243" s="294"/>
      <c r="AN243" s="294"/>
      <c r="AO243" s="294"/>
      <c r="AP243" s="294"/>
      <c r="AQ243" s="294"/>
      <c r="AR243" s="294"/>
      <c r="AS243" s="294"/>
      <c r="AT243" s="294"/>
      <c r="AU243" s="294"/>
      <c r="AV243" s="294"/>
      <c r="AW243" s="294"/>
      <c r="AX243" s="294"/>
      <c r="AY243" s="294"/>
      <c r="AZ243" s="294"/>
      <c r="BA243" s="294"/>
      <c r="BB243" s="294"/>
      <c r="BC243" s="294"/>
      <c r="BD243" s="294"/>
      <c r="BE243" s="294"/>
      <c r="BF243" s="294"/>
      <c r="BG243" s="294"/>
      <c r="BH243" s="294"/>
      <c r="BI243" s="294"/>
    </row>
    <row r="244" spans="2:61" ht="15.75" customHeight="1" x14ac:dyDescent="0.2">
      <c r="B244" s="297"/>
      <c r="C244" s="297"/>
      <c r="D244" s="297"/>
      <c r="E244" s="297"/>
      <c r="F244" s="294"/>
      <c r="G244" s="294"/>
      <c r="H244" s="294"/>
      <c r="I244" s="294"/>
      <c r="J244" s="294"/>
      <c r="K244" s="294"/>
      <c r="L244" s="294"/>
      <c r="M244" s="294"/>
      <c r="N244" s="294"/>
      <c r="O244" s="294"/>
      <c r="P244" s="294"/>
      <c r="Q244" s="294"/>
      <c r="R244" s="294"/>
      <c r="S244" s="294"/>
      <c r="T244" s="294"/>
      <c r="U244" s="294"/>
      <c r="V244" s="294"/>
      <c r="W244" s="294"/>
      <c r="X244" s="294"/>
      <c r="Y244" s="294"/>
      <c r="Z244" s="294"/>
      <c r="AA244" s="294"/>
      <c r="AB244" s="294"/>
      <c r="AC244" s="294"/>
      <c r="AD244" s="294"/>
      <c r="AE244" s="294"/>
      <c r="AF244" s="294"/>
      <c r="AG244" s="294"/>
      <c r="AH244" s="294"/>
      <c r="AI244" s="294"/>
      <c r="AJ244" s="294"/>
      <c r="AK244" s="294"/>
      <c r="AL244" s="294"/>
      <c r="AM244" s="294"/>
      <c r="AN244" s="294"/>
      <c r="AO244" s="294"/>
      <c r="AP244" s="294"/>
      <c r="AQ244" s="294"/>
      <c r="AR244" s="294"/>
      <c r="AS244" s="294"/>
      <c r="AT244" s="294"/>
      <c r="AU244" s="294"/>
      <c r="AV244" s="294"/>
      <c r="AW244" s="294"/>
      <c r="AX244" s="294"/>
      <c r="AY244" s="294"/>
      <c r="AZ244" s="294"/>
      <c r="BA244" s="294"/>
      <c r="BB244" s="294"/>
      <c r="BC244" s="294"/>
      <c r="BD244" s="294"/>
      <c r="BE244" s="294"/>
      <c r="BF244" s="294"/>
      <c r="BG244" s="294"/>
      <c r="BH244" s="294"/>
      <c r="BI244" s="294"/>
    </row>
    <row r="245" spans="2:61" ht="15.75" customHeight="1" x14ac:dyDescent="0.2">
      <c r="B245" s="297"/>
      <c r="C245" s="297"/>
      <c r="D245" s="297"/>
      <c r="E245" s="297"/>
      <c r="F245" s="294"/>
      <c r="G245" s="294"/>
      <c r="H245" s="294"/>
      <c r="I245" s="294"/>
      <c r="J245" s="294"/>
      <c r="K245" s="294"/>
      <c r="L245" s="294"/>
      <c r="M245" s="294"/>
      <c r="N245" s="294"/>
      <c r="O245" s="294"/>
      <c r="P245" s="294"/>
      <c r="Q245" s="294"/>
      <c r="R245" s="294"/>
      <c r="S245" s="294"/>
      <c r="T245" s="294"/>
      <c r="U245" s="294"/>
      <c r="V245" s="294"/>
      <c r="W245" s="294"/>
      <c r="X245" s="294"/>
      <c r="Y245" s="294"/>
      <c r="Z245" s="294"/>
      <c r="AA245" s="294"/>
      <c r="AB245" s="294"/>
      <c r="AC245" s="294"/>
      <c r="AD245" s="294"/>
      <c r="AE245" s="294"/>
      <c r="AF245" s="294"/>
      <c r="AG245" s="294"/>
      <c r="AH245" s="294"/>
      <c r="AI245" s="294"/>
      <c r="AJ245" s="294"/>
      <c r="AK245" s="294"/>
      <c r="AL245" s="294"/>
      <c r="AM245" s="294"/>
      <c r="AN245" s="294"/>
      <c r="AO245" s="294"/>
      <c r="AP245" s="294"/>
      <c r="AQ245" s="294"/>
      <c r="AR245" s="294"/>
      <c r="AS245" s="294"/>
      <c r="AT245" s="294"/>
      <c r="AU245" s="294"/>
      <c r="AV245" s="294"/>
      <c r="AW245" s="294"/>
      <c r="AX245" s="294"/>
      <c r="AY245" s="294"/>
      <c r="AZ245" s="294"/>
      <c r="BA245" s="294"/>
      <c r="BB245" s="294"/>
      <c r="BC245" s="294"/>
      <c r="BD245" s="294"/>
      <c r="BE245" s="294"/>
      <c r="BF245" s="294"/>
      <c r="BG245" s="294"/>
      <c r="BH245" s="294"/>
      <c r="BI245" s="294"/>
    </row>
    <row r="246" spans="2:61" ht="15.75" customHeight="1" x14ac:dyDescent="0.2">
      <c r="B246" s="297"/>
      <c r="C246" s="297"/>
      <c r="D246" s="297"/>
      <c r="E246" s="297"/>
      <c r="F246" s="294"/>
      <c r="G246" s="294"/>
      <c r="H246" s="294"/>
      <c r="I246" s="294"/>
      <c r="J246" s="294"/>
      <c r="K246" s="294"/>
      <c r="L246" s="294"/>
      <c r="M246" s="294"/>
      <c r="N246" s="294"/>
      <c r="O246" s="294"/>
      <c r="P246" s="294"/>
      <c r="Q246" s="294"/>
      <c r="R246" s="294"/>
      <c r="S246" s="294"/>
      <c r="T246" s="294"/>
      <c r="U246" s="294"/>
      <c r="V246" s="294"/>
      <c r="W246" s="294"/>
      <c r="X246" s="294"/>
      <c r="Y246" s="294"/>
      <c r="Z246" s="294"/>
      <c r="AA246" s="294"/>
      <c r="AB246" s="294"/>
      <c r="AC246" s="294"/>
      <c r="AD246" s="294"/>
      <c r="AE246" s="294"/>
      <c r="AF246" s="294"/>
      <c r="AG246" s="294"/>
      <c r="AH246" s="294"/>
      <c r="AI246" s="294"/>
      <c r="AJ246" s="294"/>
      <c r="AK246" s="294"/>
      <c r="AL246" s="294"/>
      <c r="AM246" s="294"/>
      <c r="AN246" s="294"/>
      <c r="AO246" s="294"/>
      <c r="AP246" s="294"/>
      <c r="AQ246" s="294"/>
      <c r="AR246" s="294"/>
      <c r="AS246" s="294"/>
      <c r="AT246" s="294"/>
      <c r="AU246" s="294"/>
      <c r="AV246" s="294"/>
      <c r="AW246" s="294"/>
      <c r="AX246" s="294"/>
      <c r="AY246" s="294"/>
      <c r="AZ246" s="294"/>
      <c r="BA246" s="294"/>
      <c r="BB246" s="294"/>
      <c r="BC246" s="294"/>
      <c r="BD246" s="294"/>
      <c r="BE246" s="294"/>
      <c r="BF246" s="294"/>
      <c r="BG246" s="294"/>
      <c r="BH246" s="294"/>
      <c r="BI246" s="294"/>
    </row>
    <row r="247" spans="2:61" ht="15.75" customHeight="1" x14ac:dyDescent="0.2">
      <c r="B247" s="297"/>
      <c r="C247" s="297"/>
      <c r="D247" s="297"/>
      <c r="E247" s="297"/>
      <c r="F247" s="294"/>
      <c r="G247" s="294"/>
      <c r="H247" s="294"/>
      <c r="I247" s="294"/>
      <c r="J247" s="294"/>
      <c r="K247" s="294"/>
      <c r="L247" s="294"/>
      <c r="M247" s="294"/>
      <c r="N247" s="294"/>
      <c r="O247" s="294"/>
      <c r="P247" s="294"/>
      <c r="Q247" s="294"/>
      <c r="R247" s="294"/>
      <c r="S247" s="294"/>
      <c r="T247" s="294"/>
      <c r="U247" s="294"/>
      <c r="V247" s="294"/>
      <c r="W247" s="294"/>
      <c r="X247" s="294"/>
      <c r="Y247" s="294"/>
      <c r="Z247" s="294"/>
      <c r="AA247" s="294"/>
      <c r="AB247" s="294"/>
      <c r="AC247" s="294"/>
      <c r="AD247" s="294"/>
      <c r="AE247" s="294"/>
      <c r="AF247" s="294"/>
      <c r="AG247" s="294"/>
      <c r="AH247" s="294"/>
      <c r="AI247" s="294"/>
      <c r="AJ247" s="294"/>
      <c r="AK247" s="294"/>
      <c r="AL247" s="294"/>
      <c r="AM247" s="294"/>
      <c r="AN247" s="294"/>
      <c r="AO247" s="294"/>
      <c r="AP247" s="294"/>
      <c r="AQ247" s="294"/>
      <c r="AR247" s="294"/>
      <c r="AS247" s="294"/>
      <c r="AT247" s="294"/>
      <c r="AU247" s="294"/>
      <c r="AV247" s="294"/>
      <c r="AW247" s="294"/>
      <c r="AX247" s="294"/>
      <c r="AY247" s="294"/>
      <c r="AZ247" s="294"/>
      <c r="BA247" s="294"/>
      <c r="BB247" s="294"/>
      <c r="BC247" s="294"/>
      <c r="BD247" s="294"/>
      <c r="BE247" s="294"/>
      <c r="BF247" s="294"/>
      <c r="BG247" s="294"/>
      <c r="BH247" s="294"/>
      <c r="BI247" s="294"/>
    </row>
    <row r="248" spans="2:61" ht="15.75" customHeight="1" x14ac:dyDescent="0.2">
      <c r="B248" s="297"/>
      <c r="C248" s="297"/>
      <c r="D248" s="297"/>
      <c r="E248" s="297"/>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c r="AB248" s="294"/>
      <c r="AC248" s="294"/>
      <c r="AD248" s="294"/>
      <c r="AE248" s="294"/>
      <c r="AF248" s="294"/>
      <c r="AG248" s="294"/>
      <c r="AH248" s="294"/>
      <c r="AI248" s="294"/>
      <c r="AJ248" s="294"/>
      <c r="AK248" s="294"/>
      <c r="AL248" s="294"/>
      <c r="AM248" s="294"/>
      <c r="AN248" s="294"/>
      <c r="AO248" s="294"/>
      <c r="AP248" s="294"/>
      <c r="AQ248" s="294"/>
      <c r="AR248" s="294"/>
      <c r="AS248" s="294"/>
      <c r="AT248" s="294"/>
      <c r="AU248" s="294"/>
      <c r="AV248" s="294"/>
      <c r="AW248" s="294"/>
      <c r="AX248" s="294"/>
      <c r="AY248" s="294"/>
      <c r="AZ248" s="294"/>
      <c r="BA248" s="294"/>
      <c r="BB248" s="294"/>
      <c r="BC248" s="294"/>
      <c r="BD248" s="294"/>
      <c r="BE248" s="294"/>
      <c r="BF248" s="294"/>
      <c r="BG248" s="294"/>
      <c r="BH248" s="294"/>
      <c r="BI248" s="294"/>
    </row>
    <row r="249" spans="2:61" ht="15.75" customHeight="1" x14ac:dyDescent="0.2">
      <c r="B249" s="297"/>
      <c r="C249" s="297"/>
      <c r="D249" s="297"/>
      <c r="E249" s="297"/>
      <c r="F249" s="294"/>
      <c r="G249" s="294"/>
      <c r="H249" s="294"/>
      <c r="I249" s="294"/>
      <c r="J249" s="294"/>
      <c r="K249" s="294"/>
      <c r="L249" s="294"/>
      <c r="M249" s="294"/>
      <c r="N249" s="294"/>
      <c r="O249" s="294"/>
      <c r="P249" s="294"/>
      <c r="Q249" s="294"/>
      <c r="R249" s="294"/>
      <c r="S249" s="294"/>
      <c r="T249" s="294"/>
      <c r="U249" s="294"/>
      <c r="V249" s="294"/>
      <c r="W249" s="294"/>
      <c r="X249" s="294"/>
      <c r="Y249" s="294"/>
      <c r="Z249" s="294"/>
      <c r="AA249" s="294"/>
      <c r="AB249" s="294"/>
      <c r="AC249" s="294"/>
      <c r="AD249" s="294"/>
      <c r="AE249" s="294"/>
      <c r="AF249" s="294"/>
      <c r="AG249" s="294"/>
      <c r="AH249" s="294"/>
      <c r="AI249" s="294"/>
      <c r="AJ249" s="294"/>
      <c r="AK249" s="294"/>
      <c r="AL249" s="294"/>
      <c r="AM249" s="294"/>
      <c r="AN249" s="294"/>
      <c r="AO249" s="294"/>
      <c r="AP249" s="294"/>
      <c r="AQ249" s="294"/>
      <c r="AR249" s="294"/>
      <c r="AS249" s="294"/>
      <c r="AT249" s="294"/>
      <c r="AU249" s="294"/>
      <c r="AV249" s="294"/>
      <c r="AW249" s="294"/>
      <c r="AX249" s="294"/>
      <c r="AY249" s="294"/>
      <c r="AZ249" s="294"/>
      <c r="BA249" s="294"/>
      <c r="BB249" s="294"/>
      <c r="BC249" s="294"/>
      <c r="BD249" s="294"/>
      <c r="BE249" s="294"/>
      <c r="BF249" s="294"/>
      <c r="BG249" s="294"/>
      <c r="BH249" s="294"/>
      <c r="BI249" s="294"/>
    </row>
    <row r="250" spans="2:61" ht="15.75" customHeight="1" x14ac:dyDescent="0.2">
      <c r="B250" s="297"/>
      <c r="C250" s="297"/>
      <c r="D250" s="297"/>
      <c r="E250" s="297"/>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4"/>
      <c r="AY250" s="294"/>
      <c r="AZ250" s="294"/>
      <c r="BA250" s="294"/>
      <c r="BB250" s="294"/>
      <c r="BC250" s="294"/>
      <c r="BD250" s="294"/>
      <c r="BE250" s="294"/>
      <c r="BF250" s="294"/>
      <c r="BG250" s="294"/>
      <c r="BH250" s="294"/>
      <c r="BI250" s="294"/>
    </row>
    <row r="251" spans="2:61" ht="15.75" customHeight="1" x14ac:dyDescent="0.2">
      <c r="B251" s="297"/>
      <c r="C251" s="297"/>
      <c r="D251" s="297"/>
      <c r="E251" s="297"/>
      <c r="F251" s="294"/>
      <c r="G251" s="294"/>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4"/>
      <c r="AY251" s="294"/>
      <c r="AZ251" s="294"/>
      <c r="BA251" s="294"/>
      <c r="BB251" s="294"/>
      <c r="BC251" s="294"/>
      <c r="BD251" s="294"/>
      <c r="BE251" s="294"/>
      <c r="BF251" s="294"/>
      <c r="BG251" s="294"/>
      <c r="BH251" s="294"/>
      <c r="BI251" s="294"/>
    </row>
    <row r="252" spans="2:61" ht="15.75" customHeight="1" x14ac:dyDescent="0.2">
      <c r="B252" s="297"/>
      <c r="C252" s="297"/>
      <c r="D252" s="297"/>
      <c r="E252" s="297"/>
      <c r="F252" s="294"/>
      <c r="G252" s="294"/>
      <c r="H252" s="294"/>
      <c r="I252" s="294"/>
      <c r="J252" s="294"/>
      <c r="K252" s="294"/>
      <c r="L252" s="294"/>
      <c r="M252" s="294"/>
      <c r="N252" s="294"/>
      <c r="O252" s="294"/>
      <c r="P252" s="294"/>
      <c r="Q252" s="294"/>
      <c r="R252" s="294"/>
      <c r="S252" s="294"/>
      <c r="T252" s="294"/>
      <c r="U252" s="294"/>
      <c r="V252" s="294"/>
      <c r="W252" s="294"/>
      <c r="X252" s="294"/>
      <c r="Y252" s="294"/>
      <c r="Z252" s="294"/>
      <c r="AA252" s="294"/>
      <c r="AB252" s="294"/>
      <c r="AC252" s="294"/>
      <c r="AD252" s="294"/>
      <c r="AE252" s="294"/>
      <c r="AF252" s="294"/>
      <c r="AG252" s="294"/>
      <c r="AH252" s="294"/>
      <c r="AI252" s="294"/>
      <c r="AJ252" s="294"/>
      <c r="AK252" s="294"/>
      <c r="AL252" s="294"/>
      <c r="AM252" s="294"/>
      <c r="AN252" s="294"/>
      <c r="AO252" s="294"/>
      <c r="AP252" s="294"/>
      <c r="AQ252" s="294"/>
      <c r="AR252" s="294"/>
      <c r="AS252" s="294"/>
      <c r="AT252" s="294"/>
      <c r="AU252" s="294"/>
      <c r="AV252" s="294"/>
      <c r="AW252" s="294"/>
      <c r="AX252" s="294"/>
      <c r="AY252" s="294"/>
      <c r="AZ252" s="294"/>
      <c r="BA252" s="294"/>
      <c r="BB252" s="294"/>
      <c r="BC252" s="294"/>
      <c r="BD252" s="294"/>
      <c r="BE252" s="294"/>
      <c r="BF252" s="294"/>
      <c r="BG252" s="294"/>
      <c r="BH252" s="294"/>
      <c r="BI252" s="294"/>
    </row>
    <row r="253" spans="2:61" ht="15.75" customHeight="1" x14ac:dyDescent="0.2">
      <c r="B253" s="297"/>
      <c r="C253" s="297"/>
      <c r="D253" s="297"/>
      <c r="E253" s="297"/>
      <c r="F253" s="294"/>
      <c r="G253" s="294"/>
      <c r="H253" s="294"/>
      <c r="I253" s="294"/>
      <c r="J253" s="294"/>
      <c r="K253" s="294"/>
      <c r="L253" s="294"/>
      <c r="M253" s="294"/>
      <c r="N253" s="294"/>
      <c r="O253" s="294"/>
      <c r="P253" s="294"/>
      <c r="Q253" s="294"/>
      <c r="R253" s="294"/>
      <c r="S253" s="294"/>
      <c r="T253" s="294"/>
      <c r="U253" s="294"/>
      <c r="V253" s="294"/>
      <c r="W253" s="294"/>
      <c r="X253" s="294"/>
      <c r="Y253" s="294"/>
      <c r="Z253" s="294"/>
      <c r="AA253" s="294"/>
      <c r="AB253" s="294"/>
      <c r="AC253" s="294"/>
      <c r="AD253" s="294"/>
      <c r="AE253" s="294"/>
      <c r="AF253" s="294"/>
      <c r="AG253" s="294"/>
      <c r="AH253" s="294"/>
      <c r="AI253" s="294"/>
      <c r="AJ253" s="294"/>
      <c r="AK253" s="294"/>
      <c r="AL253" s="294"/>
      <c r="AM253" s="294"/>
      <c r="AN253" s="294"/>
      <c r="AO253" s="294"/>
      <c r="AP253" s="294"/>
      <c r="AQ253" s="294"/>
      <c r="AR253" s="294"/>
      <c r="AS253" s="294"/>
      <c r="AT253" s="294"/>
      <c r="AU253" s="294"/>
      <c r="AV253" s="294"/>
      <c r="AW253" s="294"/>
      <c r="AX253" s="294"/>
      <c r="AY253" s="294"/>
      <c r="AZ253" s="294"/>
      <c r="BA253" s="294"/>
      <c r="BB253" s="294"/>
      <c r="BC253" s="294"/>
      <c r="BD253" s="294"/>
      <c r="BE253" s="294"/>
      <c r="BF253" s="294"/>
      <c r="BG253" s="294"/>
      <c r="BH253" s="294"/>
      <c r="BI253" s="294"/>
    </row>
    <row r="254" spans="2:61" ht="15.75" customHeight="1" x14ac:dyDescent="0.2">
      <c r="B254" s="297"/>
      <c r="C254" s="297"/>
      <c r="D254" s="297"/>
      <c r="E254" s="297"/>
      <c r="F254" s="294"/>
      <c r="G254" s="294"/>
      <c r="H254" s="294"/>
      <c r="I254" s="294"/>
      <c r="J254" s="294"/>
      <c r="K254" s="294"/>
      <c r="L254" s="294"/>
      <c r="M254" s="294"/>
      <c r="N254" s="294"/>
      <c r="O254" s="294"/>
      <c r="P254" s="294"/>
      <c r="Q254" s="294"/>
      <c r="R254" s="294"/>
      <c r="S254" s="294"/>
      <c r="T254" s="294"/>
      <c r="U254" s="294"/>
      <c r="V254" s="294"/>
      <c r="W254" s="294"/>
      <c r="X254" s="294"/>
      <c r="Y254" s="294"/>
      <c r="Z254" s="294"/>
      <c r="AA254" s="294"/>
      <c r="AB254" s="294"/>
      <c r="AC254" s="294"/>
      <c r="AD254" s="294"/>
      <c r="AE254" s="294"/>
      <c r="AF254" s="294"/>
      <c r="AG254" s="294"/>
      <c r="AH254" s="294"/>
      <c r="AI254" s="294"/>
      <c r="AJ254" s="294"/>
      <c r="AK254" s="294"/>
      <c r="AL254" s="294"/>
      <c r="AM254" s="294"/>
      <c r="AN254" s="294"/>
      <c r="AO254" s="294"/>
      <c r="AP254" s="294"/>
      <c r="AQ254" s="294"/>
      <c r="AR254" s="294"/>
      <c r="AS254" s="294"/>
      <c r="AT254" s="294"/>
      <c r="AU254" s="294"/>
      <c r="AV254" s="294"/>
      <c r="AW254" s="294"/>
      <c r="AX254" s="294"/>
      <c r="AY254" s="294"/>
      <c r="AZ254" s="294"/>
      <c r="BA254" s="294"/>
      <c r="BB254" s="294"/>
      <c r="BC254" s="294"/>
      <c r="BD254" s="294"/>
      <c r="BE254" s="294"/>
      <c r="BF254" s="294"/>
      <c r="BG254" s="294"/>
      <c r="BH254" s="294"/>
      <c r="BI254" s="294"/>
    </row>
    <row r="255" spans="2:61" ht="15.75" customHeight="1" x14ac:dyDescent="0.2">
      <c r="B255" s="297"/>
      <c r="C255" s="297"/>
      <c r="D255" s="297"/>
      <c r="E255" s="297"/>
      <c r="F255" s="294"/>
      <c r="G255" s="294"/>
      <c r="H255" s="294"/>
      <c r="I255" s="294"/>
      <c r="J255" s="294"/>
      <c r="K255" s="294"/>
      <c r="L255" s="294"/>
      <c r="M255" s="294"/>
      <c r="N255" s="294"/>
      <c r="O255" s="294"/>
      <c r="P255" s="294"/>
      <c r="Q255" s="294"/>
      <c r="R255" s="294"/>
      <c r="S255" s="294"/>
      <c r="T255" s="294"/>
      <c r="U255" s="294"/>
      <c r="V255" s="294"/>
      <c r="W255" s="294"/>
      <c r="X255" s="294"/>
      <c r="Y255" s="294"/>
      <c r="Z255" s="294"/>
      <c r="AA255" s="294"/>
      <c r="AB255" s="294"/>
      <c r="AC255" s="294"/>
      <c r="AD255" s="294"/>
      <c r="AE255" s="294"/>
      <c r="AF255" s="294"/>
      <c r="AG255" s="294"/>
      <c r="AH255" s="294"/>
      <c r="AI255" s="294"/>
      <c r="AJ255" s="294"/>
      <c r="AK255" s="294"/>
      <c r="AL255" s="294"/>
      <c r="AM255" s="294"/>
      <c r="AN255" s="294"/>
      <c r="AO255" s="294"/>
      <c r="AP255" s="294"/>
      <c r="AQ255" s="294"/>
      <c r="AR255" s="294"/>
      <c r="AS255" s="294"/>
      <c r="AT255" s="294"/>
      <c r="AU255" s="294"/>
      <c r="AV255" s="294"/>
      <c r="AW255" s="294"/>
      <c r="AX255" s="294"/>
      <c r="AY255" s="294"/>
      <c r="AZ255" s="294"/>
      <c r="BA255" s="294"/>
      <c r="BB255" s="294"/>
      <c r="BC255" s="294"/>
      <c r="BD255" s="294"/>
      <c r="BE255" s="294"/>
      <c r="BF255" s="294"/>
      <c r="BG255" s="294"/>
      <c r="BH255" s="294"/>
      <c r="BI255" s="294"/>
    </row>
    <row r="256" spans="2:61" ht="15.75" customHeight="1" x14ac:dyDescent="0.2">
      <c r="B256" s="297"/>
      <c r="C256" s="297"/>
      <c r="D256" s="297"/>
      <c r="E256" s="297"/>
      <c r="F256" s="294"/>
      <c r="G256" s="294"/>
      <c r="H256" s="294"/>
      <c r="I256" s="294"/>
      <c r="J256" s="294"/>
      <c r="K256" s="294"/>
      <c r="L256" s="294"/>
      <c r="M256" s="294"/>
      <c r="N256" s="294"/>
      <c r="O256" s="294"/>
      <c r="P256" s="294"/>
      <c r="Q256" s="294"/>
      <c r="R256" s="294"/>
      <c r="S256" s="294"/>
      <c r="T256" s="294"/>
      <c r="U256" s="294"/>
      <c r="V256" s="294"/>
      <c r="W256" s="294"/>
      <c r="X256" s="294"/>
      <c r="Y256" s="294"/>
      <c r="Z256" s="294"/>
      <c r="AA256" s="294"/>
      <c r="AB256" s="294"/>
      <c r="AC256" s="294"/>
      <c r="AD256" s="294"/>
      <c r="AE256" s="294"/>
      <c r="AF256" s="294"/>
      <c r="AG256" s="294"/>
      <c r="AH256" s="294"/>
      <c r="AI256" s="294"/>
      <c r="AJ256" s="294"/>
      <c r="AK256" s="294"/>
      <c r="AL256" s="294"/>
      <c r="AM256" s="294"/>
      <c r="AN256" s="294"/>
      <c r="AO256" s="294"/>
      <c r="AP256" s="294"/>
      <c r="AQ256" s="294"/>
      <c r="AR256" s="294"/>
      <c r="AS256" s="294"/>
      <c r="AT256" s="294"/>
      <c r="AU256" s="294"/>
      <c r="AV256" s="294"/>
      <c r="AW256" s="294"/>
      <c r="AX256" s="294"/>
      <c r="AY256" s="294"/>
      <c r="AZ256" s="294"/>
      <c r="BA256" s="294"/>
      <c r="BB256" s="294"/>
      <c r="BC256" s="294"/>
      <c r="BD256" s="294"/>
      <c r="BE256" s="294"/>
      <c r="BF256" s="294"/>
      <c r="BG256" s="294"/>
      <c r="BH256" s="294"/>
      <c r="BI256" s="294"/>
    </row>
    <row r="257" spans="2:61" ht="15.75" customHeight="1" x14ac:dyDescent="0.2">
      <c r="B257" s="297"/>
      <c r="C257" s="297"/>
      <c r="D257" s="297"/>
      <c r="E257" s="297"/>
      <c r="F257" s="294"/>
      <c r="G257" s="294"/>
      <c r="H257" s="294"/>
      <c r="I257" s="294"/>
      <c r="J257" s="294"/>
      <c r="K257" s="294"/>
      <c r="L257" s="294"/>
      <c r="M257" s="294"/>
      <c r="N257" s="294"/>
      <c r="O257" s="294"/>
      <c r="P257" s="294"/>
      <c r="Q257" s="294"/>
      <c r="R257" s="294"/>
      <c r="S257" s="294"/>
      <c r="T257" s="294"/>
      <c r="U257" s="294"/>
      <c r="V257" s="294"/>
      <c r="W257" s="294"/>
      <c r="X257" s="294"/>
      <c r="Y257" s="294"/>
      <c r="Z257" s="294"/>
      <c r="AA257" s="294"/>
      <c r="AB257" s="294"/>
      <c r="AC257" s="294"/>
      <c r="AD257" s="294"/>
      <c r="AE257" s="294"/>
      <c r="AF257" s="294"/>
      <c r="AG257" s="294"/>
      <c r="AH257" s="294"/>
      <c r="AI257" s="294"/>
      <c r="AJ257" s="294"/>
      <c r="AK257" s="294"/>
      <c r="AL257" s="294"/>
      <c r="AM257" s="294"/>
      <c r="AN257" s="294"/>
      <c r="AO257" s="294"/>
      <c r="AP257" s="294"/>
      <c r="AQ257" s="294"/>
      <c r="AR257" s="294"/>
      <c r="AS257" s="294"/>
      <c r="AT257" s="294"/>
      <c r="AU257" s="294"/>
      <c r="AV257" s="294"/>
      <c r="AW257" s="294"/>
      <c r="AX257" s="294"/>
      <c r="AY257" s="294"/>
      <c r="AZ257" s="294"/>
      <c r="BA257" s="294"/>
      <c r="BB257" s="294"/>
      <c r="BC257" s="294"/>
      <c r="BD257" s="294"/>
      <c r="BE257" s="294"/>
      <c r="BF257" s="294"/>
      <c r="BG257" s="294"/>
      <c r="BH257" s="294"/>
      <c r="BI257" s="294"/>
    </row>
    <row r="258" spans="2:61" ht="15.75" customHeight="1" x14ac:dyDescent="0.2">
      <c r="B258" s="297"/>
      <c r="C258" s="297"/>
      <c r="D258" s="297"/>
      <c r="E258" s="297"/>
      <c r="F258" s="294"/>
      <c r="G258" s="294"/>
      <c r="H258" s="294"/>
      <c r="I258" s="294"/>
      <c r="J258" s="294"/>
      <c r="K258" s="294"/>
      <c r="L258" s="294"/>
      <c r="M258" s="294"/>
      <c r="N258" s="294"/>
      <c r="O258" s="294"/>
      <c r="P258" s="294"/>
      <c r="Q258" s="294"/>
      <c r="R258" s="294"/>
      <c r="S258" s="294"/>
      <c r="T258" s="294"/>
      <c r="U258" s="294"/>
      <c r="V258" s="294"/>
      <c r="W258" s="294"/>
      <c r="X258" s="294"/>
      <c r="Y258" s="294"/>
      <c r="Z258" s="294"/>
      <c r="AA258" s="294"/>
      <c r="AB258" s="294"/>
      <c r="AC258" s="294"/>
      <c r="AD258" s="294"/>
      <c r="AE258" s="294"/>
      <c r="AF258" s="294"/>
      <c r="AG258" s="294"/>
      <c r="AH258" s="294"/>
      <c r="AI258" s="294"/>
      <c r="AJ258" s="294"/>
      <c r="AK258" s="294"/>
      <c r="AL258" s="294"/>
      <c r="AM258" s="294"/>
      <c r="AN258" s="294"/>
      <c r="AO258" s="294"/>
      <c r="AP258" s="294"/>
      <c r="AQ258" s="294"/>
      <c r="AR258" s="294"/>
      <c r="AS258" s="294"/>
      <c r="AT258" s="294"/>
      <c r="AU258" s="294"/>
      <c r="AV258" s="294"/>
      <c r="AW258" s="294"/>
      <c r="AX258" s="294"/>
      <c r="AY258" s="294"/>
      <c r="AZ258" s="294"/>
      <c r="BA258" s="294"/>
      <c r="BB258" s="294"/>
      <c r="BC258" s="294"/>
      <c r="BD258" s="294"/>
      <c r="BE258" s="294"/>
      <c r="BF258" s="294"/>
      <c r="BG258" s="294"/>
      <c r="BH258" s="294"/>
      <c r="BI258" s="294"/>
    </row>
    <row r="259" spans="2:61" ht="15.75" customHeight="1" x14ac:dyDescent="0.2">
      <c r="B259" s="297"/>
      <c r="C259" s="297"/>
      <c r="D259" s="297"/>
      <c r="E259" s="297"/>
      <c r="F259" s="294"/>
      <c r="G259" s="294"/>
      <c r="H259" s="294"/>
      <c r="I259" s="294"/>
      <c r="J259" s="294"/>
      <c r="K259" s="294"/>
      <c r="L259" s="294"/>
      <c r="M259" s="294"/>
      <c r="N259" s="294"/>
      <c r="O259" s="294"/>
      <c r="P259" s="294"/>
      <c r="Q259" s="294"/>
      <c r="R259" s="294"/>
      <c r="S259" s="294"/>
      <c r="T259" s="294"/>
      <c r="U259" s="294"/>
      <c r="V259" s="294"/>
      <c r="W259" s="294"/>
      <c r="X259" s="294"/>
      <c r="Y259" s="294"/>
      <c r="Z259" s="294"/>
      <c r="AA259" s="294"/>
      <c r="AB259" s="294"/>
      <c r="AC259" s="294"/>
      <c r="AD259" s="294"/>
      <c r="AE259" s="294"/>
      <c r="AF259" s="294"/>
      <c r="AG259" s="294"/>
      <c r="AH259" s="294"/>
      <c r="AI259" s="294"/>
      <c r="AJ259" s="294"/>
      <c r="AK259" s="294"/>
      <c r="AL259" s="294"/>
      <c r="AM259" s="294"/>
      <c r="AN259" s="294"/>
      <c r="AO259" s="294"/>
      <c r="AP259" s="294"/>
      <c r="AQ259" s="294"/>
      <c r="AR259" s="294"/>
      <c r="AS259" s="294"/>
      <c r="AT259" s="294"/>
      <c r="AU259" s="294"/>
      <c r="AV259" s="294"/>
      <c r="AW259" s="294"/>
      <c r="AX259" s="294"/>
      <c r="AY259" s="294"/>
      <c r="AZ259" s="294"/>
      <c r="BA259" s="294"/>
      <c r="BB259" s="294"/>
      <c r="BC259" s="294"/>
      <c r="BD259" s="294"/>
      <c r="BE259" s="294"/>
      <c r="BF259" s="294"/>
      <c r="BG259" s="294"/>
      <c r="BH259" s="294"/>
      <c r="BI259" s="294"/>
    </row>
    <row r="260" spans="2:61" ht="15.75" customHeight="1" x14ac:dyDescent="0.2">
      <c r="B260" s="297"/>
      <c r="C260" s="297"/>
      <c r="D260" s="297"/>
      <c r="E260" s="297"/>
      <c r="F260" s="294"/>
      <c r="G260" s="294"/>
      <c r="H260" s="294"/>
      <c r="I260" s="294"/>
      <c r="J260" s="294"/>
      <c r="K260" s="294"/>
      <c r="L260" s="294"/>
      <c r="M260" s="294"/>
      <c r="N260" s="294"/>
      <c r="O260" s="294"/>
      <c r="P260" s="294"/>
      <c r="Q260" s="294"/>
      <c r="R260" s="294"/>
      <c r="S260" s="294"/>
      <c r="T260" s="294"/>
      <c r="U260" s="294"/>
      <c r="V260" s="294"/>
      <c r="W260" s="294"/>
      <c r="X260" s="294"/>
      <c r="Y260" s="294"/>
      <c r="Z260" s="294"/>
      <c r="AA260" s="294"/>
      <c r="AB260" s="294"/>
      <c r="AC260" s="294"/>
      <c r="AD260" s="294"/>
      <c r="AE260" s="294"/>
      <c r="AF260" s="294"/>
      <c r="AG260" s="294"/>
      <c r="AH260" s="294"/>
      <c r="AI260" s="294"/>
      <c r="AJ260" s="294"/>
      <c r="AK260" s="294"/>
      <c r="AL260" s="294"/>
      <c r="AM260" s="294"/>
      <c r="AN260" s="294"/>
      <c r="AO260" s="294"/>
      <c r="AP260" s="294"/>
      <c r="AQ260" s="294"/>
      <c r="AR260" s="294"/>
      <c r="AS260" s="294"/>
      <c r="AT260" s="294"/>
      <c r="AU260" s="294"/>
      <c r="AV260" s="294"/>
      <c r="AW260" s="294"/>
      <c r="AX260" s="294"/>
      <c r="AY260" s="294"/>
      <c r="AZ260" s="294"/>
      <c r="BA260" s="294"/>
      <c r="BB260" s="294"/>
      <c r="BC260" s="294"/>
      <c r="BD260" s="294"/>
      <c r="BE260" s="294"/>
      <c r="BF260" s="294"/>
      <c r="BG260" s="294"/>
      <c r="BH260" s="294"/>
      <c r="BI260" s="294"/>
    </row>
    <row r="261" spans="2:61" ht="15.75" customHeight="1" x14ac:dyDescent="0.2">
      <c r="B261" s="297"/>
      <c r="C261" s="297"/>
      <c r="D261" s="297"/>
      <c r="E261" s="297"/>
      <c r="F261" s="294"/>
      <c r="G261" s="294"/>
      <c r="H261" s="294"/>
      <c r="I261" s="294"/>
      <c r="J261" s="294"/>
      <c r="K261" s="294"/>
      <c r="L261" s="294"/>
      <c r="M261" s="294"/>
      <c r="N261" s="294"/>
      <c r="O261" s="294"/>
      <c r="P261" s="294"/>
      <c r="Q261" s="294"/>
      <c r="R261" s="294"/>
      <c r="S261" s="294"/>
      <c r="T261" s="294"/>
      <c r="U261" s="294"/>
      <c r="V261" s="294"/>
      <c r="W261" s="294"/>
      <c r="X261" s="294"/>
      <c r="Y261" s="294"/>
      <c r="Z261" s="294"/>
      <c r="AA261" s="294"/>
      <c r="AB261" s="294"/>
      <c r="AC261" s="294"/>
      <c r="AD261" s="294"/>
      <c r="AE261" s="294"/>
      <c r="AF261" s="294"/>
      <c r="AG261" s="294"/>
      <c r="AH261" s="294"/>
      <c r="AI261" s="294"/>
      <c r="AJ261" s="294"/>
      <c r="AK261" s="294"/>
      <c r="AL261" s="294"/>
      <c r="AM261" s="294"/>
      <c r="AN261" s="294"/>
      <c r="AO261" s="294"/>
      <c r="AP261" s="294"/>
      <c r="AQ261" s="294"/>
      <c r="AR261" s="294"/>
      <c r="AS261" s="294"/>
      <c r="AT261" s="294"/>
      <c r="AU261" s="294"/>
      <c r="AV261" s="294"/>
      <c r="AW261" s="294"/>
      <c r="AX261" s="294"/>
      <c r="AY261" s="294"/>
      <c r="AZ261" s="294"/>
      <c r="BA261" s="294"/>
      <c r="BB261" s="294"/>
      <c r="BC261" s="294"/>
      <c r="BD261" s="294"/>
      <c r="BE261" s="294"/>
      <c r="BF261" s="294"/>
      <c r="BG261" s="294"/>
      <c r="BH261" s="294"/>
      <c r="BI261" s="294"/>
    </row>
    <row r="262" spans="2:61" ht="15.75" customHeight="1" x14ac:dyDescent="0.2">
      <c r="B262" s="297"/>
      <c r="C262" s="297"/>
      <c r="D262" s="297"/>
      <c r="E262" s="297"/>
      <c r="F262" s="294"/>
      <c r="G262" s="294"/>
      <c r="H262" s="294"/>
      <c r="I262" s="294"/>
      <c r="J262" s="294"/>
      <c r="K262" s="294"/>
      <c r="L262" s="294"/>
      <c r="M262" s="294"/>
      <c r="N262" s="294"/>
      <c r="O262" s="294"/>
      <c r="P262" s="294"/>
      <c r="Q262" s="294"/>
      <c r="R262" s="294"/>
      <c r="S262" s="294"/>
      <c r="T262" s="294"/>
      <c r="U262" s="294"/>
      <c r="V262" s="294"/>
      <c r="W262" s="294"/>
      <c r="X262" s="294"/>
      <c r="Y262" s="294"/>
      <c r="Z262" s="294"/>
      <c r="AA262" s="294"/>
      <c r="AB262" s="294"/>
      <c r="AC262" s="294"/>
      <c r="AD262" s="294"/>
      <c r="AE262" s="294"/>
      <c r="AF262" s="294"/>
      <c r="AG262" s="294"/>
      <c r="AH262" s="294"/>
      <c r="AI262" s="294"/>
      <c r="AJ262" s="294"/>
      <c r="AK262" s="294"/>
      <c r="AL262" s="294"/>
      <c r="AM262" s="294"/>
      <c r="AN262" s="294"/>
      <c r="AO262" s="294"/>
      <c r="AP262" s="294"/>
      <c r="AQ262" s="294"/>
      <c r="AR262" s="294"/>
      <c r="AS262" s="294"/>
      <c r="AT262" s="294"/>
      <c r="AU262" s="294"/>
      <c r="AV262" s="294"/>
      <c r="AW262" s="294"/>
      <c r="AX262" s="294"/>
      <c r="AY262" s="294"/>
      <c r="AZ262" s="294"/>
      <c r="BA262" s="294"/>
      <c r="BB262" s="294"/>
      <c r="BC262" s="294"/>
      <c r="BD262" s="294"/>
      <c r="BE262" s="294"/>
      <c r="BF262" s="294"/>
      <c r="BG262" s="294"/>
      <c r="BH262" s="294"/>
      <c r="BI262" s="294"/>
    </row>
    <row r="263" spans="2:61" ht="15.75" customHeight="1" x14ac:dyDescent="0.2">
      <c r="B263" s="297"/>
      <c r="C263" s="297"/>
      <c r="D263" s="297"/>
      <c r="E263" s="297"/>
      <c r="F263" s="294"/>
      <c r="G263" s="294"/>
      <c r="H263" s="294"/>
      <c r="I263" s="294"/>
      <c r="J263" s="294"/>
      <c r="K263" s="294"/>
      <c r="L263" s="294"/>
      <c r="M263" s="294"/>
      <c r="N263" s="294"/>
      <c r="O263" s="294"/>
      <c r="P263" s="294"/>
      <c r="Q263" s="294"/>
      <c r="R263" s="294"/>
      <c r="S263" s="294"/>
      <c r="T263" s="294"/>
      <c r="U263" s="294"/>
      <c r="V263" s="294"/>
      <c r="W263" s="294"/>
      <c r="X263" s="294"/>
      <c r="Y263" s="294"/>
      <c r="Z263" s="294"/>
      <c r="AA263" s="294"/>
      <c r="AB263" s="294"/>
      <c r="AC263" s="294"/>
      <c r="AD263" s="294"/>
      <c r="AE263" s="294"/>
      <c r="AF263" s="294"/>
      <c r="AG263" s="294"/>
      <c r="AH263" s="294"/>
      <c r="AI263" s="294"/>
      <c r="AJ263" s="294"/>
      <c r="AK263" s="294"/>
      <c r="AL263" s="294"/>
      <c r="AM263" s="294"/>
      <c r="AN263" s="294"/>
      <c r="AO263" s="294"/>
      <c r="AP263" s="294"/>
      <c r="AQ263" s="294"/>
      <c r="AR263" s="294"/>
      <c r="AS263" s="294"/>
      <c r="AT263" s="294"/>
      <c r="AU263" s="294"/>
      <c r="AV263" s="294"/>
      <c r="AW263" s="294"/>
      <c r="AX263" s="294"/>
      <c r="AY263" s="294"/>
      <c r="AZ263" s="294"/>
      <c r="BA263" s="294"/>
      <c r="BB263" s="294"/>
      <c r="BC263" s="294"/>
      <c r="BD263" s="294"/>
      <c r="BE263" s="294"/>
      <c r="BF263" s="294"/>
      <c r="BG263" s="294"/>
      <c r="BH263" s="294"/>
      <c r="BI263" s="294"/>
    </row>
    <row r="264" spans="2:61" ht="15.75" customHeight="1" x14ac:dyDescent="0.2">
      <c r="B264" s="297"/>
      <c r="C264" s="297"/>
      <c r="D264" s="297"/>
      <c r="E264" s="297"/>
      <c r="F264" s="294"/>
      <c r="G264" s="294"/>
      <c r="H264" s="294"/>
      <c r="I264" s="294"/>
      <c r="J264" s="294"/>
      <c r="K264" s="294"/>
      <c r="L264" s="294"/>
      <c r="M264" s="294"/>
      <c r="N264" s="294"/>
      <c r="O264" s="294"/>
      <c r="P264" s="294"/>
      <c r="Q264" s="294"/>
      <c r="R264" s="294"/>
      <c r="S264" s="294"/>
      <c r="T264" s="294"/>
      <c r="U264" s="294"/>
      <c r="V264" s="294"/>
      <c r="W264" s="294"/>
      <c r="X264" s="294"/>
      <c r="Y264" s="294"/>
      <c r="Z264" s="294"/>
      <c r="AA264" s="294"/>
      <c r="AB264" s="294"/>
      <c r="AC264" s="294"/>
      <c r="AD264" s="294"/>
      <c r="AE264" s="294"/>
      <c r="AF264" s="294"/>
      <c r="AG264" s="294"/>
      <c r="AH264" s="294"/>
      <c r="AI264" s="294"/>
      <c r="AJ264" s="294"/>
      <c r="AK264" s="294"/>
      <c r="AL264" s="294"/>
      <c r="AM264" s="294"/>
      <c r="AN264" s="294"/>
      <c r="AO264" s="294"/>
      <c r="AP264" s="294"/>
      <c r="AQ264" s="294"/>
      <c r="AR264" s="294"/>
      <c r="AS264" s="294"/>
      <c r="AT264" s="294"/>
      <c r="AU264" s="294"/>
      <c r="AV264" s="294"/>
      <c r="AW264" s="294"/>
      <c r="AX264" s="294"/>
      <c r="AY264" s="294"/>
      <c r="AZ264" s="294"/>
      <c r="BA264" s="294"/>
      <c r="BB264" s="294"/>
      <c r="BC264" s="294"/>
      <c r="BD264" s="294"/>
      <c r="BE264" s="294"/>
      <c r="BF264" s="294"/>
      <c r="BG264" s="294"/>
      <c r="BH264" s="294"/>
      <c r="BI264" s="294"/>
    </row>
    <row r="265" spans="2:61" ht="15.75" customHeight="1" x14ac:dyDescent="0.2">
      <c r="B265" s="297"/>
      <c r="C265" s="297"/>
      <c r="D265" s="297"/>
      <c r="E265" s="297"/>
      <c r="F265" s="294"/>
      <c r="G265" s="294"/>
      <c r="H265" s="294"/>
      <c r="I265" s="294"/>
      <c r="J265" s="294"/>
      <c r="K265" s="294"/>
      <c r="L265" s="294"/>
      <c r="M265" s="294"/>
      <c r="N265" s="294"/>
      <c r="O265" s="294"/>
      <c r="P265" s="294"/>
      <c r="Q265" s="294"/>
      <c r="R265" s="294"/>
      <c r="S265" s="294"/>
      <c r="T265" s="294"/>
      <c r="U265" s="294"/>
      <c r="V265" s="294"/>
      <c r="W265" s="294"/>
      <c r="X265" s="294"/>
      <c r="Y265" s="294"/>
      <c r="Z265" s="294"/>
      <c r="AA265" s="294"/>
      <c r="AB265" s="294"/>
      <c r="AC265" s="294"/>
      <c r="AD265" s="294"/>
      <c r="AE265" s="294"/>
      <c r="AF265" s="294"/>
      <c r="AG265" s="294"/>
      <c r="AH265" s="294"/>
      <c r="AI265" s="294"/>
      <c r="AJ265" s="294"/>
      <c r="AK265" s="294"/>
      <c r="AL265" s="294"/>
      <c r="AM265" s="294"/>
      <c r="AN265" s="294"/>
      <c r="AO265" s="294"/>
      <c r="AP265" s="294"/>
      <c r="AQ265" s="294"/>
      <c r="AR265" s="294"/>
      <c r="AS265" s="294"/>
      <c r="AT265" s="294"/>
      <c r="AU265" s="294"/>
      <c r="AV265" s="294"/>
      <c r="AW265" s="294"/>
      <c r="AX265" s="294"/>
      <c r="AY265" s="294"/>
      <c r="AZ265" s="294"/>
      <c r="BA265" s="294"/>
      <c r="BB265" s="294"/>
      <c r="BC265" s="294"/>
      <c r="BD265" s="294"/>
      <c r="BE265" s="294"/>
      <c r="BF265" s="294"/>
      <c r="BG265" s="294"/>
      <c r="BH265" s="294"/>
      <c r="BI265" s="294"/>
    </row>
    <row r="266" spans="2:61" ht="15.75" customHeight="1" x14ac:dyDescent="0.2">
      <c r="B266" s="297"/>
      <c r="C266" s="297"/>
      <c r="D266" s="297"/>
      <c r="E266" s="297"/>
      <c r="F266" s="294"/>
      <c r="G266" s="294"/>
      <c r="H266" s="294"/>
      <c r="I266" s="294"/>
      <c r="J266" s="294"/>
      <c r="K266" s="294"/>
      <c r="L266" s="294"/>
      <c r="M266" s="294"/>
      <c r="N266" s="294"/>
      <c r="O266" s="294"/>
      <c r="P266" s="294"/>
      <c r="Q266" s="294"/>
      <c r="R266" s="294"/>
      <c r="S266" s="294"/>
      <c r="T266" s="294"/>
      <c r="U266" s="294"/>
      <c r="V266" s="294"/>
      <c r="W266" s="294"/>
      <c r="X266" s="294"/>
      <c r="Y266" s="294"/>
      <c r="Z266" s="294"/>
      <c r="AA266" s="294"/>
      <c r="AB266" s="294"/>
      <c r="AC266" s="294"/>
      <c r="AD266" s="294"/>
      <c r="AE266" s="294"/>
      <c r="AF266" s="294"/>
      <c r="AG266" s="294"/>
      <c r="AH266" s="294"/>
      <c r="AI266" s="294"/>
      <c r="AJ266" s="294"/>
      <c r="AK266" s="294"/>
      <c r="AL266" s="294"/>
      <c r="AM266" s="294"/>
      <c r="AN266" s="294"/>
      <c r="AO266" s="294"/>
      <c r="AP266" s="294"/>
      <c r="AQ266" s="294"/>
      <c r="AR266" s="294"/>
      <c r="AS266" s="294"/>
      <c r="AT266" s="294"/>
      <c r="AU266" s="294"/>
      <c r="AV266" s="294"/>
      <c r="AW266" s="294"/>
      <c r="AX266" s="294"/>
      <c r="AY266" s="294"/>
      <c r="AZ266" s="294"/>
      <c r="BA266" s="294"/>
      <c r="BB266" s="294"/>
      <c r="BC266" s="294"/>
      <c r="BD266" s="294"/>
      <c r="BE266" s="294"/>
      <c r="BF266" s="294"/>
      <c r="BG266" s="294"/>
      <c r="BH266" s="294"/>
      <c r="BI266" s="294"/>
    </row>
    <row r="267" spans="2:61" ht="15.75" customHeight="1" x14ac:dyDescent="0.2">
      <c r="B267" s="297"/>
      <c r="C267" s="297"/>
      <c r="D267" s="297"/>
      <c r="E267" s="297"/>
      <c r="F267" s="294"/>
      <c r="G267" s="294"/>
      <c r="H267" s="294"/>
      <c r="I267" s="294"/>
      <c r="J267" s="294"/>
      <c r="K267" s="294"/>
      <c r="L267" s="294"/>
      <c r="M267" s="294"/>
      <c r="N267" s="294"/>
      <c r="O267" s="294"/>
      <c r="P267" s="294"/>
      <c r="Q267" s="294"/>
      <c r="R267" s="294"/>
      <c r="S267" s="294"/>
      <c r="T267" s="294"/>
      <c r="U267" s="294"/>
      <c r="V267" s="294"/>
      <c r="W267" s="294"/>
      <c r="X267" s="294"/>
      <c r="Y267" s="294"/>
      <c r="Z267" s="294"/>
      <c r="AA267" s="294"/>
      <c r="AB267" s="294"/>
      <c r="AC267" s="294"/>
      <c r="AD267" s="294"/>
      <c r="AE267" s="294"/>
      <c r="AF267" s="294"/>
      <c r="AG267" s="294"/>
      <c r="AH267" s="294"/>
      <c r="AI267" s="294"/>
      <c r="AJ267" s="294"/>
      <c r="AK267" s="294"/>
      <c r="AL267" s="294"/>
      <c r="AM267" s="294"/>
      <c r="AN267" s="294"/>
      <c r="AO267" s="294"/>
      <c r="AP267" s="294"/>
      <c r="AQ267" s="294"/>
      <c r="AR267" s="294"/>
      <c r="AS267" s="294"/>
      <c r="AT267" s="294"/>
      <c r="AU267" s="294"/>
      <c r="AV267" s="294"/>
      <c r="AW267" s="294"/>
      <c r="AX267" s="294"/>
      <c r="AY267" s="294"/>
      <c r="AZ267" s="294"/>
      <c r="BA267" s="294"/>
      <c r="BB267" s="294"/>
      <c r="BC267" s="294"/>
      <c r="BD267" s="294"/>
      <c r="BE267" s="294"/>
      <c r="BF267" s="294"/>
      <c r="BG267" s="294"/>
      <c r="BH267" s="294"/>
      <c r="BI267" s="294"/>
    </row>
    <row r="268" spans="2:61" ht="15.75" customHeight="1" x14ac:dyDescent="0.2">
      <c r="B268" s="297"/>
      <c r="C268" s="297"/>
      <c r="D268" s="297"/>
      <c r="E268" s="297"/>
      <c r="F268" s="294"/>
      <c r="G268" s="294"/>
      <c r="H268" s="294"/>
      <c r="I268" s="294"/>
      <c r="J268" s="294"/>
      <c r="K268" s="294"/>
      <c r="L268" s="294"/>
      <c r="M268" s="294"/>
      <c r="N268" s="294"/>
      <c r="O268" s="294"/>
      <c r="P268" s="294"/>
      <c r="Q268" s="294"/>
      <c r="R268" s="294"/>
      <c r="S268" s="294"/>
      <c r="T268" s="294"/>
      <c r="U268" s="294"/>
      <c r="V268" s="294"/>
      <c r="W268" s="294"/>
      <c r="X268" s="294"/>
      <c r="Y268" s="294"/>
      <c r="Z268" s="294"/>
      <c r="AA268" s="294"/>
      <c r="AB268" s="294"/>
      <c r="AC268" s="294"/>
      <c r="AD268" s="294"/>
      <c r="AE268" s="294"/>
      <c r="AF268" s="294"/>
      <c r="AG268" s="294"/>
      <c r="AH268" s="294"/>
      <c r="AI268" s="294"/>
      <c r="AJ268" s="294"/>
      <c r="AK268" s="294"/>
      <c r="AL268" s="294"/>
      <c r="AM268" s="294"/>
      <c r="AN268" s="294"/>
      <c r="AO268" s="294"/>
      <c r="AP268" s="294"/>
      <c r="AQ268" s="294"/>
      <c r="AR268" s="294"/>
      <c r="AS268" s="294"/>
      <c r="AT268" s="294"/>
      <c r="AU268" s="294"/>
      <c r="AV268" s="294"/>
      <c r="AW268" s="294"/>
      <c r="AX268" s="294"/>
      <c r="AY268" s="294"/>
      <c r="AZ268" s="294"/>
      <c r="BA268" s="294"/>
      <c r="BB268" s="294"/>
      <c r="BC268" s="294"/>
      <c r="BD268" s="294"/>
      <c r="BE268" s="294"/>
      <c r="BF268" s="294"/>
      <c r="BG268" s="294"/>
      <c r="BH268" s="294"/>
      <c r="BI268" s="294"/>
    </row>
    <row r="269" spans="2:61" ht="15.75" customHeight="1" x14ac:dyDescent="0.2">
      <c r="B269" s="297"/>
      <c r="C269" s="297"/>
      <c r="D269" s="297"/>
      <c r="E269" s="297"/>
      <c r="F269" s="294"/>
      <c r="G269" s="294"/>
      <c r="H269" s="294"/>
      <c r="I269" s="294"/>
      <c r="J269" s="294"/>
      <c r="K269" s="294"/>
      <c r="L269" s="294"/>
      <c r="M269" s="294"/>
      <c r="N269" s="294"/>
      <c r="O269" s="294"/>
      <c r="P269" s="294"/>
      <c r="Q269" s="294"/>
      <c r="R269" s="294"/>
      <c r="S269" s="294"/>
      <c r="T269" s="294"/>
      <c r="U269" s="294"/>
      <c r="V269" s="294"/>
      <c r="W269" s="294"/>
      <c r="X269" s="294"/>
      <c r="Y269" s="294"/>
      <c r="Z269" s="294"/>
      <c r="AA269" s="294"/>
      <c r="AB269" s="294"/>
      <c r="AC269" s="294"/>
      <c r="AD269" s="294"/>
      <c r="AE269" s="294"/>
      <c r="AF269" s="294"/>
      <c r="AG269" s="294"/>
      <c r="AH269" s="294"/>
      <c r="AI269" s="294"/>
      <c r="AJ269" s="294"/>
      <c r="AK269" s="294"/>
      <c r="AL269" s="294"/>
      <c r="AM269" s="294"/>
      <c r="AN269" s="294"/>
      <c r="AO269" s="294"/>
      <c r="AP269" s="294"/>
      <c r="AQ269" s="294"/>
      <c r="AR269" s="294"/>
      <c r="AS269" s="294"/>
      <c r="AT269" s="294"/>
      <c r="AU269" s="294"/>
      <c r="AV269" s="294"/>
      <c r="AW269" s="294"/>
      <c r="AX269" s="294"/>
      <c r="AY269" s="294"/>
      <c r="AZ269" s="294"/>
      <c r="BA269" s="294"/>
      <c r="BB269" s="294"/>
      <c r="BC269" s="294"/>
      <c r="BD269" s="294"/>
      <c r="BE269" s="294"/>
      <c r="BF269" s="294"/>
      <c r="BG269" s="294"/>
      <c r="BH269" s="294"/>
      <c r="BI269" s="294"/>
    </row>
    <row r="270" spans="2:61" ht="15.75" customHeight="1" x14ac:dyDescent="0.2">
      <c r="B270" s="297"/>
      <c r="C270" s="297"/>
      <c r="D270" s="297"/>
      <c r="E270" s="297"/>
      <c r="F270" s="294"/>
      <c r="G270" s="294"/>
      <c r="H270" s="294"/>
      <c r="I270" s="294"/>
      <c r="J270" s="294"/>
      <c r="K270" s="294"/>
      <c r="L270" s="294"/>
      <c r="M270" s="294"/>
      <c r="N270" s="294"/>
      <c r="O270" s="294"/>
      <c r="P270" s="294"/>
      <c r="Q270" s="294"/>
      <c r="R270" s="294"/>
      <c r="S270" s="294"/>
      <c r="T270" s="294"/>
      <c r="U270" s="294"/>
      <c r="V270" s="294"/>
      <c r="W270" s="294"/>
      <c r="X270" s="294"/>
      <c r="Y270" s="294"/>
      <c r="Z270" s="294"/>
      <c r="AA270" s="294"/>
      <c r="AB270" s="294"/>
      <c r="AC270" s="294"/>
      <c r="AD270" s="294"/>
      <c r="AE270" s="294"/>
      <c r="AF270" s="294"/>
      <c r="AG270" s="294"/>
      <c r="AH270" s="294"/>
      <c r="AI270" s="294"/>
      <c r="AJ270" s="294"/>
      <c r="AK270" s="294"/>
      <c r="AL270" s="294"/>
      <c r="AM270" s="294"/>
      <c r="AN270" s="294"/>
      <c r="AO270" s="294"/>
      <c r="AP270" s="294"/>
      <c r="AQ270" s="294"/>
      <c r="AR270" s="294"/>
      <c r="AS270" s="294"/>
      <c r="AT270" s="294"/>
      <c r="AU270" s="294"/>
      <c r="AV270" s="294"/>
      <c r="AW270" s="294"/>
      <c r="AX270" s="294"/>
      <c r="AY270" s="294"/>
      <c r="AZ270" s="294"/>
      <c r="BA270" s="294"/>
      <c r="BB270" s="294"/>
      <c r="BC270" s="294"/>
      <c r="BD270" s="294"/>
      <c r="BE270" s="294"/>
      <c r="BF270" s="294"/>
      <c r="BG270" s="294"/>
      <c r="BH270" s="294"/>
      <c r="BI270" s="294"/>
    </row>
    <row r="271" spans="2:61" ht="15.75" customHeight="1" x14ac:dyDescent="0.2">
      <c r="B271" s="297"/>
      <c r="C271" s="297"/>
      <c r="D271" s="297"/>
      <c r="E271" s="297"/>
      <c r="F271" s="294"/>
      <c r="G271" s="294"/>
      <c r="H271" s="294"/>
      <c r="I271" s="294"/>
      <c r="J271" s="294"/>
      <c r="K271" s="294"/>
      <c r="L271" s="294"/>
      <c r="M271" s="294"/>
      <c r="N271" s="294"/>
      <c r="O271" s="294"/>
      <c r="P271" s="294"/>
      <c r="Q271" s="294"/>
      <c r="R271" s="294"/>
      <c r="S271" s="294"/>
      <c r="T271" s="294"/>
      <c r="U271" s="294"/>
      <c r="V271" s="294"/>
      <c r="W271" s="294"/>
      <c r="X271" s="294"/>
      <c r="Y271" s="294"/>
      <c r="Z271" s="294"/>
      <c r="AA271" s="294"/>
      <c r="AB271" s="294"/>
      <c r="AC271" s="294"/>
      <c r="AD271" s="294"/>
      <c r="AE271" s="294"/>
      <c r="AF271" s="294"/>
      <c r="AG271" s="294"/>
      <c r="AH271" s="294"/>
      <c r="AI271" s="294"/>
      <c r="AJ271" s="294"/>
      <c r="AK271" s="294"/>
      <c r="AL271" s="294"/>
      <c r="AM271" s="294"/>
      <c r="AN271" s="294"/>
      <c r="AO271" s="294"/>
      <c r="AP271" s="294"/>
      <c r="AQ271" s="294"/>
      <c r="AR271" s="294"/>
      <c r="AS271" s="294"/>
      <c r="AT271" s="294"/>
      <c r="AU271" s="294"/>
      <c r="AV271" s="294"/>
      <c r="AW271" s="294"/>
      <c r="AX271" s="294"/>
      <c r="AY271" s="294"/>
      <c r="AZ271" s="294"/>
      <c r="BA271" s="294"/>
      <c r="BB271" s="294"/>
      <c r="BC271" s="294"/>
      <c r="BD271" s="294"/>
      <c r="BE271" s="294"/>
      <c r="BF271" s="294"/>
      <c r="BG271" s="294"/>
      <c r="BH271" s="294"/>
      <c r="BI271" s="294"/>
    </row>
    <row r="272" spans="2:61" ht="15.75" customHeight="1" x14ac:dyDescent="0.2">
      <c r="B272" s="297"/>
      <c r="C272" s="297"/>
      <c r="D272" s="297"/>
      <c r="E272" s="297"/>
      <c r="F272" s="294"/>
      <c r="G272" s="294"/>
      <c r="H272" s="294"/>
      <c r="I272" s="294"/>
      <c r="J272" s="294"/>
      <c r="K272" s="294"/>
      <c r="L272" s="294"/>
      <c r="M272" s="294"/>
      <c r="N272" s="294"/>
      <c r="O272" s="294"/>
      <c r="P272" s="294"/>
      <c r="Q272" s="294"/>
      <c r="R272" s="294"/>
      <c r="S272" s="294"/>
      <c r="T272" s="294"/>
      <c r="U272" s="294"/>
      <c r="V272" s="294"/>
      <c r="W272" s="294"/>
      <c r="X272" s="294"/>
      <c r="Y272" s="294"/>
      <c r="Z272" s="294"/>
      <c r="AA272" s="294"/>
      <c r="AB272" s="294"/>
      <c r="AC272" s="294"/>
      <c r="AD272" s="294"/>
      <c r="AE272" s="294"/>
      <c r="AF272" s="294"/>
      <c r="AG272" s="294"/>
      <c r="AH272" s="294"/>
      <c r="AI272" s="294"/>
      <c r="AJ272" s="294"/>
      <c r="AK272" s="294"/>
      <c r="AL272" s="294"/>
      <c r="AM272" s="294"/>
      <c r="AN272" s="294"/>
      <c r="AO272" s="294"/>
      <c r="AP272" s="294"/>
      <c r="AQ272" s="294"/>
      <c r="AR272" s="294"/>
      <c r="AS272" s="294"/>
      <c r="AT272" s="294"/>
      <c r="AU272" s="294"/>
      <c r="AV272" s="294"/>
      <c r="AW272" s="294"/>
      <c r="AX272" s="294"/>
      <c r="AY272" s="294"/>
      <c r="AZ272" s="294"/>
      <c r="BA272" s="294"/>
      <c r="BB272" s="294"/>
      <c r="BC272" s="294"/>
      <c r="BD272" s="294"/>
      <c r="BE272" s="294"/>
      <c r="BF272" s="294"/>
      <c r="BG272" s="294"/>
      <c r="BH272" s="294"/>
      <c r="BI272" s="294"/>
    </row>
    <row r="273" spans="2:61" ht="15.75" customHeight="1" x14ac:dyDescent="0.2">
      <c r="B273" s="297"/>
      <c r="C273" s="297"/>
      <c r="D273" s="297"/>
      <c r="E273" s="297"/>
      <c r="F273" s="294"/>
      <c r="G273" s="294"/>
      <c r="H273" s="294"/>
      <c r="I273" s="294"/>
      <c r="J273" s="294"/>
      <c r="K273" s="294"/>
      <c r="L273" s="294"/>
      <c r="M273" s="294"/>
      <c r="N273" s="294"/>
      <c r="O273" s="294"/>
      <c r="P273" s="294"/>
      <c r="Q273" s="294"/>
      <c r="R273" s="294"/>
      <c r="S273" s="294"/>
      <c r="T273" s="294"/>
      <c r="U273" s="294"/>
      <c r="V273" s="294"/>
      <c r="W273" s="294"/>
      <c r="X273" s="294"/>
      <c r="Y273" s="294"/>
      <c r="Z273" s="294"/>
      <c r="AA273" s="294"/>
      <c r="AB273" s="294"/>
      <c r="AC273" s="294"/>
      <c r="AD273" s="294"/>
      <c r="AE273" s="294"/>
      <c r="AF273" s="294"/>
      <c r="AG273" s="294"/>
      <c r="AH273" s="294"/>
      <c r="AI273" s="294"/>
      <c r="AJ273" s="294"/>
      <c r="AK273" s="294"/>
      <c r="AL273" s="294"/>
      <c r="AM273" s="294"/>
      <c r="AN273" s="294"/>
      <c r="AO273" s="294"/>
      <c r="AP273" s="294"/>
      <c r="AQ273" s="294"/>
      <c r="AR273" s="294"/>
      <c r="AS273" s="294"/>
      <c r="AT273" s="294"/>
      <c r="AU273" s="294"/>
      <c r="AV273" s="294"/>
      <c r="AW273" s="294"/>
      <c r="AX273" s="294"/>
      <c r="AY273" s="294"/>
      <c r="AZ273" s="294"/>
      <c r="BA273" s="294"/>
      <c r="BB273" s="294"/>
      <c r="BC273" s="294"/>
      <c r="BD273" s="294"/>
      <c r="BE273" s="294"/>
      <c r="BF273" s="294"/>
      <c r="BG273" s="294"/>
      <c r="BH273" s="294"/>
      <c r="BI273" s="294"/>
    </row>
    <row r="274" spans="2:61" ht="15.75" customHeight="1" x14ac:dyDescent="0.2">
      <c r="B274" s="297"/>
      <c r="C274" s="297"/>
      <c r="D274" s="297"/>
      <c r="E274" s="297"/>
      <c r="F274" s="294"/>
      <c r="G274" s="294"/>
      <c r="H274" s="294"/>
      <c r="I274" s="294"/>
      <c r="J274" s="294"/>
      <c r="K274" s="294"/>
      <c r="L274" s="294"/>
      <c r="M274" s="294"/>
      <c r="N274" s="294"/>
      <c r="O274" s="294"/>
      <c r="P274" s="294"/>
      <c r="Q274" s="294"/>
      <c r="R274" s="294"/>
      <c r="S274" s="294"/>
      <c r="T274" s="294"/>
      <c r="U274" s="294"/>
      <c r="V274" s="294"/>
      <c r="W274" s="294"/>
      <c r="X274" s="294"/>
      <c r="Y274" s="294"/>
      <c r="Z274" s="294"/>
      <c r="AA274" s="294"/>
      <c r="AB274" s="294"/>
      <c r="AC274" s="294"/>
      <c r="AD274" s="294"/>
      <c r="AE274" s="294"/>
      <c r="AF274" s="294"/>
      <c r="AG274" s="294"/>
      <c r="AH274" s="294"/>
      <c r="AI274" s="294"/>
      <c r="AJ274" s="294"/>
      <c r="AK274" s="294"/>
      <c r="AL274" s="294"/>
      <c r="AM274" s="294"/>
      <c r="AN274" s="294"/>
      <c r="AO274" s="294"/>
      <c r="AP274" s="294"/>
      <c r="AQ274" s="294"/>
      <c r="AR274" s="294"/>
      <c r="AS274" s="294"/>
      <c r="AT274" s="294"/>
      <c r="AU274" s="294"/>
      <c r="AV274" s="294"/>
      <c r="AW274" s="294"/>
      <c r="AX274" s="294"/>
      <c r="AY274" s="294"/>
      <c r="AZ274" s="294"/>
      <c r="BA274" s="294"/>
      <c r="BB274" s="294"/>
      <c r="BC274" s="294"/>
      <c r="BD274" s="294"/>
      <c r="BE274" s="294"/>
      <c r="BF274" s="294"/>
      <c r="BG274" s="294"/>
      <c r="BH274" s="294"/>
      <c r="BI274" s="294"/>
    </row>
    <row r="275" spans="2:61" ht="15.75" customHeight="1" x14ac:dyDescent="0.2">
      <c r="B275" s="297"/>
      <c r="C275" s="297"/>
      <c r="D275" s="297"/>
      <c r="E275" s="297"/>
      <c r="F275" s="294"/>
      <c r="G275" s="294"/>
      <c r="H275" s="294"/>
      <c r="I275" s="294"/>
      <c r="J275" s="294"/>
      <c r="K275" s="294"/>
      <c r="L275" s="294"/>
      <c r="M275" s="294"/>
      <c r="N275" s="294"/>
      <c r="O275" s="294"/>
      <c r="P275" s="294"/>
      <c r="Q275" s="294"/>
      <c r="R275" s="294"/>
      <c r="S275" s="294"/>
      <c r="T275" s="294"/>
      <c r="U275" s="294"/>
      <c r="V275" s="294"/>
      <c r="W275" s="294"/>
      <c r="X275" s="294"/>
      <c r="Y275" s="294"/>
      <c r="Z275" s="294"/>
      <c r="AA275" s="294"/>
      <c r="AB275" s="294"/>
      <c r="AC275" s="294"/>
      <c r="AD275" s="294"/>
      <c r="AE275" s="294"/>
      <c r="AF275" s="294"/>
      <c r="AG275" s="294"/>
      <c r="AH275" s="294"/>
      <c r="AI275" s="294"/>
      <c r="AJ275" s="294"/>
      <c r="AK275" s="294"/>
      <c r="AL275" s="294"/>
      <c r="AM275" s="294"/>
      <c r="AN275" s="294"/>
      <c r="AO275" s="294"/>
      <c r="AP275" s="294"/>
      <c r="AQ275" s="294"/>
      <c r="AR275" s="294"/>
      <c r="AS275" s="294"/>
      <c r="AT275" s="294"/>
      <c r="AU275" s="294"/>
      <c r="AV275" s="294"/>
      <c r="AW275" s="294"/>
      <c r="AX275" s="294"/>
      <c r="AY275" s="294"/>
      <c r="AZ275" s="294"/>
      <c r="BA275" s="294"/>
      <c r="BB275" s="294"/>
      <c r="BC275" s="294"/>
      <c r="BD275" s="294"/>
      <c r="BE275" s="294"/>
      <c r="BF275" s="294"/>
      <c r="BG275" s="294"/>
      <c r="BH275" s="294"/>
      <c r="BI275" s="294"/>
    </row>
    <row r="276" spans="2:61" ht="15.75" customHeight="1" x14ac:dyDescent="0.2">
      <c r="B276" s="297"/>
      <c r="C276" s="297"/>
      <c r="D276" s="297"/>
      <c r="E276" s="297"/>
      <c r="F276" s="294"/>
      <c r="G276" s="294"/>
      <c r="H276" s="294"/>
      <c r="I276" s="294"/>
      <c r="J276" s="294"/>
      <c r="K276" s="294"/>
      <c r="L276" s="294"/>
      <c r="M276" s="294"/>
      <c r="N276" s="294"/>
      <c r="O276" s="294"/>
      <c r="P276" s="294"/>
      <c r="Q276" s="294"/>
      <c r="R276" s="294"/>
      <c r="S276" s="294"/>
      <c r="T276" s="294"/>
      <c r="U276" s="294"/>
      <c r="V276" s="294"/>
      <c r="W276" s="294"/>
      <c r="X276" s="294"/>
      <c r="Y276" s="294"/>
      <c r="Z276" s="294"/>
      <c r="AA276" s="294"/>
      <c r="AB276" s="294"/>
      <c r="AC276" s="294"/>
      <c r="AD276" s="294"/>
      <c r="AE276" s="294"/>
      <c r="AF276" s="294"/>
      <c r="AG276" s="294"/>
      <c r="AH276" s="294"/>
      <c r="AI276" s="294"/>
      <c r="AJ276" s="294"/>
      <c r="AK276" s="294"/>
      <c r="AL276" s="294"/>
      <c r="AM276" s="294"/>
      <c r="AN276" s="294"/>
      <c r="AO276" s="294"/>
      <c r="AP276" s="294"/>
      <c r="AQ276" s="294"/>
      <c r="AR276" s="294"/>
      <c r="AS276" s="294"/>
      <c r="AT276" s="294"/>
      <c r="AU276" s="294"/>
      <c r="AV276" s="294"/>
      <c r="AW276" s="294"/>
      <c r="AX276" s="294"/>
      <c r="AY276" s="294"/>
      <c r="AZ276" s="294"/>
      <c r="BA276" s="294"/>
      <c r="BB276" s="294"/>
      <c r="BC276" s="294"/>
      <c r="BD276" s="294"/>
      <c r="BE276" s="294"/>
      <c r="BF276" s="294"/>
      <c r="BG276" s="294"/>
      <c r="BH276" s="294"/>
      <c r="BI276" s="294"/>
    </row>
    <row r="277" spans="2:61" ht="15.75" customHeight="1" x14ac:dyDescent="0.2">
      <c r="B277" s="297"/>
      <c r="C277" s="297"/>
      <c r="D277" s="297"/>
      <c r="E277" s="297"/>
      <c r="F277" s="294"/>
      <c r="G277" s="294"/>
      <c r="H277" s="294"/>
      <c r="I277" s="294"/>
      <c r="J277" s="294"/>
      <c r="K277" s="294"/>
      <c r="L277" s="294"/>
      <c r="M277" s="294"/>
      <c r="N277" s="294"/>
      <c r="O277" s="294"/>
      <c r="P277" s="294"/>
      <c r="Q277" s="294"/>
      <c r="R277" s="294"/>
      <c r="S277" s="294"/>
      <c r="T277" s="294"/>
      <c r="U277" s="294"/>
      <c r="V277" s="294"/>
      <c r="W277" s="294"/>
      <c r="X277" s="294"/>
      <c r="Y277" s="294"/>
      <c r="Z277" s="294"/>
      <c r="AA277" s="294"/>
      <c r="AB277" s="294"/>
      <c r="AC277" s="294"/>
      <c r="AD277" s="294"/>
      <c r="AE277" s="294"/>
      <c r="AF277" s="294"/>
      <c r="AG277" s="294"/>
      <c r="AH277" s="294"/>
      <c r="AI277" s="294"/>
      <c r="AJ277" s="294"/>
      <c r="AK277" s="294"/>
      <c r="AL277" s="294"/>
      <c r="AM277" s="294"/>
      <c r="AN277" s="294"/>
      <c r="AO277" s="294"/>
      <c r="AP277" s="294"/>
      <c r="AQ277" s="294"/>
      <c r="AR277" s="294"/>
      <c r="AS277" s="294"/>
      <c r="AT277" s="294"/>
      <c r="AU277" s="294"/>
      <c r="AV277" s="294"/>
      <c r="AW277" s="294"/>
      <c r="AX277" s="294"/>
      <c r="AY277" s="294"/>
      <c r="AZ277" s="294"/>
      <c r="BA277" s="294"/>
      <c r="BB277" s="294"/>
      <c r="BC277" s="294"/>
      <c r="BD277" s="294"/>
      <c r="BE277" s="294"/>
      <c r="BF277" s="294"/>
      <c r="BG277" s="294"/>
      <c r="BH277" s="294"/>
      <c r="BI277" s="294"/>
    </row>
    <row r="278" spans="2:61" ht="15.75" customHeight="1" x14ac:dyDescent="0.2">
      <c r="B278" s="297"/>
      <c r="C278" s="297"/>
      <c r="D278" s="297"/>
      <c r="E278" s="297"/>
      <c r="F278" s="294"/>
      <c r="G278" s="294"/>
      <c r="H278" s="294"/>
      <c r="I278" s="294"/>
      <c r="J278" s="294"/>
      <c r="K278" s="294"/>
      <c r="L278" s="294"/>
      <c r="M278" s="294"/>
      <c r="N278" s="294"/>
      <c r="O278" s="294"/>
      <c r="P278" s="294"/>
      <c r="Q278" s="294"/>
      <c r="R278" s="294"/>
      <c r="S278" s="294"/>
      <c r="T278" s="294"/>
      <c r="U278" s="294"/>
      <c r="V278" s="294"/>
      <c r="W278" s="294"/>
      <c r="X278" s="294"/>
      <c r="Y278" s="294"/>
      <c r="Z278" s="294"/>
      <c r="AA278" s="294"/>
      <c r="AB278" s="294"/>
      <c r="AC278" s="294"/>
      <c r="AD278" s="294"/>
      <c r="AE278" s="294"/>
      <c r="AF278" s="294"/>
      <c r="AG278" s="294"/>
      <c r="AH278" s="294"/>
      <c r="AI278" s="294"/>
      <c r="AJ278" s="294"/>
      <c r="AK278" s="294"/>
      <c r="AL278" s="294"/>
      <c r="AM278" s="294"/>
      <c r="AN278" s="294"/>
      <c r="AO278" s="294"/>
      <c r="AP278" s="294"/>
      <c r="AQ278" s="294"/>
      <c r="AR278" s="294"/>
      <c r="AS278" s="294"/>
      <c r="AT278" s="294"/>
      <c r="AU278" s="294"/>
      <c r="AV278" s="294"/>
      <c r="AW278" s="294"/>
      <c r="AX278" s="294"/>
      <c r="AY278" s="294"/>
      <c r="AZ278" s="294"/>
      <c r="BA278" s="294"/>
      <c r="BB278" s="294"/>
      <c r="BC278" s="294"/>
      <c r="BD278" s="294"/>
      <c r="BE278" s="294"/>
      <c r="BF278" s="294"/>
      <c r="BG278" s="294"/>
      <c r="BH278" s="294"/>
      <c r="BI278" s="294"/>
    </row>
    <row r="279" spans="2:61" ht="15.75" customHeight="1" x14ac:dyDescent="0.2">
      <c r="B279" s="297"/>
      <c r="C279" s="297"/>
      <c r="D279" s="297"/>
      <c r="E279" s="297"/>
      <c r="F279" s="294"/>
      <c r="G279" s="294"/>
      <c r="H279" s="294"/>
      <c r="I279" s="294"/>
      <c r="J279" s="294"/>
      <c r="K279" s="294"/>
      <c r="L279" s="294"/>
      <c r="M279" s="294"/>
      <c r="N279" s="294"/>
      <c r="O279" s="294"/>
      <c r="P279" s="294"/>
      <c r="Q279" s="294"/>
      <c r="R279" s="294"/>
      <c r="S279" s="294"/>
      <c r="T279" s="294"/>
      <c r="U279" s="294"/>
      <c r="V279" s="294"/>
      <c r="W279" s="294"/>
      <c r="X279" s="294"/>
      <c r="Y279" s="294"/>
      <c r="Z279" s="294"/>
      <c r="AA279" s="294"/>
      <c r="AB279" s="294"/>
      <c r="AC279" s="294"/>
      <c r="AD279" s="294"/>
      <c r="AE279" s="294"/>
      <c r="AF279" s="294"/>
      <c r="AG279" s="294"/>
      <c r="AH279" s="294"/>
      <c r="AI279" s="294"/>
      <c r="AJ279" s="294"/>
      <c r="AK279" s="294"/>
      <c r="AL279" s="294"/>
      <c r="AM279" s="294"/>
      <c r="AN279" s="294"/>
      <c r="AO279" s="294"/>
      <c r="AP279" s="294"/>
      <c r="AQ279" s="294"/>
      <c r="AR279" s="294"/>
      <c r="AS279" s="294"/>
      <c r="AT279" s="294"/>
      <c r="AU279" s="294"/>
      <c r="AV279" s="294"/>
      <c r="AW279" s="294"/>
      <c r="AX279" s="294"/>
      <c r="AY279" s="294"/>
      <c r="AZ279" s="294"/>
      <c r="BA279" s="294"/>
      <c r="BB279" s="294"/>
      <c r="BC279" s="294"/>
      <c r="BD279" s="294"/>
      <c r="BE279" s="294"/>
      <c r="BF279" s="294"/>
      <c r="BG279" s="294"/>
      <c r="BH279" s="294"/>
      <c r="BI279" s="294"/>
    </row>
    <row r="280" spans="2:61" ht="15.75" customHeight="1" x14ac:dyDescent="0.2">
      <c r="B280" s="297"/>
      <c r="C280" s="297"/>
      <c r="D280" s="297"/>
      <c r="E280" s="297"/>
      <c r="F280" s="294"/>
      <c r="G280" s="294"/>
      <c r="H280" s="294"/>
      <c r="I280" s="294"/>
      <c r="J280" s="294"/>
      <c r="K280" s="294"/>
      <c r="L280" s="294"/>
      <c r="M280" s="294"/>
      <c r="N280" s="294"/>
      <c r="O280" s="294"/>
      <c r="P280" s="294"/>
      <c r="Q280" s="294"/>
      <c r="R280" s="294"/>
      <c r="S280" s="294"/>
      <c r="T280" s="294"/>
      <c r="U280" s="294"/>
      <c r="V280" s="294"/>
      <c r="W280" s="294"/>
      <c r="X280" s="294"/>
      <c r="Y280" s="294"/>
      <c r="Z280" s="294"/>
      <c r="AA280" s="294"/>
      <c r="AB280" s="294"/>
      <c r="AC280" s="294"/>
      <c r="AD280" s="294"/>
      <c r="AE280" s="294"/>
      <c r="AF280" s="294"/>
      <c r="AG280" s="294"/>
      <c r="AH280" s="294"/>
      <c r="AI280" s="294"/>
      <c r="AJ280" s="294"/>
      <c r="AK280" s="294"/>
      <c r="AL280" s="294"/>
      <c r="AM280" s="294"/>
      <c r="AN280" s="294"/>
      <c r="AO280" s="294"/>
      <c r="AP280" s="294"/>
      <c r="AQ280" s="294"/>
      <c r="AR280" s="294"/>
      <c r="AS280" s="294"/>
      <c r="AT280" s="294"/>
      <c r="AU280" s="294"/>
      <c r="AV280" s="294"/>
      <c r="AW280" s="294"/>
      <c r="AX280" s="294"/>
      <c r="AY280" s="294"/>
      <c r="AZ280" s="294"/>
      <c r="BA280" s="294"/>
      <c r="BB280" s="294"/>
      <c r="BC280" s="294"/>
      <c r="BD280" s="294"/>
      <c r="BE280" s="294"/>
      <c r="BF280" s="294"/>
      <c r="BG280" s="294"/>
      <c r="BH280" s="294"/>
      <c r="BI280" s="294"/>
    </row>
    <row r="281" spans="2:61" ht="15.75" customHeight="1" x14ac:dyDescent="0.2">
      <c r="B281" s="297"/>
      <c r="C281" s="297"/>
      <c r="D281" s="297"/>
      <c r="E281" s="297"/>
      <c r="F281" s="294"/>
      <c r="G281" s="294"/>
      <c r="H281" s="294"/>
      <c r="I281" s="294"/>
      <c r="J281" s="294"/>
      <c r="K281" s="294"/>
      <c r="L281" s="294"/>
      <c r="M281" s="294"/>
      <c r="N281" s="294"/>
      <c r="O281" s="294"/>
      <c r="P281" s="294"/>
      <c r="Q281" s="294"/>
      <c r="R281" s="294"/>
      <c r="S281" s="294"/>
      <c r="T281" s="294"/>
      <c r="U281" s="294"/>
      <c r="V281" s="294"/>
      <c r="W281" s="294"/>
      <c r="X281" s="294"/>
      <c r="Y281" s="294"/>
      <c r="Z281" s="294"/>
      <c r="AA281" s="294"/>
      <c r="AB281" s="294"/>
      <c r="AC281" s="294"/>
      <c r="AD281" s="294"/>
      <c r="AE281" s="294"/>
      <c r="AF281" s="294"/>
      <c r="AG281" s="294"/>
      <c r="AH281" s="294"/>
      <c r="AI281" s="294"/>
      <c r="AJ281" s="294"/>
      <c r="AK281" s="294"/>
      <c r="AL281" s="294"/>
      <c r="AM281" s="294"/>
      <c r="AN281" s="294"/>
      <c r="AO281" s="294"/>
      <c r="AP281" s="294"/>
      <c r="AQ281" s="294"/>
      <c r="AR281" s="294"/>
      <c r="AS281" s="294"/>
      <c r="AT281" s="294"/>
      <c r="AU281" s="294"/>
      <c r="AV281" s="294"/>
      <c r="AW281" s="294"/>
      <c r="AX281" s="294"/>
      <c r="AY281" s="294"/>
      <c r="AZ281" s="294"/>
      <c r="BA281" s="294"/>
      <c r="BB281" s="294"/>
      <c r="BC281" s="294"/>
      <c r="BD281" s="294"/>
      <c r="BE281" s="294"/>
      <c r="BF281" s="294"/>
      <c r="BG281" s="294"/>
      <c r="BH281" s="294"/>
      <c r="BI281" s="294"/>
    </row>
    <row r="282" spans="2:61" ht="15.75" customHeight="1" x14ac:dyDescent="0.2">
      <c r="B282" s="297"/>
      <c r="C282" s="297"/>
      <c r="D282" s="297"/>
      <c r="E282" s="297"/>
      <c r="F282" s="294"/>
      <c r="G282" s="294"/>
      <c r="H282" s="294"/>
      <c r="I282" s="294"/>
      <c r="J282" s="294"/>
      <c r="K282" s="294"/>
      <c r="L282" s="294"/>
      <c r="M282" s="294"/>
      <c r="N282" s="294"/>
      <c r="O282" s="294"/>
      <c r="P282" s="294"/>
      <c r="Q282" s="294"/>
      <c r="R282" s="294"/>
      <c r="S282" s="294"/>
      <c r="T282" s="294"/>
      <c r="U282" s="294"/>
      <c r="V282" s="294"/>
      <c r="W282" s="294"/>
      <c r="X282" s="294"/>
      <c r="Y282" s="294"/>
      <c r="Z282" s="294"/>
      <c r="AA282" s="294"/>
      <c r="AB282" s="294"/>
      <c r="AC282" s="294"/>
      <c r="AD282" s="294"/>
      <c r="AE282" s="294"/>
      <c r="AF282" s="294"/>
      <c r="AG282" s="294"/>
      <c r="AH282" s="294"/>
      <c r="AI282" s="294"/>
      <c r="AJ282" s="294"/>
      <c r="AK282" s="294"/>
      <c r="AL282" s="294"/>
      <c r="AM282" s="294"/>
      <c r="AN282" s="294"/>
      <c r="AO282" s="294"/>
      <c r="AP282" s="294"/>
      <c r="AQ282" s="294"/>
      <c r="AR282" s="294"/>
      <c r="AS282" s="294"/>
      <c r="AT282" s="294"/>
      <c r="AU282" s="294"/>
      <c r="AV282" s="294"/>
      <c r="AW282" s="294"/>
      <c r="AX282" s="294"/>
      <c r="AY282" s="294"/>
      <c r="AZ282" s="294"/>
      <c r="BA282" s="294"/>
      <c r="BB282" s="294"/>
      <c r="BC282" s="294"/>
      <c r="BD282" s="294"/>
      <c r="BE282" s="294"/>
      <c r="BF282" s="294"/>
      <c r="BG282" s="294"/>
      <c r="BH282" s="294"/>
      <c r="BI282" s="294"/>
    </row>
    <row r="283" spans="2:61" ht="15.75" customHeight="1" x14ac:dyDescent="0.2">
      <c r="B283" s="297"/>
      <c r="C283" s="297"/>
      <c r="D283" s="297"/>
      <c r="E283" s="297"/>
      <c r="F283" s="294"/>
      <c r="G283" s="294"/>
      <c r="H283" s="294"/>
      <c r="I283" s="294"/>
      <c r="J283" s="294"/>
      <c r="K283" s="294"/>
      <c r="L283" s="294"/>
      <c r="M283" s="294"/>
      <c r="N283" s="294"/>
      <c r="O283" s="294"/>
      <c r="P283" s="294"/>
      <c r="Q283" s="294"/>
      <c r="R283" s="294"/>
      <c r="S283" s="294"/>
      <c r="T283" s="294"/>
      <c r="U283" s="294"/>
      <c r="V283" s="294"/>
      <c r="W283" s="294"/>
      <c r="X283" s="294"/>
      <c r="Y283" s="294"/>
      <c r="Z283" s="294"/>
      <c r="AA283" s="294"/>
      <c r="AB283" s="294"/>
      <c r="AC283" s="294"/>
      <c r="AD283" s="294"/>
      <c r="AE283" s="294"/>
      <c r="AF283" s="294"/>
      <c r="AG283" s="294"/>
      <c r="AH283" s="294"/>
      <c r="AI283" s="294"/>
      <c r="AJ283" s="294"/>
      <c r="AK283" s="294"/>
      <c r="AL283" s="294"/>
      <c r="AM283" s="294"/>
      <c r="AN283" s="294"/>
      <c r="AO283" s="294"/>
      <c r="AP283" s="294"/>
      <c r="AQ283" s="294"/>
      <c r="AR283" s="294"/>
      <c r="AS283" s="294"/>
      <c r="AT283" s="294"/>
      <c r="AU283" s="294"/>
      <c r="AV283" s="294"/>
      <c r="AW283" s="294"/>
      <c r="AX283" s="294"/>
      <c r="AY283" s="294"/>
      <c r="AZ283" s="294"/>
      <c r="BA283" s="294"/>
      <c r="BB283" s="294"/>
      <c r="BC283" s="294"/>
      <c r="BD283" s="294"/>
      <c r="BE283" s="294"/>
      <c r="BF283" s="294"/>
      <c r="BG283" s="294"/>
      <c r="BH283" s="294"/>
      <c r="BI283" s="294"/>
    </row>
    <row r="284" spans="2:61" ht="15.75" customHeight="1" x14ac:dyDescent="0.2">
      <c r="B284" s="297"/>
      <c r="C284" s="297"/>
      <c r="D284" s="297"/>
      <c r="E284" s="297"/>
      <c r="F284" s="294"/>
      <c r="G284" s="294"/>
      <c r="H284" s="294"/>
      <c r="I284" s="294"/>
      <c r="J284" s="294"/>
      <c r="K284" s="294"/>
      <c r="L284" s="294"/>
      <c r="M284" s="294"/>
      <c r="N284" s="294"/>
      <c r="O284" s="294"/>
      <c r="P284" s="294"/>
      <c r="Q284" s="294"/>
      <c r="R284" s="294"/>
      <c r="S284" s="294"/>
      <c r="T284" s="294"/>
      <c r="U284" s="294"/>
      <c r="V284" s="294"/>
      <c r="W284" s="294"/>
      <c r="X284" s="294"/>
      <c r="Y284" s="294"/>
      <c r="Z284" s="294"/>
      <c r="AA284" s="294"/>
      <c r="AB284" s="294"/>
      <c r="AC284" s="294"/>
      <c r="AD284" s="294"/>
      <c r="AE284" s="294"/>
      <c r="AF284" s="294"/>
      <c r="AG284" s="294"/>
      <c r="AH284" s="294"/>
      <c r="AI284" s="294"/>
      <c r="AJ284" s="294"/>
      <c r="AK284" s="294"/>
      <c r="AL284" s="294"/>
      <c r="AM284" s="294"/>
      <c r="AN284" s="294"/>
      <c r="AO284" s="294"/>
      <c r="AP284" s="294"/>
      <c r="AQ284" s="294"/>
      <c r="AR284" s="294"/>
      <c r="AS284" s="294"/>
      <c r="AT284" s="294"/>
      <c r="AU284" s="294"/>
      <c r="AV284" s="294"/>
      <c r="AW284" s="294"/>
      <c r="AX284" s="294"/>
      <c r="AY284" s="294"/>
      <c r="AZ284" s="294"/>
      <c r="BA284" s="294"/>
      <c r="BB284" s="294"/>
      <c r="BC284" s="294"/>
      <c r="BD284" s="294"/>
      <c r="BE284" s="294"/>
      <c r="BF284" s="294"/>
      <c r="BG284" s="294"/>
      <c r="BH284" s="294"/>
      <c r="BI284" s="294"/>
    </row>
    <row r="285" spans="2:61" ht="15.75" customHeight="1" x14ac:dyDescent="0.2">
      <c r="B285" s="297"/>
      <c r="C285" s="297"/>
      <c r="D285" s="297"/>
      <c r="E285" s="297"/>
      <c r="F285" s="294"/>
      <c r="G285" s="294"/>
      <c r="H285" s="294"/>
      <c r="I285" s="294"/>
      <c r="J285" s="294"/>
      <c r="K285" s="294"/>
      <c r="L285" s="294"/>
      <c r="M285" s="294"/>
      <c r="N285" s="294"/>
      <c r="O285" s="294"/>
      <c r="P285" s="294"/>
      <c r="Q285" s="294"/>
      <c r="R285" s="294"/>
      <c r="S285" s="294"/>
      <c r="T285" s="294"/>
      <c r="U285" s="294"/>
      <c r="V285" s="294"/>
      <c r="W285" s="294"/>
      <c r="X285" s="294"/>
      <c r="Y285" s="294"/>
      <c r="Z285" s="294"/>
      <c r="AA285" s="294"/>
      <c r="AB285" s="294"/>
      <c r="AC285" s="294"/>
      <c r="AD285" s="294"/>
      <c r="AE285" s="294"/>
      <c r="AF285" s="294"/>
      <c r="AG285" s="294"/>
      <c r="AH285" s="294"/>
      <c r="AI285" s="294"/>
      <c r="AJ285" s="294"/>
      <c r="AK285" s="294"/>
      <c r="AL285" s="294"/>
      <c r="AM285" s="294"/>
      <c r="AN285" s="294"/>
      <c r="AO285" s="294"/>
      <c r="AP285" s="294"/>
      <c r="AQ285" s="294"/>
      <c r="AR285" s="294"/>
      <c r="AS285" s="294"/>
      <c r="AT285" s="294"/>
      <c r="AU285" s="294"/>
      <c r="AV285" s="294"/>
      <c r="AW285" s="294"/>
      <c r="AX285" s="294"/>
      <c r="AY285" s="294"/>
      <c r="AZ285" s="294"/>
      <c r="BA285" s="294"/>
      <c r="BB285" s="294"/>
      <c r="BC285" s="294"/>
      <c r="BD285" s="294"/>
      <c r="BE285" s="294"/>
      <c r="BF285" s="294"/>
      <c r="BG285" s="294"/>
      <c r="BH285" s="294"/>
      <c r="BI285" s="294"/>
    </row>
    <row r="286" spans="2:61" ht="15.75" customHeight="1" x14ac:dyDescent="0.2">
      <c r="B286" s="297"/>
      <c r="C286" s="297"/>
      <c r="D286" s="297"/>
      <c r="E286" s="297"/>
      <c r="F286" s="294"/>
      <c r="G286" s="294"/>
      <c r="H286" s="294"/>
      <c r="I286" s="294"/>
      <c r="J286" s="294"/>
      <c r="K286" s="294"/>
      <c r="L286" s="294"/>
      <c r="M286" s="294"/>
      <c r="N286" s="294"/>
      <c r="O286" s="294"/>
      <c r="P286" s="294"/>
      <c r="Q286" s="294"/>
      <c r="R286" s="294"/>
      <c r="S286" s="294"/>
      <c r="T286" s="294"/>
      <c r="U286" s="294"/>
      <c r="V286" s="294"/>
      <c r="W286" s="294"/>
      <c r="X286" s="294"/>
      <c r="Y286" s="294"/>
      <c r="Z286" s="294"/>
      <c r="AA286" s="294"/>
      <c r="AB286" s="294"/>
      <c r="AC286" s="294"/>
      <c r="AD286" s="294"/>
      <c r="AE286" s="294"/>
      <c r="AF286" s="294"/>
      <c r="AG286" s="294"/>
      <c r="AH286" s="294"/>
      <c r="AI286" s="294"/>
      <c r="AJ286" s="294"/>
      <c r="AK286" s="294"/>
      <c r="AL286" s="294"/>
      <c r="AM286" s="294"/>
      <c r="AN286" s="294"/>
      <c r="AO286" s="294"/>
      <c r="AP286" s="294"/>
      <c r="AQ286" s="294"/>
      <c r="AR286" s="294"/>
      <c r="AS286" s="294"/>
      <c r="AT286" s="294"/>
      <c r="AU286" s="294"/>
      <c r="AV286" s="294"/>
      <c r="AW286" s="294"/>
      <c r="AX286" s="294"/>
      <c r="AY286" s="294"/>
      <c r="AZ286" s="294"/>
      <c r="BA286" s="294"/>
      <c r="BB286" s="294"/>
      <c r="BC286" s="294"/>
      <c r="BD286" s="294"/>
      <c r="BE286" s="294"/>
      <c r="BF286" s="294"/>
      <c r="BG286" s="294"/>
      <c r="BH286" s="294"/>
      <c r="BI286" s="294"/>
    </row>
    <row r="287" spans="2:61" ht="15.75" customHeight="1" x14ac:dyDescent="0.2">
      <c r="B287" s="297"/>
      <c r="C287" s="297"/>
      <c r="D287" s="297"/>
      <c r="E287" s="297"/>
      <c r="F287" s="294"/>
      <c r="G287" s="294"/>
      <c r="H287" s="294"/>
      <c r="I287" s="294"/>
      <c r="J287" s="294"/>
      <c r="K287" s="294"/>
      <c r="L287" s="294"/>
      <c r="M287" s="294"/>
      <c r="N287" s="294"/>
      <c r="O287" s="294"/>
      <c r="P287" s="294"/>
      <c r="Q287" s="294"/>
      <c r="R287" s="294"/>
      <c r="S287" s="294"/>
      <c r="T287" s="294"/>
      <c r="U287" s="294"/>
      <c r="V287" s="294"/>
      <c r="W287" s="294"/>
      <c r="X287" s="294"/>
      <c r="Y287" s="294"/>
      <c r="Z287" s="294"/>
      <c r="AA287" s="294"/>
      <c r="AB287" s="294"/>
      <c r="AC287" s="294"/>
      <c r="AD287" s="294"/>
      <c r="AE287" s="294"/>
      <c r="AF287" s="294"/>
      <c r="AG287" s="294"/>
      <c r="AH287" s="294"/>
      <c r="AI287" s="294"/>
      <c r="AJ287" s="294"/>
      <c r="AK287" s="294"/>
      <c r="AL287" s="294"/>
      <c r="AM287" s="294"/>
      <c r="AN287" s="294"/>
      <c r="AO287" s="294"/>
      <c r="AP287" s="294"/>
      <c r="AQ287" s="294"/>
      <c r="AR287" s="294"/>
      <c r="AS287" s="294"/>
      <c r="AT287" s="294"/>
      <c r="AU287" s="294"/>
      <c r="AV287" s="294"/>
      <c r="AW287" s="294"/>
      <c r="AX287" s="294"/>
      <c r="AY287" s="294"/>
      <c r="AZ287" s="294"/>
      <c r="BA287" s="294"/>
      <c r="BB287" s="294"/>
      <c r="BC287" s="294"/>
      <c r="BD287" s="294"/>
      <c r="BE287" s="294"/>
      <c r="BF287" s="294"/>
      <c r="BG287" s="294"/>
      <c r="BH287" s="294"/>
      <c r="BI287" s="294"/>
    </row>
    <row r="288" spans="2:61" ht="15.75" customHeight="1" x14ac:dyDescent="0.2">
      <c r="B288" s="297"/>
      <c r="C288" s="297"/>
      <c r="D288" s="297"/>
      <c r="E288" s="297"/>
      <c r="F288" s="294"/>
      <c r="G288" s="294"/>
      <c r="H288" s="294"/>
      <c r="I288" s="294"/>
      <c r="J288" s="294"/>
      <c r="K288" s="294"/>
      <c r="L288" s="294"/>
      <c r="M288" s="294"/>
      <c r="N288" s="294"/>
      <c r="O288" s="294"/>
      <c r="P288" s="294"/>
      <c r="Q288" s="294"/>
      <c r="R288" s="294"/>
      <c r="S288" s="294"/>
      <c r="T288" s="294"/>
      <c r="U288" s="294"/>
      <c r="V288" s="294"/>
      <c r="W288" s="294"/>
      <c r="X288" s="294"/>
      <c r="Y288" s="294"/>
      <c r="Z288" s="294"/>
      <c r="AA288" s="294"/>
      <c r="AB288" s="294"/>
      <c r="AC288" s="294"/>
      <c r="AD288" s="294"/>
      <c r="AE288" s="294"/>
      <c r="AF288" s="294"/>
      <c r="AG288" s="294"/>
      <c r="AH288" s="294"/>
      <c r="AI288" s="294"/>
      <c r="AJ288" s="294"/>
      <c r="AK288" s="294"/>
      <c r="AL288" s="294"/>
      <c r="AM288" s="294"/>
      <c r="AN288" s="294"/>
      <c r="AO288" s="294"/>
      <c r="AP288" s="294"/>
      <c r="AQ288" s="294"/>
      <c r="AR288" s="294"/>
      <c r="AS288" s="294"/>
      <c r="AT288" s="294"/>
      <c r="AU288" s="294"/>
      <c r="AV288" s="294"/>
      <c r="AW288" s="294"/>
      <c r="AX288" s="294"/>
      <c r="AY288" s="294"/>
      <c r="AZ288" s="294"/>
      <c r="BA288" s="294"/>
      <c r="BB288" s="294"/>
      <c r="BC288" s="294"/>
      <c r="BD288" s="294"/>
      <c r="BE288" s="294"/>
      <c r="BF288" s="294"/>
      <c r="BG288" s="294"/>
      <c r="BH288" s="294"/>
      <c r="BI288" s="294"/>
    </row>
    <row r="289" spans="2:61" ht="15.75" customHeight="1" x14ac:dyDescent="0.2">
      <c r="B289" s="297"/>
      <c r="C289" s="297"/>
      <c r="D289" s="297"/>
      <c r="E289" s="297"/>
      <c r="F289" s="294"/>
      <c r="G289" s="294"/>
      <c r="H289" s="294"/>
      <c r="I289" s="294"/>
      <c r="J289" s="294"/>
      <c r="K289" s="294"/>
      <c r="L289" s="294"/>
      <c r="M289" s="294"/>
      <c r="N289" s="294"/>
      <c r="O289" s="294"/>
      <c r="P289" s="294"/>
      <c r="Q289" s="294"/>
      <c r="R289" s="294"/>
      <c r="S289" s="294"/>
      <c r="T289" s="294"/>
      <c r="U289" s="294"/>
      <c r="V289" s="294"/>
      <c r="W289" s="294"/>
      <c r="X289" s="294"/>
      <c r="Y289" s="294"/>
      <c r="Z289" s="294"/>
      <c r="AA289" s="294"/>
      <c r="AB289" s="294"/>
      <c r="AC289" s="294"/>
      <c r="AD289" s="294"/>
      <c r="AE289" s="294"/>
      <c r="AF289" s="294"/>
      <c r="AG289" s="294"/>
      <c r="AH289" s="294"/>
      <c r="AI289" s="294"/>
      <c r="AJ289" s="294"/>
      <c r="AK289" s="294"/>
      <c r="AL289" s="294"/>
      <c r="AM289" s="294"/>
      <c r="AN289" s="294"/>
      <c r="AO289" s="294"/>
      <c r="AP289" s="294"/>
      <c r="AQ289" s="294"/>
      <c r="AR289" s="294"/>
      <c r="AS289" s="294"/>
      <c r="AT289" s="294"/>
      <c r="AU289" s="294"/>
      <c r="AV289" s="294"/>
      <c r="AW289" s="294"/>
      <c r="AX289" s="294"/>
      <c r="AY289" s="294"/>
      <c r="AZ289" s="294"/>
      <c r="BA289" s="294"/>
      <c r="BB289" s="294"/>
      <c r="BC289" s="294"/>
      <c r="BD289" s="294"/>
      <c r="BE289" s="294"/>
      <c r="BF289" s="294"/>
      <c r="BG289" s="294"/>
      <c r="BH289" s="294"/>
      <c r="BI289" s="294"/>
    </row>
    <row r="290" spans="2:61" ht="15.75" customHeight="1" x14ac:dyDescent="0.2">
      <c r="B290" s="297"/>
      <c r="C290" s="297"/>
      <c r="D290" s="297"/>
      <c r="E290" s="297"/>
      <c r="F290" s="294"/>
      <c r="G290" s="294"/>
      <c r="H290" s="294"/>
      <c r="I290" s="294"/>
      <c r="J290" s="294"/>
      <c r="K290" s="294"/>
      <c r="L290" s="294"/>
      <c r="M290" s="294"/>
      <c r="N290" s="294"/>
      <c r="O290" s="294"/>
      <c r="P290" s="294"/>
      <c r="Q290" s="294"/>
      <c r="R290" s="294"/>
      <c r="S290" s="294"/>
      <c r="T290" s="294"/>
      <c r="U290" s="294"/>
      <c r="V290" s="294"/>
      <c r="W290" s="294"/>
      <c r="X290" s="294"/>
      <c r="Y290" s="294"/>
      <c r="Z290" s="294"/>
      <c r="AA290" s="294"/>
      <c r="AB290" s="294"/>
      <c r="AC290" s="294"/>
      <c r="AD290" s="294"/>
      <c r="AE290" s="294"/>
      <c r="AF290" s="294"/>
      <c r="AG290" s="294"/>
      <c r="AH290" s="294"/>
      <c r="AI290" s="294"/>
      <c r="AJ290" s="294"/>
      <c r="AK290" s="294"/>
      <c r="AL290" s="294"/>
      <c r="AM290" s="294"/>
      <c r="AN290" s="294"/>
      <c r="AO290" s="294"/>
      <c r="AP290" s="294"/>
      <c r="AQ290" s="294"/>
      <c r="AR290" s="294"/>
      <c r="AS290" s="294"/>
      <c r="AT290" s="294"/>
      <c r="AU290" s="294"/>
      <c r="AV290" s="294"/>
      <c r="AW290" s="294"/>
      <c r="AX290" s="294"/>
      <c r="AY290" s="294"/>
      <c r="AZ290" s="294"/>
      <c r="BA290" s="294"/>
      <c r="BB290" s="294"/>
      <c r="BC290" s="294"/>
      <c r="BD290" s="294"/>
      <c r="BE290" s="294"/>
      <c r="BF290" s="294"/>
      <c r="BG290" s="294"/>
      <c r="BH290" s="294"/>
      <c r="BI290" s="294"/>
    </row>
    <row r="291" spans="2:61" ht="15.75" customHeight="1" x14ac:dyDescent="0.2">
      <c r="B291" s="297"/>
      <c r="C291" s="297"/>
      <c r="D291" s="297"/>
      <c r="E291" s="297"/>
      <c r="F291" s="294"/>
      <c r="G291" s="294"/>
      <c r="H291" s="294"/>
      <c r="I291" s="294"/>
      <c r="J291" s="294"/>
      <c r="K291" s="294"/>
      <c r="L291" s="294"/>
      <c r="M291" s="294"/>
      <c r="N291" s="294"/>
      <c r="O291" s="294"/>
      <c r="P291" s="294"/>
      <c r="Q291" s="294"/>
      <c r="R291" s="294"/>
      <c r="S291" s="294"/>
      <c r="T291" s="294"/>
      <c r="U291" s="294"/>
      <c r="V291" s="294"/>
      <c r="W291" s="294"/>
      <c r="X291" s="294"/>
      <c r="Y291" s="294"/>
      <c r="Z291" s="294"/>
      <c r="AA291" s="294"/>
      <c r="AB291" s="294"/>
      <c r="AC291" s="294"/>
      <c r="AD291" s="294"/>
      <c r="AE291" s="294"/>
      <c r="AF291" s="294"/>
      <c r="AG291" s="294"/>
      <c r="AH291" s="294"/>
      <c r="AI291" s="294"/>
      <c r="AJ291" s="294"/>
      <c r="AK291" s="294"/>
      <c r="AL291" s="294"/>
      <c r="AM291" s="294"/>
      <c r="AN291" s="294"/>
      <c r="AO291" s="294"/>
      <c r="AP291" s="294"/>
      <c r="AQ291" s="294"/>
      <c r="AR291" s="294"/>
      <c r="AS291" s="294"/>
      <c r="AT291" s="294"/>
      <c r="AU291" s="294"/>
      <c r="AV291" s="294"/>
      <c r="AW291" s="294"/>
      <c r="AX291" s="294"/>
      <c r="AY291" s="294"/>
      <c r="AZ291" s="294"/>
      <c r="BA291" s="294"/>
      <c r="BB291" s="294"/>
      <c r="BC291" s="294"/>
      <c r="BD291" s="294"/>
      <c r="BE291" s="294"/>
      <c r="BF291" s="294"/>
      <c r="BG291" s="294"/>
      <c r="BH291" s="294"/>
      <c r="BI291" s="294"/>
    </row>
    <row r="292" spans="2:61" ht="15.75" customHeight="1" x14ac:dyDescent="0.2">
      <c r="B292" s="297"/>
      <c r="C292" s="297"/>
      <c r="D292" s="297"/>
      <c r="E292" s="297"/>
      <c r="F292" s="294"/>
      <c r="G292" s="294"/>
      <c r="H292" s="294"/>
      <c r="I292" s="294"/>
      <c r="J292" s="294"/>
      <c r="K292" s="294"/>
      <c r="L292" s="294"/>
      <c r="M292" s="294"/>
      <c r="N292" s="294"/>
      <c r="O292" s="294"/>
      <c r="P292" s="294"/>
      <c r="Q292" s="294"/>
      <c r="R292" s="294"/>
      <c r="S292" s="294"/>
      <c r="T292" s="294"/>
      <c r="U292" s="294"/>
      <c r="V292" s="294"/>
      <c r="W292" s="294"/>
      <c r="X292" s="294"/>
      <c r="Y292" s="294"/>
      <c r="Z292" s="294"/>
      <c r="AA292" s="294"/>
      <c r="AB292" s="294"/>
      <c r="AC292" s="294"/>
      <c r="AD292" s="294"/>
      <c r="AE292" s="294"/>
      <c r="AF292" s="294"/>
      <c r="AG292" s="294"/>
      <c r="AH292" s="294"/>
      <c r="AI292" s="294"/>
      <c r="AJ292" s="294"/>
      <c r="AK292" s="294"/>
      <c r="AL292" s="294"/>
      <c r="AM292" s="294"/>
      <c r="AN292" s="294"/>
      <c r="AO292" s="294"/>
      <c r="AP292" s="294"/>
      <c r="AQ292" s="294"/>
      <c r="AR292" s="294"/>
      <c r="AS292" s="294"/>
      <c r="AT292" s="294"/>
      <c r="AU292" s="294"/>
      <c r="AV292" s="294"/>
      <c r="AW292" s="294"/>
      <c r="AX292" s="294"/>
      <c r="AY292" s="294"/>
      <c r="AZ292" s="294"/>
      <c r="BA292" s="294"/>
      <c r="BB292" s="294"/>
      <c r="BC292" s="294"/>
      <c r="BD292" s="294"/>
      <c r="BE292" s="294"/>
      <c r="BF292" s="294"/>
      <c r="BG292" s="294"/>
      <c r="BH292" s="294"/>
      <c r="BI292" s="294"/>
    </row>
    <row r="293" spans="2:61" ht="15.75" customHeight="1" x14ac:dyDescent="0.2">
      <c r="B293" s="297"/>
      <c r="C293" s="297"/>
      <c r="D293" s="297"/>
      <c r="E293" s="297"/>
      <c r="F293" s="294"/>
      <c r="G293" s="294"/>
      <c r="H293" s="294"/>
      <c r="I293" s="294"/>
      <c r="J293" s="294"/>
      <c r="K293" s="294"/>
      <c r="L293" s="294"/>
      <c r="M293" s="294"/>
      <c r="N293" s="294"/>
      <c r="O293" s="294"/>
      <c r="P293" s="294"/>
      <c r="Q293" s="294"/>
      <c r="R293" s="294"/>
      <c r="S293" s="294"/>
      <c r="T293" s="294"/>
      <c r="U293" s="294"/>
      <c r="V293" s="294"/>
      <c r="W293" s="294"/>
      <c r="X293" s="294"/>
      <c r="Y293" s="294"/>
      <c r="Z293" s="294"/>
      <c r="AA293" s="294"/>
      <c r="AB293" s="294"/>
      <c r="AC293" s="294"/>
      <c r="AD293" s="294"/>
      <c r="AE293" s="294"/>
      <c r="AF293" s="294"/>
      <c r="AG293" s="294"/>
      <c r="AH293" s="294"/>
      <c r="AI293" s="294"/>
      <c r="AJ293" s="294"/>
      <c r="AK293" s="294"/>
      <c r="AL293" s="294"/>
      <c r="AM293" s="294"/>
      <c r="AN293" s="294"/>
      <c r="AO293" s="294"/>
      <c r="AP293" s="294"/>
      <c r="AQ293" s="294"/>
      <c r="AR293" s="294"/>
      <c r="AS293" s="294"/>
      <c r="AT293" s="294"/>
      <c r="AU293" s="294"/>
      <c r="AV293" s="294"/>
      <c r="AW293" s="294"/>
      <c r="AX293" s="294"/>
      <c r="AY293" s="294"/>
      <c r="AZ293" s="294"/>
      <c r="BA293" s="294"/>
      <c r="BB293" s="294"/>
      <c r="BC293" s="294"/>
      <c r="BD293" s="294"/>
      <c r="BE293" s="294"/>
      <c r="BF293" s="294"/>
      <c r="BG293" s="294"/>
      <c r="BH293" s="294"/>
      <c r="BI293" s="294"/>
    </row>
    <row r="294" spans="2:61" ht="15.75" customHeight="1" x14ac:dyDescent="0.2">
      <c r="B294" s="297"/>
      <c r="C294" s="297"/>
      <c r="D294" s="297"/>
      <c r="E294" s="297"/>
      <c r="F294" s="294"/>
      <c r="G294" s="294"/>
      <c r="H294" s="294"/>
      <c r="I294" s="294"/>
      <c r="J294" s="294"/>
      <c r="K294" s="294"/>
      <c r="L294" s="294"/>
      <c r="M294" s="294"/>
      <c r="N294" s="294"/>
      <c r="O294" s="294"/>
      <c r="P294" s="294"/>
      <c r="Q294" s="294"/>
      <c r="R294" s="294"/>
      <c r="S294" s="294"/>
      <c r="T294" s="294"/>
      <c r="U294" s="294"/>
      <c r="V294" s="294"/>
      <c r="W294" s="294"/>
      <c r="X294" s="294"/>
      <c r="Y294" s="294"/>
      <c r="Z294" s="294"/>
      <c r="AA294" s="294"/>
      <c r="AB294" s="294"/>
      <c r="AC294" s="294"/>
      <c r="AD294" s="294"/>
      <c r="AE294" s="294"/>
      <c r="AF294" s="294"/>
      <c r="AG294" s="294"/>
      <c r="AH294" s="294"/>
      <c r="AI294" s="294"/>
      <c r="AJ294" s="294"/>
      <c r="AK294" s="294"/>
      <c r="AL294" s="294"/>
      <c r="AM294" s="294"/>
      <c r="AN294" s="294"/>
      <c r="AO294" s="294"/>
      <c r="AP294" s="294"/>
      <c r="AQ294" s="294"/>
      <c r="AR294" s="294"/>
      <c r="AS294" s="294"/>
      <c r="AT294" s="294"/>
      <c r="AU294" s="294"/>
      <c r="AV294" s="294"/>
      <c r="AW294" s="294"/>
      <c r="AX294" s="294"/>
      <c r="AY294" s="294"/>
      <c r="AZ294" s="294"/>
      <c r="BA294" s="294"/>
      <c r="BB294" s="294"/>
      <c r="BC294" s="294"/>
      <c r="BD294" s="294"/>
      <c r="BE294" s="294"/>
      <c r="BF294" s="294"/>
      <c r="BG294" s="294"/>
      <c r="BH294" s="294"/>
      <c r="BI294" s="294"/>
    </row>
    <row r="295" spans="2:61" ht="15.75" customHeight="1" x14ac:dyDescent="0.2">
      <c r="B295" s="297"/>
      <c r="C295" s="297"/>
      <c r="D295" s="297"/>
      <c r="E295" s="297"/>
      <c r="F295" s="294"/>
      <c r="G295" s="294"/>
      <c r="H295" s="294"/>
      <c r="I295" s="294"/>
      <c r="J295" s="294"/>
      <c r="K295" s="294"/>
      <c r="L295" s="294"/>
      <c r="M295" s="294"/>
      <c r="N295" s="294"/>
      <c r="O295" s="294"/>
      <c r="P295" s="294"/>
      <c r="Q295" s="294"/>
      <c r="R295" s="294"/>
      <c r="S295" s="294"/>
      <c r="T295" s="294"/>
      <c r="U295" s="294"/>
      <c r="V295" s="294"/>
      <c r="W295" s="294"/>
      <c r="X295" s="294"/>
      <c r="Y295" s="294"/>
      <c r="Z295" s="294"/>
      <c r="AA295" s="294"/>
      <c r="AB295" s="294"/>
      <c r="AC295" s="294"/>
      <c r="AD295" s="294"/>
      <c r="AE295" s="294"/>
      <c r="AF295" s="294"/>
      <c r="AG295" s="294"/>
      <c r="AH295" s="294"/>
      <c r="AI295" s="294"/>
      <c r="AJ295" s="294"/>
      <c r="AK295" s="294"/>
      <c r="AL295" s="294"/>
      <c r="AM295" s="294"/>
      <c r="AN295" s="294"/>
      <c r="AO295" s="294"/>
      <c r="AP295" s="294"/>
      <c r="AQ295" s="294"/>
      <c r="AR295" s="294"/>
      <c r="AS295" s="294"/>
      <c r="AT295" s="294"/>
      <c r="AU295" s="294"/>
      <c r="AV295" s="294"/>
      <c r="AW295" s="294"/>
      <c r="AX295" s="294"/>
      <c r="AY295" s="294"/>
      <c r="AZ295" s="294"/>
      <c r="BA295" s="294"/>
      <c r="BB295" s="294"/>
      <c r="BC295" s="294"/>
      <c r="BD295" s="294"/>
      <c r="BE295" s="294"/>
      <c r="BF295" s="294"/>
      <c r="BG295" s="294"/>
      <c r="BH295" s="294"/>
      <c r="BI295" s="294"/>
    </row>
    <row r="296" spans="2:61" ht="15.75" customHeight="1" x14ac:dyDescent="0.2">
      <c r="B296" s="297"/>
      <c r="C296" s="297"/>
      <c r="D296" s="297"/>
      <c r="E296" s="297"/>
      <c r="F296" s="294"/>
      <c r="G296" s="294"/>
      <c r="H296" s="294"/>
      <c r="I296" s="294"/>
      <c r="J296" s="294"/>
      <c r="K296" s="294"/>
      <c r="L296" s="294"/>
      <c r="M296" s="294"/>
      <c r="N296" s="294"/>
      <c r="O296" s="294"/>
      <c r="P296" s="294"/>
      <c r="Q296" s="294"/>
      <c r="R296" s="294"/>
      <c r="S296" s="294"/>
      <c r="T296" s="294"/>
      <c r="U296" s="294"/>
      <c r="V296" s="294"/>
      <c r="W296" s="294"/>
      <c r="X296" s="294"/>
      <c r="Y296" s="294"/>
      <c r="Z296" s="294"/>
      <c r="AA296" s="294"/>
      <c r="AB296" s="294"/>
      <c r="AC296" s="294"/>
      <c r="AD296" s="294"/>
      <c r="AE296" s="294"/>
      <c r="AF296" s="294"/>
      <c r="AG296" s="294"/>
      <c r="AH296" s="294"/>
      <c r="AI296" s="294"/>
      <c r="AJ296" s="294"/>
      <c r="AK296" s="294"/>
      <c r="AL296" s="294"/>
      <c r="AM296" s="294"/>
      <c r="AN296" s="294"/>
      <c r="AO296" s="294"/>
      <c r="AP296" s="294"/>
      <c r="AQ296" s="294"/>
      <c r="AR296" s="294"/>
      <c r="AS296" s="294"/>
      <c r="AT296" s="294"/>
      <c r="AU296" s="294"/>
      <c r="AV296" s="294"/>
      <c r="AW296" s="294"/>
      <c r="AX296" s="294"/>
      <c r="AY296" s="294"/>
      <c r="AZ296" s="294"/>
      <c r="BA296" s="294"/>
      <c r="BB296" s="294"/>
      <c r="BC296" s="294"/>
      <c r="BD296" s="294"/>
      <c r="BE296" s="294"/>
      <c r="BF296" s="294"/>
      <c r="BG296" s="294"/>
      <c r="BH296" s="294"/>
      <c r="BI296" s="294"/>
    </row>
    <row r="297" spans="2:61" ht="15.75" customHeight="1" x14ac:dyDescent="0.2">
      <c r="B297" s="297"/>
      <c r="C297" s="297"/>
      <c r="D297" s="297"/>
      <c r="E297" s="297"/>
      <c r="F297" s="294"/>
      <c r="G297" s="294"/>
      <c r="H297" s="294"/>
      <c r="I297" s="294"/>
      <c r="J297" s="294"/>
      <c r="K297" s="294"/>
      <c r="L297" s="294"/>
      <c r="M297" s="294"/>
      <c r="N297" s="294"/>
      <c r="O297" s="294"/>
      <c r="P297" s="294"/>
      <c r="Q297" s="294"/>
      <c r="R297" s="294"/>
      <c r="S297" s="294"/>
      <c r="T297" s="294"/>
      <c r="U297" s="294"/>
      <c r="V297" s="294"/>
      <c r="W297" s="294"/>
      <c r="X297" s="294"/>
      <c r="Y297" s="294"/>
      <c r="Z297" s="294"/>
      <c r="AA297" s="294"/>
      <c r="AB297" s="294"/>
      <c r="AC297" s="294"/>
      <c r="AD297" s="294"/>
      <c r="AE297" s="294"/>
      <c r="AF297" s="294"/>
      <c r="AG297" s="294"/>
      <c r="AH297" s="294"/>
      <c r="AI297" s="294"/>
      <c r="AJ297" s="294"/>
      <c r="AK297" s="294"/>
      <c r="AL297" s="294"/>
      <c r="AM297" s="294"/>
      <c r="AN297" s="294"/>
      <c r="AO297" s="294"/>
      <c r="AP297" s="294"/>
      <c r="AQ297" s="294"/>
      <c r="AR297" s="294"/>
      <c r="AS297" s="294"/>
      <c r="AT297" s="294"/>
      <c r="AU297" s="294"/>
      <c r="AV297" s="294"/>
      <c r="AW297" s="294"/>
      <c r="AX297" s="294"/>
      <c r="AY297" s="294"/>
      <c r="AZ297" s="294"/>
      <c r="BA297" s="294"/>
      <c r="BB297" s="294"/>
      <c r="BC297" s="294"/>
      <c r="BD297" s="294"/>
      <c r="BE297" s="294"/>
      <c r="BF297" s="294"/>
      <c r="BG297" s="294"/>
      <c r="BH297" s="294"/>
      <c r="BI297" s="294"/>
    </row>
    <row r="298" spans="2:61" ht="15.75" customHeight="1" x14ac:dyDescent="0.2">
      <c r="B298" s="297"/>
      <c r="C298" s="297"/>
      <c r="D298" s="297"/>
      <c r="E298" s="297"/>
      <c r="F298" s="294"/>
      <c r="G298" s="294"/>
      <c r="H298" s="294"/>
      <c r="I298" s="294"/>
      <c r="J298" s="294"/>
      <c r="K298" s="294"/>
      <c r="L298" s="294"/>
      <c r="M298" s="294"/>
      <c r="N298" s="294"/>
      <c r="O298" s="294"/>
      <c r="P298" s="294"/>
      <c r="Q298" s="294"/>
      <c r="R298" s="294"/>
      <c r="S298" s="294"/>
      <c r="T298" s="294"/>
      <c r="U298" s="294"/>
      <c r="V298" s="294"/>
      <c r="W298" s="294"/>
      <c r="X298" s="294"/>
      <c r="Y298" s="294"/>
      <c r="Z298" s="294"/>
      <c r="AA298" s="294"/>
      <c r="AB298" s="294"/>
      <c r="AC298" s="294"/>
      <c r="AD298" s="294"/>
      <c r="AE298" s="294"/>
      <c r="AF298" s="294"/>
      <c r="AG298" s="294"/>
      <c r="AH298" s="294"/>
      <c r="AI298" s="294"/>
      <c r="AJ298" s="294"/>
      <c r="AK298" s="294"/>
      <c r="AL298" s="294"/>
      <c r="AM298" s="294"/>
      <c r="AN298" s="294"/>
      <c r="AO298" s="294"/>
      <c r="AP298" s="294"/>
      <c r="AQ298" s="294"/>
      <c r="AR298" s="294"/>
      <c r="AS298" s="294"/>
      <c r="AT298" s="294"/>
      <c r="AU298" s="294"/>
      <c r="AV298" s="294"/>
      <c r="AW298" s="294"/>
      <c r="AX298" s="294"/>
      <c r="AY298" s="294"/>
      <c r="AZ298" s="294"/>
      <c r="BA298" s="294"/>
      <c r="BB298" s="294"/>
      <c r="BC298" s="294"/>
      <c r="BD298" s="294"/>
      <c r="BE298" s="294"/>
      <c r="BF298" s="294"/>
      <c r="BG298" s="294"/>
      <c r="BH298" s="294"/>
      <c r="BI298" s="294"/>
    </row>
    <row r="299" spans="2:61" ht="15.75" customHeight="1" x14ac:dyDescent="0.2">
      <c r="B299" s="297"/>
      <c r="C299" s="297"/>
      <c r="D299" s="297"/>
      <c r="E299" s="297"/>
      <c r="F299" s="294"/>
      <c r="G299" s="294"/>
      <c r="H299" s="294"/>
      <c r="I299" s="294"/>
      <c r="J299" s="294"/>
      <c r="K299" s="294"/>
      <c r="L299" s="294"/>
      <c r="M299" s="294"/>
      <c r="N299" s="294"/>
      <c r="O299" s="294"/>
      <c r="P299" s="294"/>
      <c r="Q299" s="294"/>
      <c r="R299" s="294"/>
      <c r="S299" s="294"/>
      <c r="T299" s="294"/>
      <c r="U299" s="294"/>
      <c r="V299" s="294"/>
      <c r="W299" s="294"/>
      <c r="X299" s="294"/>
      <c r="Y299" s="294"/>
      <c r="Z299" s="294"/>
      <c r="AA299" s="294"/>
      <c r="AB299" s="294"/>
      <c r="AC299" s="294"/>
      <c r="AD299" s="294"/>
      <c r="AE299" s="294"/>
      <c r="AF299" s="294"/>
      <c r="AG299" s="294"/>
      <c r="AH299" s="294"/>
      <c r="AI299" s="294"/>
      <c r="AJ299" s="294"/>
      <c r="AK299" s="294"/>
      <c r="AL299" s="294"/>
      <c r="AM299" s="294"/>
      <c r="AN299" s="294"/>
      <c r="AO299" s="294"/>
      <c r="AP299" s="294"/>
      <c r="AQ299" s="294"/>
      <c r="AR299" s="294"/>
      <c r="AS299" s="294"/>
      <c r="AT299" s="294"/>
      <c r="AU299" s="294"/>
      <c r="AV299" s="294"/>
      <c r="AW299" s="294"/>
      <c r="AX299" s="294"/>
      <c r="AY299" s="294"/>
      <c r="AZ299" s="294"/>
      <c r="BA299" s="294"/>
      <c r="BB299" s="294"/>
      <c r="BC299" s="294"/>
      <c r="BD299" s="294"/>
      <c r="BE299" s="294"/>
      <c r="BF299" s="294"/>
      <c r="BG299" s="294"/>
      <c r="BH299" s="294"/>
      <c r="BI299" s="294"/>
    </row>
    <row r="300" spans="2:61" ht="15.75" customHeight="1" x14ac:dyDescent="0.2">
      <c r="B300" s="297"/>
      <c r="C300" s="297"/>
      <c r="D300" s="297"/>
      <c r="E300" s="297"/>
      <c r="F300" s="294"/>
      <c r="G300" s="294"/>
      <c r="H300" s="294"/>
      <c r="I300" s="294"/>
      <c r="J300" s="294"/>
      <c r="K300" s="294"/>
      <c r="L300" s="294"/>
      <c r="M300" s="294"/>
      <c r="N300" s="294"/>
      <c r="O300" s="294"/>
      <c r="P300" s="294"/>
      <c r="Q300" s="294"/>
      <c r="R300" s="294"/>
      <c r="S300" s="294"/>
      <c r="T300" s="294"/>
      <c r="U300" s="294"/>
      <c r="V300" s="294"/>
      <c r="W300" s="294"/>
      <c r="X300" s="294"/>
      <c r="Y300" s="294"/>
      <c r="Z300" s="294"/>
      <c r="AA300" s="294"/>
      <c r="AB300" s="294"/>
      <c r="AC300" s="294"/>
      <c r="AD300" s="294"/>
      <c r="AE300" s="294"/>
      <c r="AF300" s="294"/>
      <c r="AG300" s="294"/>
      <c r="AH300" s="294"/>
      <c r="AI300" s="294"/>
      <c r="AJ300" s="294"/>
      <c r="AK300" s="294"/>
      <c r="AL300" s="294"/>
      <c r="AM300" s="294"/>
      <c r="AN300" s="294"/>
      <c r="AO300" s="294"/>
      <c r="AP300" s="294"/>
      <c r="AQ300" s="294"/>
      <c r="AR300" s="294"/>
      <c r="AS300" s="294"/>
      <c r="AT300" s="294"/>
      <c r="AU300" s="294"/>
      <c r="AV300" s="294"/>
      <c r="AW300" s="294"/>
      <c r="AX300" s="294"/>
      <c r="AY300" s="294"/>
      <c r="AZ300" s="294"/>
      <c r="BA300" s="294"/>
      <c r="BB300" s="294"/>
      <c r="BC300" s="294"/>
      <c r="BD300" s="294"/>
      <c r="BE300" s="294"/>
      <c r="BF300" s="294"/>
      <c r="BG300" s="294"/>
      <c r="BH300" s="294"/>
      <c r="BI300" s="294"/>
    </row>
    <row r="301" spans="2:61" ht="15.75" customHeight="1" x14ac:dyDescent="0.2">
      <c r="B301" s="297"/>
      <c r="C301" s="297"/>
      <c r="D301" s="297"/>
      <c r="E301" s="297"/>
      <c r="F301" s="294"/>
      <c r="G301" s="294"/>
      <c r="H301" s="294"/>
      <c r="I301" s="294"/>
      <c r="J301" s="294"/>
      <c r="K301" s="294"/>
      <c r="L301" s="294"/>
      <c r="M301" s="294"/>
      <c r="N301" s="294"/>
      <c r="O301" s="294"/>
      <c r="P301" s="294"/>
      <c r="Q301" s="294"/>
      <c r="R301" s="294"/>
      <c r="S301" s="294"/>
      <c r="T301" s="294"/>
      <c r="U301" s="294"/>
      <c r="V301" s="294"/>
      <c r="W301" s="294"/>
      <c r="X301" s="294"/>
      <c r="Y301" s="294"/>
      <c r="Z301" s="294"/>
      <c r="AA301" s="294"/>
      <c r="AB301" s="294"/>
      <c r="AC301" s="294"/>
      <c r="AD301" s="294"/>
      <c r="AE301" s="294"/>
      <c r="AF301" s="294"/>
      <c r="AG301" s="294"/>
      <c r="AH301" s="294"/>
      <c r="AI301" s="294"/>
      <c r="AJ301" s="294"/>
      <c r="AK301" s="294"/>
      <c r="AL301" s="294"/>
      <c r="AM301" s="294"/>
      <c r="AN301" s="294"/>
      <c r="AO301" s="294"/>
      <c r="AP301" s="294"/>
      <c r="AQ301" s="294"/>
      <c r="AR301" s="294"/>
      <c r="AS301" s="294"/>
      <c r="AT301" s="294"/>
      <c r="AU301" s="294"/>
      <c r="AV301" s="294"/>
      <c r="AW301" s="294"/>
      <c r="AX301" s="294"/>
      <c r="AY301" s="294"/>
      <c r="AZ301" s="294"/>
      <c r="BA301" s="294"/>
      <c r="BB301" s="294"/>
      <c r="BC301" s="294"/>
      <c r="BD301" s="294"/>
      <c r="BE301" s="294"/>
      <c r="BF301" s="294"/>
      <c r="BG301" s="294"/>
      <c r="BH301" s="294"/>
      <c r="BI301" s="294"/>
    </row>
    <row r="302" spans="2:61" ht="15.75" customHeight="1" x14ac:dyDescent="0.2">
      <c r="B302" s="297"/>
      <c r="C302" s="297"/>
      <c r="D302" s="297"/>
      <c r="E302" s="297"/>
      <c r="F302" s="294"/>
      <c r="G302" s="294"/>
      <c r="H302" s="294"/>
      <c r="I302" s="294"/>
      <c r="J302" s="294"/>
      <c r="K302" s="294"/>
      <c r="L302" s="294"/>
      <c r="M302" s="294"/>
      <c r="N302" s="294"/>
      <c r="O302" s="294"/>
      <c r="P302" s="294"/>
      <c r="Q302" s="294"/>
      <c r="R302" s="294"/>
      <c r="S302" s="294"/>
      <c r="T302" s="294"/>
      <c r="U302" s="294"/>
      <c r="V302" s="294"/>
      <c r="W302" s="294"/>
      <c r="X302" s="294"/>
      <c r="Y302" s="294"/>
      <c r="Z302" s="294"/>
      <c r="AA302" s="294"/>
      <c r="AB302" s="294"/>
      <c r="AC302" s="294"/>
      <c r="AD302" s="294"/>
      <c r="AE302" s="294"/>
      <c r="AF302" s="294"/>
      <c r="AG302" s="294"/>
      <c r="AH302" s="294"/>
      <c r="AI302" s="294"/>
      <c r="AJ302" s="294"/>
      <c r="AK302" s="294"/>
      <c r="AL302" s="294"/>
      <c r="AM302" s="294"/>
      <c r="AN302" s="294"/>
      <c r="AO302" s="294"/>
      <c r="AP302" s="294"/>
      <c r="AQ302" s="294"/>
      <c r="AR302" s="294"/>
      <c r="AS302" s="294"/>
      <c r="AT302" s="294"/>
      <c r="AU302" s="294"/>
      <c r="AV302" s="294"/>
      <c r="AW302" s="294"/>
      <c r="AX302" s="294"/>
      <c r="AY302" s="294"/>
      <c r="AZ302" s="294"/>
      <c r="BA302" s="294"/>
      <c r="BB302" s="294"/>
      <c r="BC302" s="294"/>
      <c r="BD302" s="294"/>
      <c r="BE302" s="294"/>
      <c r="BF302" s="294"/>
      <c r="BG302" s="294"/>
      <c r="BH302" s="294"/>
      <c r="BI302" s="294"/>
    </row>
    <row r="303" spans="2:61" ht="15.75" customHeight="1" x14ac:dyDescent="0.2">
      <c r="B303" s="297"/>
      <c r="C303" s="297"/>
      <c r="D303" s="297"/>
      <c r="E303" s="297"/>
      <c r="F303" s="294"/>
      <c r="G303" s="294"/>
      <c r="H303" s="294"/>
      <c r="I303" s="294"/>
      <c r="J303" s="294"/>
      <c r="K303" s="294"/>
      <c r="L303" s="294"/>
      <c r="M303" s="294"/>
      <c r="N303" s="294"/>
      <c r="O303" s="294"/>
      <c r="P303" s="294"/>
      <c r="Q303" s="294"/>
      <c r="R303" s="294"/>
      <c r="S303" s="294"/>
      <c r="T303" s="294"/>
      <c r="U303" s="294"/>
      <c r="V303" s="294"/>
      <c r="W303" s="294"/>
      <c r="X303" s="294"/>
      <c r="Y303" s="294"/>
      <c r="Z303" s="294"/>
      <c r="AA303" s="294"/>
      <c r="AB303" s="294"/>
      <c r="AC303" s="294"/>
      <c r="AD303" s="294"/>
      <c r="AE303" s="294"/>
      <c r="AF303" s="294"/>
      <c r="AG303" s="294"/>
      <c r="AH303" s="294"/>
      <c r="AI303" s="294"/>
      <c r="AJ303" s="294"/>
      <c r="AK303" s="294"/>
      <c r="AL303" s="294"/>
      <c r="AM303" s="294"/>
      <c r="AN303" s="294"/>
      <c r="AO303" s="294"/>
      <c r="AP303" s="294"/>
      <c r="AQ303" s="294"/>
      <c r="AR303" s="294"/>
      <c r="AS303" s="294"/>
      <c r="AT303" s="294"/>
      <c r="AU303" s="294"/>
      <c r="AV303" s="294"/>
      <c r="AW303" s="294"/>
      <c r="AX303" s="294"/>
      <c r="AY303" s="294"/>
      <c r="AZ303" s="294"/>
      <c r="BA303" s="294"/>
      <c r="BB303" s="294"/>
      <c r="BC303" s="294"/>
      <c r="BD303" s="294"/>
      <c r="BE303" s="294"/>
      <c r="BF303" s="294"/>
      <c r="BG303" s="294"/>
      <c r="BH303" s="294"/>
      <c r="BI303" s="294"/>
    </row>
    <row r="304" spans="2:61" ht="15.75" customHeight="1" x14ac:dyDescent="0.2">
      <c r="B304" s="297"/>
      <c r="C304" s="297"/>
      <c r="D304" s="297"/>
      <c r="E304" s="297"/>
      <c r="F304" s="294"/>
      <c r="G304" s="294"/>
      <c r="H304" s="294"/>
      <c r="I304" s="294"/>
      <c r="J304" s="294"/>
      <c r="K304" s="294"/>
      <c r="L304" s="294"/>
      <c r="M304" s="294"/>
      <c r="N304" s="294"/>
      <c r="O304" s="294"/>
      <c r="P304" s="294"/>
      <c r="Q304" s="294"/>
      <c r="R304" s="294"/>
      <c r="S304" s="294"/>
      <c r="T304" s="294"/>
      <c r="U304" s="294"/>
      <c r="V304" s="294"/>
      <c r="W304" s="294"/>
      <c r="X304" s="294"/>
      <c r="Y304" s="294"/>
      <c r="Z304" s="294"/>
      <c r="AA304" s="294"/>
      <c r="AB304" s="294"/>
      <c r="AC304" s="294"/>
      <c r="AD304" s="294"/>
      <c r="AE304" s="294"/>
      <c r="AF304" s="294"/>
      <c r="AG304" s="294"/>
      <c r="AH304" s="294"/>
      <c r="AI304" s="294"/>
      <c r="AJ304" s="294"/>
      <c r="AK304" s="294"/>
      <c r="AL304" s="294"/>
      <c r="AM304" s="294"/>
      <c r="AN304" s="294"/>
      <c r="AO304" s="294"/>
      <c r="AP304" s="294"/>
      <c r="AQ304" s="294"/>
      <c r="AR304" s="294"/>
      <c r="AS304" s="294"/>
      <c r="AT304" s="294"/>
      <c r="AU304" s="294"/>
      <c r="AV304" s="294"/>
      <c r="AW304" s="294"/>
      <c r="AX304" s="294"/>
      <c r="AY304" s="294"/>
      <c r="AZ304" s="294"/>
      <c r="BA304" s="294"/>
      <c r="BB304" s="294"/>
      <c r="BC304" s="294"/>
      <c r="BD304" s="294"/>
      <c r="BE304" s="294"/>
      <c r="BF304" s="294"/>
      <c r="BG304" s="294"/>
      <c r="BH304" s="294"/>
      <c r="BI304" s="294"/>
    </row>
    <row r="305" spans="2:61" ht="15.75" customHeight="1" x14ac:dyDescent="0.2">
      <c r="B305" s="297"/>
      <c r="C305" s="297"/>
      <c r="D305" s="297"/>
      <c r="E305" s="297"/>
      <c r="F305" s="294"/>
      <c r="G305" s="294"/>
      <c r="H305" s="294"/>
      <c r="I305" s="294"/>
      <c r="J305" s="294"/>
      <c r="K305" s="294"/>
      <c r="L305" s="294"/>
      <c r="M305" s="294"/>
      <c r="N305" s="294"/>
      <c r="O305" s="294"/>
      <c r="P305" s="294"/>
      <c r="Q305" s="294"/>
      <c r="R305" s="294"/>
      <c r="S305" s="294"/>
      <c r="T305" s="294"/>
      <c r="U305" s="294"/>
      <c r="V305" s="294"/>
      <c r="W305" s="294"/>
      <c r="X305" s="294"/>
      <c r="Y305" s="294"/>
      <c r="Z305" s="294"/>
      <c r="AA305" s="294"/>
      <c r="AB305" s="294"/>
      <c r="AC305" s="294"/>
      <c r="AD305" s="294"/>
      <c r="AE305" s="294"/>
      <c r="AF305" s="294"/>
      <c r="AG305" s="294"/>
      <c r="AH305" s="294"/>
      <c r="AI305" s="294"/>
      <c r="AJ305" s="294"/>
      <c r="AK305" s="294"/>
      <c r="AL305" s="294"/>
      <c r="AM305" s="294"/>
      <c r="AN305" s="294"/>
      <c r="AO305" s="294"/>
      <c r="AP305" s="294"/>
      <c r="AQ305" s="294"/>
      <c r="AR305" s="294"/>
      <c r="AS305" s="294"/>
      <c r="AT305" s="294"/>
      <c r="AU305" s="294"/>
      <c r="AV305" s="294"/>
      <c r="AW305" s="294"/>
      <c r="AX305" s="294"/>
      <c r="AY305" s="294"/>
      <c r="AZ305" s="294"/>
      <c r="BA305" s="294"/>
      <c r="BB305" s="294"/>
      <c r="BC305" s="294"/>
      <c r="BD305" s="294"/>
      <c r="BE305" s="294"/>
      <c r="BF305" s="294"/>
      <c r="BG305" s="294"/>
      <c r="BH305" s="294"/>
      <c r="BI305" s="294"/>
    </row>
    <row r="306" spans="2:61" ht="15.75" customHeight="1" x14ac:dyDescent="0.2">
      <c r="B306" s="297"/>
      <c r="C306" s="297"/>
      <c r="D306" s="297"/>
      <c r="E306" s="297"/>
      <c r="F306" s="294"/>
      <c r="G306" s="294"/>
      <c r="H306" s="294"/>
      <c r="I306" s="294"/>
      <c r="J306" s="294"/>
      <c r="K306" s="294"/>
      <c r="L306" s="294"/>
      <c r="M306" s="294"/>
      <c r="N306" s="294"/>
      <c r="O306" s="294"/>
      <c r="P306" s="294"/>
      <c r="Q306" s="294"/>
      <c r="R306" s="294"/>
      <c r="S306" s="294"/>
      <c r="T306" s="294"/>
      <c r="U306" s="294"/>
      <c r="V306" s="294"/>
      <c r="W306" s="294"/>
      <c r="X306" s="294"/>
      <c r="Y306" s="294"/>
      <c r="Z306" s="294"/>
      <c r="AA306" s="294"/>
      <c r="AB306" s="294"/>
      <c r="AC306" s="294"/>
      <c r="AD306" s="294"/>
      <c r="AE306" s="294"/>
      <c r="AF306" s="294"/>
      <c r="AG306" s="294"/>
      <c r="AH306" s="294"/>
      <c r="AI306" s="294"/>
      <c r="AJ306" s="294"/>
      <c r="AK306" s="294"/>
      <c r="AL306" s="294"/>
      <c r="AM306" s="294"/>
      <c r="AN306" s="294"/>
      <c r="AO306" s="294"/>
      <c r="AP306" s="294"/>
      <c r="AQ306" s="294"/>
      <c r="AR306" s="294"/>
      <c r="AS306" s="294"/>
      <c r="AT306" s="294"/>
      <c r="AU306" s="294"/>
      <c r="AV306" s="294"/>
      <c r="AW306" s="294"/>
      <c r="AX306" s="294"/>
      <c r="AY306" s="294"/>
      <c r="AZ306" s="294"/>
      <c r="BA306" s="294"/>
      <c r="BB306" s="294"/>
      <c r="BC306" s="294"/>
      <c r="BD306" s="294"/>
      <c r="BE306" s="294"/>
      <c r="BF306" s="294"/>
      <c r="BG306" s="294"/>
      <c r="BH306" s="294"/>
      <c r="BI306" s="294"/>
    </row>
    <row r="307" spans="2:61" ht="15.75" customHeight="1" x14ac:dyDescent="0.2">
      <c r="B307" s="297"/>
      <c r="C307" s="297"/>
      <c r="D307" s="297"/>
      <c r="E307" s="297"/>
      <c r="F307" s="294"/>
      <c r="G307" s="294"/>
      <c r="H307" s="294"/>
      <c r="I307" s="294"/>
      <c r="J307" s="294"/>
      <c r="K307" s="294"/>
      <c r="L307" s="294"/>
      <c r="M307" s="294"/>
      <c r="N307" s="294"/>
      <c r="O307" s="294"/>
      <c r="P307" s="294"/>
      <c r="Q307" s="294"/>
      <c r="R307" s="294"/>
      <c r="S307" s="294"/>
      <c r="T307" s="294"/>
      <c r="U307" s="294"/>
      <c r="V307" s="294"/>
      <c r="W307" s="294"/>
      <c r="X307" s="294"/>
      <c r="Y307" s="294"/>
      <c r="Z307" s="294"/>
      <c r="AA307" s="294"/>
      <c r="AB307" s="294"/>
      <c r="AC307" s="294"/>
      <c r="AD307" s="294"/>
      <c r="AE307" s="294"/>
      <c r="AF307" s="294"/>
      <c r="AG307" s="294"/>
      <c r="AH307" s="294"/>
      <c r="AI307" s="294"/>
      <c r="AJ307" s="294"/>
      <c r="AK307" s="294"/>
      <c r="AL307" s="294"/>
      <c r="AM307" s="294"/>
      <c r="AN307" s="294"/>
      <c r="AO307" s="294"/>
      <c r="AP307" s="294"/>
      <c r="AQ307" s="294"/>
      <c r="AR307" s="294"/>
      <c r="AS307" s="294"/>
      <c r="AT307" s="294"/>
      <c r="AU307" s="294"/>
      <c r="AV307" s="294"/>
      <c r="AW307" s="294"/>
      <c r="AX307" s="294"/>
      <c r="AY307" s="294"/>
      <c r="AZ307" s="294"/>
      <c r="BA307" s="294"/>
      <c r="BB307" s="294"/>
      <c r="BC307" s="294"/>
      <c r="BD307" s="294"/>
      <c r="BE307" s="294"/>
      <c r="BF307" s="294"/>
      <c r="BG307" s="294"/>
      <c r="BH307" s="294"/>
      <c r="BI307" s="294"/>
    </row>
    <row r="308" spans="2:61" ht="15.75" customHeight="1" x14ac:dyDescent="0.2">
      <c r="B308" s="297"/>
      <c r="C308" s="297"/>
      <c r="D308" s="297"/>
      <c r="E308" s="297"/>
      <c r="F308" s="294"/>
      <c r="G308" s="294"/>
      <c r="H308" s="294"/>
      <c r="I308" s="294"/>
      <c r="J308" s="294"/>
      <c r="K308" s="294"/>
      <c r="L308" s="294"/>
      <c r="M308" s="294"/>
      <c r="N308" s="294"/>
      <c r="O308" s="294"/>
      <c r="P308" s="294"/>
      <c r="Q308" s="294"/>
      <c r="R308" s="294"/>
      <c r="S308" s="294"/>
      <c r="T308" s="294"/>
      <c r="U308" s="294"/>
      <c r="V308" s="294"/>
      <c r="W308" s="294"/>
      <c r="X308" s="294"/>
      <c r="Y308" s="294"/>
      <c r="Z308" s="294"/>
      <c r="AA308" s="294"/>
      <c r="AB308" s="294"/>
      <c r="AC308" s="294"/>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294"/>
      <c r="AY308" s="294"/>
      <c r="AZ308" s="294"/>
      <c r="BA308" s="294"/>
      <c r="BB308" s="294"/>
      <c r="BC308" s="294"/>
      <c r="BD308" s="294"/>
      <c r="BE308" s="294"/>
      <c r="BF308" s="294"/>
      <c r="BG308" s="294"/>
      <c r="BH308" s="294"/>
      <c r="BI308" s="294"/>
    </row>
    <row r="309" spans="2:61" ht="15.75" customHeight="1" x14ac:dyDescent="0.2">
      <c r="B309" s="297"/>
      <c r="C309" s="297"/>
      <c r="D309" s="297"/>
      <c r="E309" s="297"/>
      <c r="F309" s="294"/>
      <c r="G309" s="294"/>
      <c r="H309" s="294"/>
      <c r="I309" s="294"/>
      <c r="J309" s="294"/>
      <c r="K309" s="294"/>
      <c r="L309" s="294"/>
      <c r="M309" s="294"/>
      <c r="N309" s="294"/>
      <c r="O309" s="294"/>
      <c r="P309" s="294"/>
      <c r="Q309" s="294"/>
      <c r="R309" s="294"/>
      <c r="S309" s="294"/>
      <c r="T309" s="294"/>
      <c r="U309" s="294"/>
      <c r="V309" s="294"/>
      <c r="W309" s="294"/>
      <c r="X309" s="294"/>
      <c r="Y309" s="294"/>
      <c r="Z309" s="294"/>
      <c r="AA309" s="294"/>
      <c r="AB309" s="294"/>
      <c r="AC309" s="294"/>
      <c r="AD309" s="294"/>
      <c r="AE309" s="294"/>
      <c r="AF309" s="294"/>
      <c r="AG309" s="294"/>
      <c r="AH309" s="294"/>
      <c r="AI309" s="294"/>
      <c r="AJ309" s="294"/>
      <c r="AK309" s="294"/>
      <c r="AL309" s="294"/>
      <c r="AM309" s="294"/>
      <c r="AN309" s="294"/>
      <c r="AO309" s="294"/>
      <c r="AP309" s="294"/>
      <c r="AQ309" s="294"/>
      <c r="AR309" s="294"/>
      <c r="AS309" s="294"/>
      <c r="AT309" s="294"/>
      <c r="AU309" s="294"/>
      <c r="AV309" s="294"/>
      <c r="AW309" s="294"/>
      <c r="AX309" s="294"/>
      <c r="AY309" s="294"/>
      <c r="AZ309" s="294"/>
      <c r="BA309" s="294"/>
      <c r="BB309" s="294"/>
      <c r="BC309" s="294"/>
      <c r="BD309" s="294"/>
      <c r="BE309" s="294"/>
      <c r="BF309" s="294"/>
      <c r="BG309" s="294"/>
      <c r="BH309" s="294"/>
      <c r="BI309" s="294"/>
    </row>
    <row r="310" spans="2:61" ht="15.75" customHeight="1" x14ac:dyDescent="0.2">
      <c r="B310" s="297"/>
      <c r="C310" s="297"/>
      <c r="D310" s="297"/>
      <c r="E310" s="297"/>
      <c r="F310" s="294"/>
      <c r="G310" s="294"/>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4"/>
      <c r="AY310" s="294"/>
      <c r="AZ310" s="294"/>
      <c r="BA310" s="294"/>
      <c r="BB310" s="294"/>
      <c r="BC310" s="294"/>
      <c r="BD310" s="294"/>
      <c r="BE310" s="294"/>
      <c r="BF310" s="294"/>
      <c r="BG310" s="294"/>
      <c r="BH310" s="294"/>
      <c r="BI310" s="294"/>
    </row>
    <row r="311" spans="2:61" ht="15.75" customHeight="1" x14ac:dyDescent="0.2">
      <c r="B311" s="297"/>
      <c r="C311" s="297"/>
      <c r="D311" s="297"/>
      <c r="E311" s="297"/>
      <c r="F311" s="294"/>
      <c r="G311" s="294"/>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4"/>
      <c r="AY311" s="294"/>
      <c r="AZ311" s="294"/>
      <c r="BA311" s="294"/>
      <c r="BB311" s="294"/>
      <c r="BC311" s="294"/>
      <c r="BD311" s="294"/>
      <c r="BE311" s="294"/>
      <c r="BF311" s="294"/>
      <c r="BG311" s="294"/>
      <c r="BH311" s="294"/>
      <c r="BI311" s="294"/>
    </row>
    <row r="312" spans="2:61" ht="15.75" customHeight="1" x14ac:dyDescent="0.2">
      <c r="B312" s="297"/>
      <c r="C312" s="297"/>
      <c r="D312" s="297"/>
      <c r="E312" s="297"/>
      <c r="F312" s="294"/>
      <c r="G312" s="294"/>
      <c r="H312" s="294"/>
      <c r="I312" s="294"/>
      <c r="J312" s="294"/>
      <c r="K312" s="294"/>
      <c r="L312" s="294"/>
      <c r="M312" s="294"/>
      <c r="N312" s="294"/>
      <c r="O312" s="294"/>
      <c r="P312" s="294"/>
      <c r="Q312" s="294"/>
      <c r="R312" s="294"/>
      <c r="S312" s="294"/>
      <c r="T312" s="294"/>
      <c r="U312" s="294"/>
      <c r="V312" s="294"/>
      <c r="W312" s="294"/>
      <c r="X312" s="294"/>
      <c r="Y312" s="294"/>
      <c r="Z312" s="294"/>
      <c r="AA312" s="294"/>
      <c r="AB312" s="294"/>
      <c r="AC312" s="294"/>
      <c r="AD312" s="294"/>
      <c r="AE312" s="294"/>
      <c r="AF312" s="294"/>
      <c r="AG312" s="294"/>
      <c r="AH312" s="294"/>
      <c r="AI312" s="294"/>
      <c r="AJ312" s="294"/>
      <c r="AK312" s="294"/>
      <c r="AL312" s="294"/>
      <c r="AM312" s="294"/>
      <c r="AN312" s="294"/>
      <c r="AO312" s="294"/>
      <c r="AP312" s="294"/>
      <c r="AQ312" s="294"/>
      <c r="AR312" s="294"/>
      <c r="AS312" s="294"/>
      <c r="AT312" s="294"/>
      <c r="AU312" s="294"/>
      <c r="AV312" s="294"/>
      <c r="AW312" s="294"/>
      <c r="AX312" s="294"/>
      <c r="AY312" s="294"/>
      <c r="AZ312" s="294"/>
      <c r="BA312" s="294"/>
      <c r="BB312" s="294"/>
      <c r="BC312" s="294"/>
      <c r="BD312" s="294"/>
      <c r="BE312" s="294"/>
      <c r="BF312" s="294"/>
      <c r="BG312" s="294"/>
      <c r="BH312" s="294"/>
      <c r="BI312" s="294"/>
    </row>
    <row r="313" spans="2:61" ht="15.75" customHeight="1" x14ac:dyDescent="0.2">
      <c r="B313" s="297"/>
      <c r="C313" s="297"/>
      <c r="D313" s="297"/>
      <c r="E313" s="297"/>
      <c r="F313" s="294"/>
      <c r="G313" s="294"/>
      <c r="H313" s="294"/>
      <c r="I313" s="294"/>
      <c r="J313" s="294"/>
      <c r="K313" s="294"/>
      <c r="L313" s="294"/>
      <c r="M313" s="294"/>
      <c r="N313" s="294"/>
      <c r="O313" s="294"/>
      <c r="P313" s="294"/>
      <c r="Q313" s="294"/>
      <c r="R313" s="294"/>
      <c r="S313" s="294"/>
      <c r="T313" s="294"/>
      <c r="U313" s="294"/>
      <c r="V313" s="294"/>
      <c r="W313" s="294"/>
      <c r="X313" s="294"/>
      <c r="Y313" s="294"/>
      <c r="Z313" s="294"/>
      <c r="AA313" s="294"/>
      <c r="AB313" s="294"/>
      <c r="AC313" s="294"/>
      <c r="AD313" s="294"/>
      <c r="AE313" s="294"/>
      <c r="AF313" s="294"/>
      <c r="AG313" s="294"/>
      <c r="AH313" s="294"/>
      <c r="AI313" s="294"/>
      <c r="AJ313" s="294"/>
      <c r="AK313" s="294"/>
      <c r="AL313" s="294"/>
      <c r="AM313" s="294"/>
      <c r="AN313" s="294"/>
      <c r="AO313" s="294"/>
      <c r="AP313" s="294"/>
      <c r="AQ313" s="294"/>
      <c r="AR313" s="294"/>
      <c r="AS313" s="294"/>
      <c r="AT313" s="294"/>
      <c r="AU313" s="294"/>
      <c r="AV313" s="294"/>
      <c r="AW313" s="294"/>
      <c r="AX313" s="294"/>
      <c r="AY313" s="294"/>
      <c r="AZ313" s="294"/>
      <c r="BA313" s="294"/>
      <c r="BB313" s="294"/>
      <c r="BC313" s="294"/>
      <c r="BD313" s="294"/>
      <c r="BE313" s="294"/>
      <c r="BF313" s="294"/>
      <c r="BG313" s="294"/>
      <c r="BH313" s="294"/>
      <c r="BI313" s="294"/>
    </row>
    <row r="314" spans="2:61" ht="15.75" customHeight="1" x14ac:dyDescent="0.2">
      <c r="B314" s="297"/>
      <c r="C314" s="297"/>
      <c r="D314" s="297"/>
      <c r="E314" s="297"/>
      <c r="F314" s="294"/>
      <c r="G314" s="294"/>
      <c r="H314" s="294"/>
      <c r="I314" s="294"/>
      <c r="J314" s="294"/>
      <c r="K314" s="294"/>
      <c r="L314" s="294"/>
      <c r="M314" s="294"/>
      <c r="N314" s="294"/>
      <c r="O314" s="294"/>
      <c r="P314" s="294"/>
      <c r="Q314" s="294"/>
      <c r="R314" s="294"/>
      <c r="S314" s="294"/>
      <c r="T314" s="294"/>
      <c r="U314" s="294"/>
      <c r="V314" s="294"/>
      <c r="W314" s="294"/>
      <c r="X314" s="294"/>
      <c r="Y314" s="294"/>
      <c r="Z314" s="294"/>
      <c r="AA314" s="294"/>
      <c r="AB314" s="294"/>
      <c r="AC314" s="294"/>
      <c r="AD314" s="294"/>
      <c r="AE314" s="294"/>
      <c r="AF314" s="294"/>
      <c r="AG314" s="294"/>
      <c r="AH314" s="294"/>
      <c r="AI314" s="294"/>
      <c r="AJ314" s="294"/>
      <c r="AK314" s="294"/>
      <c r="AL314" s="294"/>
      <c r="AM314" s="294"/>
      <c r="AN314" s="294"/>
      <c r="AO314" s="294"/>
      <c r="AP314" s="294"/>
      <c r="AQ314" s="294"/>
      <c r="AR314" s="294"/>
      <c r="AS314" s="294"/>
      <c r="AT314" s="294"/>
      <c r="AU314" s="294"/>
      <c r="AV314" s="294"/>
      <c r="AW314" s="294"/>
      <c r="AX314" s="294"/>
      <c r="AY314" s="294"/>
      <c r="AZ314" s="294"/>
      <c r="BA314" s="294"/>
      <c r="BB314" s="294"/>
      <c r="BC314" s="294"/>
      <c r="BD314" s="294"/>
      <c r="BE314" s="294"/>
      <c r="BF314" s="294"/>
      <c r="BG314" s="294"/>
      <c r="BH314" s="294"/>
      <c r="BI314" s="294"/>
    </row>
    <row r="315" spans="2:61" ht="15.75" customHeight="1" x14ac:dyDescent="0.2">
      <c r="B315" s="297"/>
      <c r="C315" s="297"/>
      <c r="D315" s="297"/>
      <c r="E315" s="297"/>
      <c r="F315" s="294"/>
      <c r="G315" s="294"/>
      <c r="H315" s="294"/>
      <c r="I315" s="294"/>
      <c r="J315" s="294"/>
      <c r="K315" s="294"/>
      <c r="L315" s="294"/>
      <c r="M315" s="294"/>
      <c r="N315" s="294"/>
      <c r="O315" s="294"/>
      <c r="P315" s="294"/>
      <c r="Q315" s="294"/>
      <c r="R315" s="294"/>
      <c r="S315" s="294"/>
      <c r="T315" s="294"/>
      <c r="U315" s="294"/>
      <c r="V315" s="294"/>
      <c r="W315" s="294"/>
      <c r="X315" s="294"/>
      <c r="Y315" s="294"/>
      <c r="Z315" s="294"/>
      <c r="AA315" s="294"/>
      <c r="AB315" s="294"/>
      <c r="AC315" s="294"/>
      <c r="AD315" s="294"/>
      <c r="AE315" s="294"/>
      <c r="AF315" s="294"/>
      <c r="AG315" s="294"/>
      <c r="AH315" s="294"/>
      <c r="AI315" s="294"/>
      <c r="AJ315" s="294"/>
      <c r="AK315" s="294"/>
      <c r="AL315" s="294"/>
      <c r="AM315" s="294"/>
      <c r="AN315" s="294"/>
      <c r="AO315" s="294"/>
      <c r="AP315" s="294"/>
      <c r="AQ315" s="294"/>
      <c r="AR315" s="294"/>
      <c r="AS315" s="294"/>
      <c r="AT315" s="294"/>
      <c r="AU315" s="294"/>
      <c r="AV315" s="294"/>
      <c r="AW315" s="294"/>
      <c r="AX315" s="294"/>
      <c r="AY315" s="294"/>
      <c r="AZ315" s="294"/>
      <c r="BA315" s="294"/>
      <c r="BB315" s="294"/>
      <c r="BC315" s="294"/>
      <c r="BD315" s="294"/>
      <c r="BE315" s="294"/>
      <c r="BF315" s="294"/>
      <c r="BG315" s="294"/>
      <c r="BH315" s="294"/>
      <c r="BI315" s="294"/>
    </row>
    <row r="316" spans="2:61" ht="15.75" customHeight="1" x14ac:dyDescent="0.2">
      <c r="B316" s="297"/>
      <c r="C316" s="297"/>
      <c r="D316" s="297"/>
      <c r="E316" s="297"/>
      <c r="F316" s="294"/>
      <c r="G316" s="294"/>
      <c r="H316" s="294"/>
      <c r="I316" s="294"/>
      <c r="J316" s="294"/>
      <c r="K316" s="294"/>
      <c r="L316" s="294"/>
      <c r="M316" s="294"/>
      <c r="N316" s="294"/>
      <c r="O316" s="294"/>
      <c r="P316" s="294"/>
      <c r="Q316" s="294"/>
      <c r="R316" s="294"/>
      <c r="S316" s="294"/>
      <c r="T316" s="294"/>
      <c r="U316" s="294"/>
      <c r="V316" s="294"/>
      <c r="W316" s="294"/>
      <c r="X316" s="294"/>
      <c r="Y316" s="294"/>
      <c r="Z316" s="294"/>
      <c r="AA316" s="294"/>
      <c r="AB316" s="294"/>
      <c r="AC316" s="294"/>
      <c r="AD316" s="294"/>
      <c r="AE316" s="294"/>
      <c r="AF316" s="294"/>
      <c r="AG316" s="294"/>
      <c r="AH316" s="294"/>
      <c r="AI316" s="294"/>
      <c r="AJ316" s="294"/>
      <c r="AK316" s="294"/>
      <c r="AL316" s="294"/>
      <c r="AM316" s="294"/>
      <c r="AN316" s="294"/>
      <c r="AO316" s="294"/>
      <c r="AP316" s="294"/>
      <c r="AQ316" s="294"/>
      <c r="AR316" s="294"/>
      <c r="AS316" s="294"/>
      <c r="AT316" s="294"/>
      <c r="AU316" s="294"/>
      <c r="AV316" s="294"/>
      <c r="AW316" s="294"/>
      <c r="AX316" s="294"/>
      <c r="AY316" s="294"/>
      <c r="AZ316" s="294"/>
      <c r="BA316" s="294"/>
      <c r="BB316" s="294"/>
      <c r="BC316" s="294"/>
      <c r="BD316" s="294"/>
      <c r="BE316" s="294"/>
      <c r="BF316" s="294"/>
      <c r="BG316" s="294"/>
      <c r="BH316" s="294"/>
      <c r="BI316" s="294"/>
    </row>
    <row r="317" spans="2:61" ht="15.75" customHeight="1" x14ac:dyDescent="0.2">
      <c r="B317" s="297"/>
      <c r="C317" s="297"/>
      <c r="D317" s="297"/>
      <c r="E317" s="297"/>
      <c r="F317" s="294"/>
      <c r="G317" s="294"/>
      <c r="H317" s="294"/>
      <c r="I317" s="294"/>
      <c r="J317" s="294"/>
      <c r="K317" s="294"/>
      <c r="L317" s="294"/>
      <c r="M317" s="294"/>
      <c r="N317" s="294"/>
      <c r="O317" s="294"/>
      <c r="P317" s="294"/>
      <c r="Q317" s="294"/>
      <c r="R317" s="294"/>
      <c r="S317" s="294"/>
      <c r="T317" s="294"/>
      <c r="U317" s="294"/>
      <c r="V317" s="294"/>
      <c r="W317" s="294"/>
      <c r="X317" s="294"/>
      <c r="Y317" s="294"/>
      <c r="Z317" s="294"/>
      <c r="AA317" s="294"/>
      <c r="AB317" s="294"/>
      <c r="AC317" s="294"/>
      <c r="AD317" s="294"/>
      <c r="AE317" s="294"/>
      <c r="AF317" s="294"/>
      <c r="AG317" s="294"/>
      <c r="AH317" s="294"/>
      <c r="AI317" s="294"/>
      <c r="AJ317" s="294"/>
      <c r="AK317" s="294"/>
      <c r="AL317" s="294"/>
      <c r="AM317" s="294"/>
      <c r="AN317" s="294"/>
      <c r="AO317" s="294"/>
      <c r="AP317" s="294"/>
      <c r="AQ317" s="294"/>
      <c r="AR317" s="294"/>
      <c r="AS317" s="294"/>
      <c r="AT317" s="294"/>
      <c r="AU317" s="294"/>
      <c r="AV317" s="294"/>
      <c r="AW317" s="294"/>
      <c r="AX317" s="294"/>
      <c r="AY317" s="294"/>
      <c r="AZ317" s="294"/>
      <c r="BA317" s="294"/>
      <c r="BB317" s="294"/>
      <c r="BC317" s="294"/>
      <c r="BD317" s="294"/>
      <c r="BE317" s="294"/>
      <c r="BF317" s="294"/>
      <c r="BG317" s="294"/>
      <c r="BH317" s="294"/>
      <c r="BI317" s="294"/>
    </row>
    <row r="318" spans="2:61" ht="15.75" customHeight="1" x14ac:dyDescent="0.2">
      <c r="B318" s="297"/>
      <c r="C318" s="297"/>
      <c r="D318" s="297"/>
      <c r="E318" s="297"/>
      <c r="F318" s="294"/>
      <c r="G318" s="294"/>
      <c r="H318" s="294"/>
      <c r="I318" s="294"/>
      <c r="J318" s="294"/>
      <c r="K318" s="294"/>
      <c r="L318" s="294"/>
      <c r="M318" s="294"/>
      <c r="N318" s="294"/>
      <c r="O318" s="294"/>
      <c r="P318" s="294"/>
      <c r="Q318" s="294"/>
      <c r="R318" s="294"/>
      <c r="S318" s="294"/>
      <c r="T318" s="294"/>
      <c r="U318" s="294"/>
      <c r="V318" s="294"/>
      <c r="W318" s="294"/>
      <c r="X318" s="294"/>
      <c r="Y318" s="294"/>
      <c r="Z318" s="294"/>
      <c r="AA318" s="294"/>
      <c r="AB318" s="294"/>
      <c r="AC318" s="294"/>
      <c r="AD318" s="294"/>
      <c r="AE318" s="294"/>
      <c r="AF318" s="294"/>
      <c r="AG318" s="294"/>
      <c r="AH318" s="294"/>
      <c r="AI318" s="294"/>
      <c r="AJ318" s="294"/>
      <c r="AK318" s="294"/>
      <c r="AL318" s="294"/>
      <c r="AM318" s="294"/>
      <c r="AN318" s="294"/>
      <c r="AO318" s="294"/>
      <c r="AP318" s="294"/>
      <c r="AQ318" s="294"/>
      <c r="AR318" s="294"/>
      <c r="AS318" s="294"/>
      <c r="AT318" s="294"/>
      <c r="AU318" s="294"/>
      <c r="AV318" s="294"/>
      <c r="AW318" s="294"/>
      <c r="AX318" s="294"/>
      <c r="AY318" s="294"/>
      <c r="AZ318" s="294"/>
      <c r="BA318" s="294"/>
      <c r="BB318" s="294"/>
      <c r="BC318" s="294"/>
      <c r="BD318" s="294"/>
      <c r="BE318" s="294"/>
      <c r="BF318" s="294"/>
      <c r="BG318" s="294"/>
      <c r="BH318" s="294"/>
      <c r="BI318" s="294"/>
    </row>
    <row r="319" spans="2:61" ht="15.75" customHeight="1" x14ac:dyDescent="0.2">
      <c r="B319" s="297"/>
      <c r="C319" s="297"/>
      <c r="D319" s="297"/>
      <c r="E319" s="297"/>
      <c r="F319" s="294"/>
      <c r="G319" s="294"/>
      <c r="H319" s="294"/>
      <c r="I319" s="294"/>
      <c r="J319" s="294"/>
      <c r="K319" s="294"/>
      <c r="L319" s="294"/>
      <c r="M319" s="294"/>
      <c r="N319" s="294"/>
      <c r="O319" s="294"/>
      <c r="P319" s="294"/>
      <c r="Q319" s="294"/>
      <c r="R319" s="294"/>
      <c r="S319" s="294"/>
      <c r="T319" s="294"/>
      <c r="U319" s="294"/>
      <c r="V319" s="294"/>
      <c r="W319" s="294"/>
      <c r="X319" s="294"/>
      <c r="Y319" s="294"/>
      <c r="Z319" s="294"/>
      <c r="AA319" s="294"/>
      <c r="AB319" s="294"/>
      <c r="AC319" s="294"/>
      <c r="AD319" s="294"/>
      <c r="AE319" s="294"/>
      <c r="AF319" s="294"/>
      <c r="AG319" s="294"/>
      <c r="AH319" s="294"/>
      <c r="AI319" s="294"/>
      <c r="AJ319" s="294"/>
      <c r="AK319" s="294"/>
      <c r="AL319" s="294"/>
      <c r="AM319" s="294"/>
      <c r="AN319" s="294"/>
      <c r="AO319" s="294"/>
      <c r="AP319" s="294"/>
      <c r="AQ319" s="294"/>
      <c r="AR319" s="294"/>
      <c r="AS319" s="294"/>
      <c r="AT319" s="294"/>
      <c r="AU319" s="294"/>
      <c r="AV319" s="294"/>
      <c r="AW319" s="294"/>
      <c r="AX319" s="294"/>
      <c r="AY319" s="294"/>
      <c r="AZ319" s="294"/>
      <c r="BA319" s="294"/>
      <c r="BB319" s="294"/>
      <c r="BC319" s="294"/>
      <c r="BD319" s="294"/>
      <c r="BE319" s="294"/>
      <c r="BF319" s="294"/>
      <c r="BG319" s="294"/>
      <c r="BH319" s="294"/>
      <c r="BI319" s="294"/>
    </row>
    <row r="320" spans="2:61" ht="15.75" customHeight="1" x14ac:dyDescent="0.2">
      <c r="B320" s="297"/>
      <c r="C320" s="297"/>
      <c r="D320" s="297"/>
      <c r="E320" s="297"/>
      <c r="F320" s="294"/>
      <c r="G320" s="294"/>
      <c r="H320" s="294"/>
      <c r="I320" s="294"/>
      <c r="J320" s="294"/>
      <c r="K320" s="294"/>
      <c r="L320" s="294"/>
      <c r="M320" s="294"/>
      <c r="N320" s="294"/>
      <c r="O320" s="294"/>
      <c r="P320" s="294"/>
      <c r="Q320" s="294"/>
      <c r="R320" s="294"/>
      <c r="S320" s="294"/>
      <c r="T320" s="294"/>
      <c r="U320" s="294"/>
      <c r="V320" s="294"/>
      <c r="W320" s="294"/>
      <c r="X320" s="294"/>
      <c r="Y320" s="294"/>
      <c r="Z320" s="294"/>
      <c r="AA320" s="294"/>
      <c r="AB320" s="294"/>
      <c r="AC320" s="294"/>
      <c r="AD320" s="294"/>
      <c r="AE320" s="294"/>
      <c r="AF320" s="294"/>
      <c r="AG320" s="294"/>
      <c r="AH320" s="294"/>
      <c r="AI320" s="294"/>
      <c r="AJ320" s="294"/>
      <c r="AK320" s="294"/>
      <c r="AL320" s="294"/>
      <c r="AM320" s="294"/>
      <c r="AN320" s="294"/>
      <c r="AO320" s="294"/>
      <c r="AP320" s="294"/>
      <c r="AQ320" s="294"/>
      <c r="AR320" s="294"/>
      <c r="AS320" s="294"/>
      <c r="AT320" s="294"/>
      <c r="AU320" s="294"/>
      <c r="AV320" s="294"/>
      <c r="AW320" s="294"/>
      <c r="AX320" s="294"/>
      <c r="AY320" s="294"/>
      <c r="AZ320" s="294"/>
      <c r="BA320" s="294"/>
      <c r="BB320" s="294"/>
      <c r="BC320" s="294"/>
      <c r="BD320" s="294"/>
      <c r="BE320" s="294"/>
      <c r="BF320" s="294"/>
      <c r="BG320" s="294"/>
      <c r="BH320" s="294"/>
      <c r="BI320" s="294"/>
    </row>
    <row r="321" spans="2:61" ht="15.75" customHeight="1" x14ac:dyDescent="0.2">
      <c r="B321" s="297"/>
      <c r="C321" s="297"/>
      <c r="D321" s="297"/>
      <c r="E321" s="297"/>
      <c r="F321" s="294"/>
      <c r="G321" s="294"/>
      <c r="H321" s="294"/>
      <c r="I321" s="294"/>
      <c r="J321" s="294"/>
      <c r="K321" s="294"/>
      <c r="L321" s="294"/>
      <c r="M321" s="294"/>
      <c r="N321" s="294"/>
      <c r="O321" s="294"/>
      <c r="P321" s="294"/>
      <c r="Q321" s="294"/>
      <c r="R321" s="294"/>
      <c r="S321" s="294"/>
      <c r="T321" s="294"/>
      <c r="U321" s="294"/>
      <c r="V321" s="294"/>
      <c r="W321" s="294"/>
      <c r="X321" s="294"/>
      <c r="Y321" s="294"/>
      <c r="Z321" s="294"/>
      <c r="AA321" s="294"/>
      <c r="AB321" s="294"/>
      <c r="AC321" s="294"/>
      <c r="AD321" s="294"/>
      <c r="AE321" s="294"/>
      <c r="AF321" s="294"/>
      <c r="AG321" s="294"/>
      <c r="AH321" s="294"/>
      <c r="AI321" s="294"/>
      <c r="AJ321" s="294"/>
      <c r="AK321" s="294"/>
      <c r="AL321" s="294"/>
      <c r="AM321" s="294"/>
      <c r="AN321" s="294"/>
      <c r="AO321" s="294"/>
      <c r="AP321" s="294"/>
      <c r="AQ321" s="294"/>
      <c r="AR321" s="294"/>
      <c r="AS321" s="294"/>
      <c r="AT321" s="294"/>
      <c r="AU321" s="294"/>
      <c r="AV321" s="294"/>
      <c r="AW321" s="294"/>
      <c r="AX321" s="294"/>
      <c r="AY321" s="294"/>
      <c r="AZ321" s="294"/>
      <c r="BA321" s="294"/>
      <c r="BB321" s="294"/>
      <c r="BC321" s="294"/>
      <c r="BD321" s="294"/>
      <c r="BE321" s="294"/>
      <c r="BF321" s="294"/>
      <c r="BG321" s="294"/>
      <c r="BH321" s="294"/>
      <c r="BI321" s="294"/>
    </row>
    <row r="322" spans="2:61" ht="15.75" customHeight="1" x14ac:dyDescent="0.2">
      <c r="B322" s="297"/>
      <c r="C322" s="297"/>
      <c r="D322" s="297"/>
      <c r="E322" s="297"/>
      <c r="F322" s="294"/>
      <c r="G322" s="294"/>
      <c r="H322" s="294"/>
      <c r="I322" s="294"/>
      <c r="J322" s="294"/>
      <c r="K322" s="294"/>
      <c r="L322" s="294"/>
      <c r="M322" s="294"/>
      <c r="N322" s="294"/>
      <c r="O322" s="294"/>
      <c r="P322" s="294"/>
      <c r="Q322" s="294"/>
      <c r="R322" s="294"/>
      <c r="S322" s="294"/>
      <c r="T322" s="294"/>
      <c r="U322" s="294"/>
      <c r="V322" s="294"/>
      <c r="W322" s="294"/>
      <c r="X322" s="294"/>
      <c r="Y322" s="294"/>
      <c r="Z322" s="294"/>
      <c r="AA322" s="294"/>
      <c r="AB322" s="294"/>
      <c r="AC322" s="294"/>
      <c r="AD322" s="294"/>
      <c r="AE322" s="294"/>
      <c r="AF322" s="294"/>
      <c r="AG322" s="294"/>
      <c r="AH322" s="294"/>
      <c r="AI322" s="294"/>
      <c r="AJ322" s="294"/>
      <c r="AK322" s="294"/>
      <c r="AL322" s="294"/>
      <c r="AM322" s="294"/>
      <c r="AN322" s="294"/>
      <c r="AO322" s="294"/>
      <c r="AP322" s="294"/>
      <c r="AQ322" s="294"/>
      <c r="AR322" s="294"/>
      <c r="AS322" s="294"/>
      <c r="AT322" s="294"/>
      <c r="AU322" s="294"/>
      <c r="AV322" s="294"/>
      <c r="AW322" s="294"/>
      <c r="AX322" s="294"/>
      <c r="AY322" s="294"/>
      <c r="AZ322" s="294"/>
      <c r="BA322" s="294"/>
      <c r="BB322" s="294"/>
      <c r="BC322" s="294"/>
      <c r="BD322" s="294"/>
      <c r="BE322" s="294"/>
      <c r="BF322" s="294"/>
      <c r="BG322" s="294"/>
      <c r="BH322" s="294"/>
      <c r="BI322" s="294"/>
    </row>
    <row r="323" spans="2:61" ht="15.75" customHeight="1" x14ac:dyDescent="0.2">
      <c r="B323" s="297"/>
      <c r="C323" s="297"/>
      <c r="D323" s="297"/>
      <c r="E323" s="297"/>
      <c r="F323" s="294"/>
      <c r="G323" s="294"/>
      <c r="H323" s="294"/>
      <c r="I323" s="294"/>
      <c r="J323" s="294"/>
      <c r="K323" s="294"/>
      <c r="L323" s="294"/>
      <c r="M323" s="294"/>
      <c r="N323" s="294"/>
      <c r="O323" s="294"/>
      <c r="P323" s="294"/>
      <c r="Q323" s="294"/>
      <c r="R323" s="294"/>
      <c r="S323" s="294"/>
      <c r="T323" s="294"/>
      <c r="U323" s="294"/>
      <c r="V323" s="294"/>
      <c r="W323" s="294"/>
      <c r="X323" s="294"/>
      <c r="Y323" s="294"/>
      <c r="Z323" s="294"/>
      <c r="AA323" s="294"/>
      <c r="AB323" s="294"/>
      <c r="AC323" s="294"/>
      <c r="AD323" s="294"/>
      <c r="AE323" s="294"/>
      <c r="AF323" s="294"/>
      <c r="AG323" s="294"/>
      <c r="AH323" s="294"/>
      <c r="AI323" s="294"/>
      <c r="AJ323" s="294"/>
      <c r="AK323" s="294"/>
      <c r="AL323" s="294"/>
      <c r="AM323" s="294"/>
      <c r="AN323" s="294"/>
      <c r="AO323" s="294"/>
      <c r="AP323" s="294"/>
      <c r="AQ323" s="294"/>
      <c r="AR323" s="294"/>
      <c r="AS323" s="294"/>
      <c r="AT323" s="294"/>
      <c r="AU323" s="294"/>
      <c r="AV323" s="294"/>
      <c r="AW323" s="294"/>
      <c r="AX323" s="294"/>
      <c r="AY323" s="294"/>
      <c r="AZ323" s="294"/>
      <c r="BA323" s="294"/>
      <c r="BB323" s="294"/>
      <c r="BC323" s="294"/>
      <c r="BD323" s="294"/>
      <c r="BE323" s="294"/>
      <c r="BF323" s="294"/>
      <c r="BG323" s="294"/>
      <c r="BH323" s="294"/>
      <c r="BI323" s="294"/>
    </row>
    <row r="324" spans="2:61" ht="15.75" customHeight="1" x14ac:dyDescent="0.2">
      <c r="B324" s="297"/>
      <c r="C324" s="297"/>
      <c r="D324" s="297"/>
      <c r="E324" s="297"/>
      <c r="F324" s="294"/>
      <c r="G324" s="294"/>
      <c r="H324" s="294"/>
      <c r="I324" s="294"/>
      <c r="J324" s="294"/>
      <c r="K324" s="294"/>
      <c r="L324" s="294"/>
      <c r="M324" s="294"/>
      <c r="N324" s="294"/>
      <c r="O324" s="294"/>
      <c r="P324" s="294"/>
      <c r="Q324" s="294"/>
      <c r="R324" s="294"/>
      <c r="S324" s="294"/>
      <c r="T324" s="294"/>
      <c r="U324" s="294"/>
      <c r="V324" s="294"/>
      <c r="W324" s="294"/>
      <c r="X324" s="294"/>
      <c r="Y324" s="294"/>
      <c r="Z324" s="294"/>
      <c r="AA324" s="294"/>
      <c r="AB324" s="294"/>
      <c r="AC324" s="294"/>
      <c r="AD324" s="294"/>
      <c r="AE324" s="294"/>
      <c r="AF324" s="294"/>
      <c r="AG324" s="294"/>
      <c r="AH324" s="294"/>
      <c r="AI324" s="294"/>
      <c r="AJ324" s="294"/>
      <c r="AK324" s="294"/>
      <c r="AL324" s="294"/>
      <c r="AM324" s="294"/>
      <c r="AN324" s="294"/>
      <c r="AO324" s="294"/>
      <c r="AP324" s="294"/>
      <c r="AQ324" s="294"/>
      <c r="AR324" s="294"/>
      <c r="AS324" s="294"/>
      <c r="AT324" s="294"/>
      <c r="AU324" s="294"/>
      <c r="AV324" s="294"/>
      <c r="AW324" s="294"/>
      <c r="AX324" s="294"/>
      <c r="AY324" s="294"/>
      <c r="AZ324" s="294"/>
      <c r="BA324" s="294"/>
      <c r="BB324" s="294"/>
      <c r="BC324" s="294"/>
      <c r="BD324" s="294"/>
      <c r="BE324" s="294"/>
      <c r="BF324" s="294"/>
      <c r="BG324" s="294"/>
      <c r="BH324" s="294"/>
      <c r="BI324" s="294"/>
    </row>
    <row r="325" spans="2:61" ht="15.75" customHeight="1" x14ac:dyDescent="0.2">
      <c r="B325" s="297"/>
      <c r="C325" s="297"/>
      <c r="D325" s="297"/>
      <c r="E325" s="297"/>
      <c r="F325" s="294"/>
      <c r="G325" s="294"/>
      <c r="H325" s="294"/>
      <c r="I325" s="294"/>
      <c r="J325" s="294"/>
      <c r="K325" s="294"/>
      <c r="L325" s="294"/>
      <c r="M325" s="294"/>
      <c r="N325" s="294"/>
      <c r="O325" s="294"/>
      <c r="P325" s="294"/>
      <c r="Q325" s="294"/>
      <c r="R325" s="294"/>
      <c r="S325" s="294"/>
      <c r="T325" s="294"/>
      <c r="U325" s="294"/>
      <c r="V325" s="294"/>
      <c r="W325" s="294"/>
      <c r="X325" s="294"/>
      <c r="Y325" s="294"/>
      <c r="Z325" s="294"/>
      <c r="AA325" s="294"/>
      <c r="AB325" s="294"/>
      <c r="AC325" s="294"/>
      <c r="AD325" s="294"/>
      <c r="AE325" s="294"/>
      <c r="AF325" s="294"/>
      <c r="AG325" s="294"/>
      <c r="AH325" s="294"/>
      <c r="AI325" s="294"/>
      <c r="AJ325" s="294"/>
      <c r="AK325" s="294"/>
      <c r="AL325" s="294"/>
      <c r="AM325" s="294"/>
      <c r="AN325" s="294"/>
      <c r="AO325" s="294"/>
      <c r="AP325" s="294"/>
      <c r="AQ325" s="294"/>
      <c r="AR325" s="294"/>
      <c r="AS325" s="294"/>
      <c r="AT325" s="294"/>
      <c r="AU325" s="294"/>
      <c r="AV325" s="294"/>
      <c r="AW325" s="294"/>
      <c r="AX325" s="294"/>
      <c r="AY325" s="294"/>
      <c r="AZ325" s="294"/>
      <c r="BA325" s="294"/>
      <c r="BB325" s="294"/>
      <c r="BC325" s="294"/>
      <c r="BD325" s="294"/>
      <c r="BE325" s="294"/>
      <c r="BF325" s="294"/>
      <c r="BG325" s="294"/>
      <c r="BH325" s="294"/>
      <c r="BI325" s="294"/>
    </row>
    <row r="326" spans="2:61" ht="15.75" customHeight="1" x14ac:dyDescent="0.2">
      <c r="B326" s="297"/>
      <c r="C326" s="297"/>
      <c r="D326" s="297"/>
      <c r="E326" s="297"/>
      <c r="F326" s="294"/>
      <c r="G326" s="294"/>
      <c r="H326" s="294"/>
      <c r="I326" s="294"/>
      <c r="J326" s="294"/>
      <c r="K326" s="294"/>
      <c r="L326" s="294"/>
      <c r="M326" s="294"/>
      <c r="N326" s="294"/>
      <c r="O326" s="294"/>
      <c r="P326" s="294"/>
      <c r="Q326" s="294"/>
      <c r="R326" s="294"/>
      <c r="S326" s="294"/>
      <c r="T326" s="294"/>
      <c r="U326" s="294"/>
      <c r="V326" s="294"/>
      <c r="W326" s="294"/>
      <c r="X326" s="294"/>
      <c r="Y326" s="294"/>
      <c r="Z326" s="294"/>
      <c r="AA326" s="294"/>
      <c r="AB326" s="294"/>
      <c r="AC326" s="294"/>
      <c r="AD326" s="294"/>
      <c r="AE326" s="294"/>
      <c r="AF326" s="294"/>
      <c r="AG326" s="294"/>
      <c r="AH326" s="294"/>
      <c r="AI326" s="294"/>
      <c r="AJ326" s="294"/>
      <c r="AK326" s="294"/>
      <c r="AL326" s="294"/>
      <c r="AM326" s="294"/>
      <c r="AN326" s="294"/>
      <c r="AO326" s="294"/>
      <c r="AP326" s="294"/>
      <c r="AQ326" s="294"/>
      <c r="AR326" s="294"/>
      <c r="AS326" s="294"/>
      <c r="AT326" s="294"/>
      <c r="AU326" s="294"/>
      <c r="AV326" s="294"/>
      <c r="AW326" s="294"/>
      <c r="AX326" s="294"/>
      <c r="AY326" s="294"/>
      <c r="AZ326" s="294"/>
      <c r="BA326" s="294"/>
      <c r="BB326" s="294"/>
      <c r="BC326" s="294"/>
      <c r="BD326" s="294"/>
      <c r="BE326" s="294"/>
      <c r="BF326" s="294"/>
      <c r="BG326" s="294"/>
      <c r="BH326" s="294"/>
      <c r="BI326" s="294"/>
    </row>
    <row r="327" spans="2:61" ht="15.75" customHeight="1" x14ac:dyDescent="0.2">
      <c r="B327" s="297"/>
      <c r="C327" s="297"/>
      <c r="D327" s="297"/>
      <c r="E327" s="297"/>
      <c r="F327" s="294"/>
      <c r="G327" s="294"/>
      <c r="H327" s="294"/>
      <c r="I327" s="294"/>
      <c r="J327" s="294"/>
      <c r="K327" s="294"/>
      <c r="L327" s="294"/>
      <c r="M327" s="294"/>
      <c r="N327" s="294"/>
      <c r="O327" s="294"/>
      <c r="P327" s="294"/>
      <c r="Q327" s="294"/>
      <c r="R327" s="294"/>
      <c r="S327" s="294"/>
      <c r="T327" s="294"/>
      <c r="U327" s="294"/>
      <c r="V327" s="294"/>
      <c r="W327" s="294"/>
      <c r="X327" s="294"/>
      <c r="Y327" s="294"/>
      <c r="Z327" s="294"/>
      <c r="AA327" s="294"/>
      <c r="AB327" s="294"/>
      <c r="AC327" s="294"/>
      <c r="AD327" s="294"/>
      <c r="AE327" s="294"/>
      <c r="AF327" s="294"/>
      <c r="AG327" s="294"/>
      <c r="AH327" s="294"/>
      <c r="AI327" s="294"/>
      <c r="AJ327" s="294"/>
      <c r="AK327" s="294"/>
      <c r="AL327" s="294"/>
      <c r="AM327" s="294"/>
      <c r="AN327" s="294"/>
      <c r="AO327" s="294"/>
      <c r="AP327" s="294"/>
      <c r="AQ327" s="294"/>
      <c r="AR327" s="294"/>
      <c r="AS327" s="294"/>
      <c r="AT327" s="294"/>
      <c r="AU327" s="294"/>
      <c r="AV327" s="294"/>
      <c r="AW327" s="294"/>
      <c r="AX327" s="294"/>
      <c r="AY327" s="294"/>
      <c r="AZ327" s="294"/>
      <c r="BA327" s="294"/>
      <c r="BB327" s="294"/>
      <c r="BC327" s="294"/>
      <c r="BD327" s="294"/>
      <c r="BE327" s="294"/>
      <c r="BF327" s="294"/>
      <c r="BG327" s="294"/>
      <c r="BH327" s="294"/>
      <c r="BI327" s="294"/>
    </row>
    <row r="328" spans="2:61" ht="15.75" customHeight="1" x14ac:dyDescent="0.2">
      <c r="B328" s="297"/>
      <c r="C328" s="297"/>
      <c r="D328" s="297"/>
      <c r="E328" s="297"/>
      <c r="F328" s="294"/>
      <c r="G328" s="294"/>
      <c r="H328" s="294"/>
      <c r="I328" s="294"/>
      <c r="J328" s="294"/>
      <c r="K328" s="294"/>
      <c r="L328" s="294"/>
      <c r="M328" s="294"/>
      <c r="N328" s="294"/>
      <c r="O328" s="294"/>
      <c r="P328" s="294"/>
      <c r="Q328" s="294"/>
      <c r="R328" s="294"/>
      <c r="S328" s="294"/>
      <c r="T328" s="294"/>
      <c r="U328" s="294"/>
      <c r="V328" s="294"/>
      <c r="W328" s="294"/>
      <c r="X328" s="294"/>
      <c r="Y328" s="294"/>
      <c r="Z328" s="294"/>
      <c r="AA328" s="294"/>
      <c r="AB328" s="294"/>
      <c r="AC328" s="294"/>
      <c r="AD328" s="294"/>
      <c r="AE328" s="294"/>
      <c r="AF328" s="294"/>
      <c r="AG328" s="294"/>
      <c r="AH328" s="294"/>
      <c r="AI328" s="294"/>
      <c r="AJ328" s="294"/>
      <c r="AK328" s="294"/>
      <c r="AL328" s="294"/>
      <c r="AM328" s="294"/>
      <c r="AN328" s="294"/>
      <c r="AO328" s="294"/>
      <c r="AP328" s="294"/>
      <c r="AQ328" s="294"/>
      <c r="AR328" s="294"/>
      <c r="AS328" s="294"/>
      <c r="AT328" s="294"/>
      <c r="AU328" s="294"/>
      <c r="AV328" s="294"/>
      <c r="AW328" s="294"/>
      <c r="AX328" s="294"/>
      <c r="AY328" s="294"/>
      <c r="AZ328" s="294"/>
      <c r="BA328" s="294"/>
      <c r="BB328" s="294"/>
      <c r="BC328" s="294"/>
      <c r="BD328" s="294"/>
      <c r="BE328" s="294"/>
      <c r="BF328" s="294"/>
      <c r="BG328" s="294"/>
      <c r="BH328" s="294"/>
      <c r="BI328" s="294"/>
    </row>
    <row r="329" spans="2:61" ht="15.75" customHeight="1" x14ac:dyDescent="0.2">
      <c r="B329" s="297"/>
      <c r="C329" s="297"/>
      <c r="D329" s="297"/>
      <c r="E329" s="297"/>
      <c r="F329" s="294"/>
      <c r="G329" s="294"/>
      <c r="H329" s="294"/>
      <c r="I329" s="294"/>
      <c r="J329" s="294"/>
      <c r="K329" s="294"/>
      <c r="L329" s="294"/>
      <c r="M329" s="294"/>
      <c r="N329" s="294"/>
      <c r="O329" s="294"/>
      <c r="P329" s="294"/>
      <c r="Q329" s="294"/>
      <c r="R329" s="294"/>
      <c r="S329" s="294"/>
      <c r="T329" s="294"/>
      <c r="U329" s="294"/>
      <c r="V329" s="294"/>
      <c r="W329" s="294"/>
      <c r="X329" s="294"/>
      <c r="Y329" s="294"/>
      <c r="Z329" s="294"/>
      <c r="AA329" s="294"/>
      <c r="AB329" s="294"/>
      <c r="AC329" s="294"/>
      <c r="AD329" s="294"/>
      <c r="AE329" s="294"/>
      <c r="AF329" s="294"/>
      <c r="AG329" s="294"/>
      <c r="AH329" s="294"/>
      <c r="AI329" s="294"/>
      <c r="AJ329" s="294"/>
      <c r="AK329" s="294"/>
      <c r="AL329" s="294"/>
      <c r="AM329" s="294"/>
      <c r="AN329" s="294"/>
      <c r="AO329" s="294"/>
      <c r="AP329" s="294"/>
      <c r="AQ329" s="294"/>
      <c r="AR329" s="294"/>
      <c r="AS329" s="294"/>
      <c r="AT329" s="294"/>
      <c r="AU329" s="294"/>
      <c r="AV329" s="294"/>
      <c r="AW329" s="294"/>
      <c r="AX329" s="294"/>
      <c r="AY329" s="294"/>
      <c r="AZ329" s="294"/>
      <c r="BA329" s="294"/>
      <c r="BB329" s="294"/>
      <c r="BC329" s="294"/>
      <c r="BD329" s="294"/>
      <c r="BE329" s="294"/>
      <c r="BF329" s="294"/>
      <c r="BG329" s="294"/>
      <c r="BH329" s="294"/>
      <c r="BI329" s="294"/>
    </row>
    <row r="330" spans="2:61" ht="15.75" customHeight="1" x14ac:dyDescent="0.2">
      <c r="B330" s="297"/>
      <c r="C330" s="297"/>
      <c r="D330" s="297"/>
      <c r="E330" s="297"/>
      <c r="F330" s="294"/>
      <c r="G330" s="294"/>
      <c r="H330" s="294"/>
      <c r="I330" s="294"/>
      <c r="J330" s="294"/>
      <c r="K330" s="294"/>
      <c r="L330" s="294"/>
      <c r="M330" s="294"/>
      <c r="N330" s="294"/>
      <c r="O330" s="294"/>
      <c r="P330" s="294"/>
      <c r="Q330" s="294"/>
      <c r="R330" s="294"/>
      <c r="S330" s="294"/>
      <c r="T330" s="294"/>
      <c r="U330" s="294"/>
      <c r="V330" s="294"/>
      <c r="W330" s="294"/>
      <c r="X330" s="294"/>
      <c r="Y330" s="294"/>
      <c r="Z330" s="294"/>
      <c r="AA330" s="294"/>
      <c r="AB330" s="294"/>
      <c r="AC330" s="294"/>
      <c r="AD330" s="294"/>
      <c r="AE330" s="294"/>
      <c r="AF330" s="294"/>
      <c r="AG330" s="294"/>
      <c r="AH330" s="294"/>
      <c r="AI330" s="294"/>
      <c r="AJ330" s="294"/>
      <c r="AK330" s="294"/>
      <c r="AL330" s="294"/>
      <c r="AM330" s="294"/>
      <c r="AN330" s="294"/>
      <c r="AO330" s="294"/>
      <c r="AP330" s="294"/>
      <c r="AQ330" s="294"/>
      <c r="AR330" s="294"/>
      <c r="AS330" s="294"/>
      <c r="AT330" s="294"/>
      <c r="AU330" s="294"/>
      <c r="AV330" s="294"/>
      <c r="AW330" s="294"/>
      <c r="AX330" s="294"/>
      <c r="AY330" s="294"/>
      <c r="AZ330" s="294"/>
      <c r="BA330" s="294"/>
      <c r="BB330" s="294"/>
      <c r="BC330" s="294"/>
      <c r="BD330" s="294"/>
      <c r="BE330" s="294"/>
      <c r="BF330" s="294"/>
      <c r="BG330" s="294"/>
      <c r="BH330" s="294"/>
      <c r="BI330" s="294"/>
    </row>
    <row r="331" spans="2:61" ht="15.75" customHeight="1" x14ac:dyDescent="0.2">
      <c r="B331" s="297"/>
      <c r="C331" s="297"/>
      <c r="D331" s="297"/>
      <c r="E331" s="297"/>
      <c r="F331" s="294"/>
      <c r="G331" s="294"/>
      <c r="H331" s="294"/>
      <c r="I331" s="294"/>
      <c r="J331" s="294"/>
      <c r="K331" s="294"/>
      <c r="L331" s="294"/>
      <c r="M331" s="294"/>
      <c r="N331" s="294"/>
      <c r="O331" s="294"/>
      <c r="P331" s="294"/>
      <c r="Q331" s="294"/>
      <c r="R331" s="294"/>
      <c r="S331" s="294"/>
      <c r="T331" s="294"/>
      <c r="U331" s="294"/>
      <c r="V331" s="294"/>
      <c r="W331" s="294"/>
      <c r="X331" s="294"/>
      <c r="Y331" s="294"/>
      <c r="Z331" s="294"/>
      <c r="AA331" s="294"/>
      <c r="AB331" s="294"/>
      <c r="AC331" s="294"/>
      <c r="AD331" s="294"/>
      <c r="AE331" s="294"/>
      <c r="AF331" s="294"/>
      <c r="AG331" s="294"/>
      <c r="AH331" s="294"/>
      <c r="AI331" s="294"/>
      <c r="AJ331" s="294"/>
      <c r="AK331" s="294"/>
      <c r="AL331" s="294"/>
      <c r="AM331" s="294"/>
      <c r="AN331" s="294"/>
      <c r="AO331" s="294"/>
      <c r="AP331" s="294"/>
      <c r="AQ331" s="294"/>
      <c r="AR331" s="294"/>
      <c r="AS331" s="294"/>
      <c r="AT331" s="294"/>
      <c r="AU331" s="294"/>
      <c r="AV331" s="294"/>
      <c r="AW331" s="294"/>
      <c r="AX331" s="294"/>
      <c r="AY331" s="294"/>
      <c r="AZ331" s="294"/>
      <c r="BA331" s="294"/>
      <c r="BB331" s="294"/>
      <c r="BC331" s="294"/>
      <c r="BD331" s="294"/>
      <c r="BE331" s="294"/>
      <c r="BF331" s="294"/>
      <c r="BG331" s="294"/>
      <c r="BH331" s="294"/>
      <c r="BI331" s="294"/>
    </row>
    <row r="332" spans="2:61" ht="15.75" customHeight="1" x14ac:dyDescent="0.2">
      <c r="B332" s="297"/>
      <c r="C332" s="297"/>
      <c r="D332" s="297"/>
      <c r="E332" s="297"/>
      <c r="F332" s="294"/>
      <c r="G332" s="294"/>
      <c r="H332" s="294"/>
      <c r="I332" s="294"/>
      <c r="J332" s="294"/>
      <c r="K332" s="294"/>
      <c r="L332" s="294"/>
      <c r="M332" s="294"/>
      <c r="N332" s="294"/>
      <c r="O332" s="294"/>
      <c r="P332" s="294"/>
      <c r="Q332" s="294"/>
      <c r="R332" s="294"/>
      <c r="S332" s="294"/>
      <c r="T332" s="294"/>
      <c r="U332" s="294"/>
      <c r="V332" s="294"/>
      <c r="W332" s="294"/>
      <c r="X332" s="294"/>
      <c r="Y332" s="294"/>
      <c r="Z332" s="294"/>
      <c r="AA332" s="294"/>
      <c r="AB332" s="294"/>
      <c r="AC332" s="294"/>
      <c r="AD332" s="294"/>
      <c r="AE332" s="294"/>
      <c r="AF332" s="294"/>
      <c r="AG332" s="294"/>
      <c r="AH332" s="294"/>
      <c r="AI332" s="294"/>
      <c r="AJ332" s="294"/>
      <c r="AK332" s="294"/>
      <c r="AL332" s="294"/>
      <c r="AM332" s="294"/>
      <c r="AN332" s="294"/>
      <c r="AO332" s="294"/>
      <c r="AP332" s="294"/>
      <c r="AQ332" s="294"/>
      <c r="AR332" s="294"/>
      <c r="AS332" s="294"/>
      <c r="AT332" s="294"/>
      <c r="AU332" s="294"/>
      <c r="AV332" s="294"/>
      <c r="AW332" s="294"/>
      <c r="AX332" s="294"/>
      <c r="AY332" s="294"/>
      <c r="AZ332" s="294"/>
      <c r="BA332" s="294"/>
      <c r="BB332" s="294"/>
      <c r="BC332" s="294"/>
      <c r="BD332" s="294"/>
      <c r="BE332" s="294"/>
      <c r="BF332" s="294"/>
      <c r="BG332" s="294"/>
      <c r="BH332" s="294"/>
      <c r="BI332" s="294"/>
    </row>
    <row r="333" spans="2:61" ht="15.75" customHeight="1" x14ac:dyDescent="0.2">
      <c r="B333" s="297"/>
      <c r="C333" s="297"/>
      <c r="D333" s="297"/>
      <c r="E333" s="297"/>
      <c r="F333" s="294"/>
      <c r="G333" s="294"/>
      <c r="H333" s="294"/>
      <c r="I333" s="294"/>
      <c r="J333" s="294"/>
      <c r="K333" s="294"/>
      <c r="L333" s="294"/>
      <c r="M333" s="294"/>
      <c r="N333" s="294"/>
      <c r="O333" s="294"/>
      <c r="P333" s="294"/>
      <c r="Q333" s="294"/>
      <c r="R333" s="294"/>
      <c r="S333" s="294"/>
      <c r="T333" s="294"/>
      <c r="U333" s="294"/>
      <c r="V333" s="294"/>
      <c r="W333" s="294"/>
      <c r="X333" s="294"/>
      <c r="Y333" s="294"/>
      <c r="Z333" s="294"/>
      <c r="AA333" s="294"/>
      <c r="AB333" s="294"/>
      <c r="AC333" s="294"/>
      <c r="AD333" s="294"/>
      <c r="AE333" s="294"/>
      <c r="AF333" s="294"/>
      <c r="AG333" s="294"/>
      <c r="AH333" s="294"/>
      <c r="AI333" s="294"/>
      <c r="AJ333" s="294"/>
      <c r="AK333" s="294"/>
      <c r="AL333" s="294"/>
      <c r="AM333" s="294"/>
      <c r="AN333" s="294"/>
      <c r="AO333" s="294"/>
      <c r="AP333" s="294"/>
      <c r="AQ333" s="294"/>
      <c r="AR333" s="294"/>
      <c r="AS333" s="294"/>
      <c r="AT333" s="294"/>
      <c r="AU333" s="294"/>
      <c r="AV333" s="294"/>
      <c r="AW333" s="294"/>
      <c r="AX333" s="294"/>
      <c r="AY333" s="294"/>
      <c r="AZ333" s="294"/>
      <c r="BA333" s="294"/>
      <c r="BB333" s="294"/>
      <c r="BC333" s="294"/>
      <c r="BD333" s="294"/>
      <c r="BE333" s="294"/>
      <c r="BF333" s="294"/>
      <c r="BG333" s="294"/>
      <c r="BH333" s="294"/>
      <c r="BI333" s="294"/>
    </row>
    <row r="334" spans="2:61" ht="15.75" customHeight="1" x14ac:dyDescent="0.2">
      <c r="B334" s="297"/>
      <c r="C334" s="297"/>
      <c r="D334" s="297"/>
      <c r="E334" s="297"/>
      <c r="F334" s="294"/>
      <c r="G334" s="294"/>
      <c r="H334" s="294"/>
      <c r="I334" s="294"/>
      <c r="J334" s="294"/>
      <c r="K334" s="294"/>
      <c r="L334" s="294"/>
      <c r="M334" s="294"/>
      <c r="N334" s="294"/>
      <c r="O334" s="294"/>
      <c r="P334" s="294"/>
      <c r="Q334" s="294"/>
      <c r="R334" s="294"/>
      <c r="S334" s="294"/>
      <c r="T334" s="294"/>
      <c r="U334" s="294"/>
      <c r="V334" s="294"/>
      <c r="W334" s="294"/>
      <c r="X334" s="294"/>
      <c r="Y334" s="294"/>
      <c r="Z334" s="294"/>
      <c r="AA334" s="294"/>
      <c r="AB334" s="294"/>
      <c r="AC334" s="294"/>
      <c r="AD334" s="294"/>
      <c r="AE334" s="294"/>
      <c r="AF334" s="294"/>
      <c r="AG334" s="294"/>
      <c r="AH334" s="294"/>
      <c r="AI334" s="294"/>
      <c r="AJ334" s="294"/>
      <c r="AK334" s="294"/>
      <c r="AL334" s="294"/>
      <c r="AM334" s="294"/>
      <c r="AN334" s="294"/>
      <c r="AO334" s="294"/>
      <c r="AP334" s="294"/>
      <c r="AQ334" s="294"/>
      <c r="AR334" s="294"/>
      <c r="AS334" s="294"/>
      <c r="AT334" s="294"/>
      <c r="AU334" s="294"/>
      <c r="AV334" s="294"/>
      <c r="AW334" s="294"/>
      <c r="AX334" s="294"/>
      <c r="AY334" s="294"/>
      <c r="AZ334" s="294"/>
      <c r="BA334" s="294"/>
      <c r="BB334" s="294"/>
      <c r="BC334" s="294"/>
      <c r="BD334" s="294"/>
      <c r="BE334" s="294"/>
      <c r="BF334" s="294"/>
      <c r="BG334" s="294"/>
      <c r="BH334" s="294"/>
      <c r="BI334" s="294"/>
    </row>
    <row r="335" spans="2:61" ht="15.75" customHeight="1" x14ac:dyDescent="0.2">
      <c r="B335" s="297"/>
      <c r="C335" s="297"/>
      <c r="D335" s="297"/>
      <c r="E335" s="297"/>
      <c r="F335" s="294"/>
      <c r="G335" s="294"/>
      <c r="H335" s="294"/>
      <c r="I335" s="294"/>
      <c r="J335" s="294"/>
      <c r="K335" s="294"/>
      <c r="L335" s="294"/>
      <c r="M335" s="294"/>
      <c r="N335" s="294"/>
      <c r="O335" s="294"/>
      <c r="P335" s="294"/>
      <c r="Q335" s="294"/>
      <c r="R335" s="294"/>
      <c r="S335" s="294"/>
      <c r="T335" s="294"/>
      <c r="U335" s="294"/>
      <c r="V335" s="294"/>
      <c r="W335" s="294"/>
      <c r="X335" s="294"/>
      <c r="Y335" s="294"/>
      <c r="Z335" s="294"/>
      <c r="AA335" s="294"/>
      <c r="AB335" s="294"/>
      <c r="AC335" s="294"/>
      <c r="AD335" s="294"/>
      <c r="AE335" s="294"/>
      <c r="AF335" s="294"/>
      <c r="AG335" s="294"/>
      <c r="AH335" s="294"/>
      <c r="AI335" s="294"/>
      <c r="AJ335" s="294"/>
      <c r="AK335" s="294"/>
      <c r="AL335" s="294"/>
      <c r="AM335" s="294"/>
      <c r="AN335" s="294"/>
      <c r="AO335" s="294"/>
      <c r="AP335" s="294"/>
      <c r="AQ335" s="294"/>
      <c r="AR335" s="294"/>
      <c r="AS335" s="294"/>
      <c r="AT335" s="294"/>
      <c r="AU335" s="294"/>
      <c r="AV335" s="294"/>
      <c r="AW335" s="294"/>
      <c r="AX335" s="294"/>
      <c r="AY335" s="294"/>
      <c r="AZ335" s="294"/>
      <c r="BA335" s="294"/>
      <c r="BB335" s="294"/>
      <c r="BC335" s="294"/>
      <c r="BD335" s="294"/>
      <c r="BE335" s="294"/>
      <c r="BF335" s="294"/>
      <c r="BG335" s="294"/>
      <c r="BH335" s="294"/>
      <c r="BI335" s="294"/>
    </row>
    <row r="336" spans="2:61" ht="15.75" customHeight="1" x14ac:dyDescent="0.2">
      <c r="B336" s="297"/>
      <c r="C336" s="297"/>
      <c r="D336" s="297"/>
      <c r="E336" s="297"/>
      <c r="F336" s="294"/>
      <c r="G336" s="294"/>
      <c r="H336" s="294"/>
      <c r="I336" s="294"/>
      <c r="J336" s="294"/>
      <c r="K336" s="294"/>
      <c r="L336" s="294"/>
      <c r="M336" s="294"/>
      <c r="N336" s="294"/>
      <c r="O336" s="294"/>
      <c r="P336" s="294"/>
      <c r="Q336" s="294"/>
      <c r="R336" s="294"/>
      <c r="S336" s="294"/>
      <c r="T336" s="294"/>
      <c r="U336" s="294"/>
      <c r="V336" s="294"/>
      <c r="W336" s="294"/>
      <c r="X336" s="294"/>
      <c r="Y336" s="294"/>
      <c r="Z336" s="294"/>
      <c r="AA336" s="294"/>
      <c r="AB336" s="294"/>
      <c r="AC336" s="294"/>
      <c r="AD336" s="294"/>
      <c r="AE336" s="294"/>
      <c r="AF336" s="294"/>
      <c r="AG336" s="294"/>
      <c r="AH336" s="294"/>
      <c r="AI336" s="294"/>
      <c r="AJ336" s="294"/>
      <c r="AK336" s="294"/>
      <c r="AL336" s="294"/>
      <c r="AM336" s="294"/>
      <c r="AN336" s="294"/>
      <c r="AO336" s="294"/>
      <c r="AP336" s="294"/>
      <c r="AQ336" s="294"/>
      <c r="AR336" s="294"/>
      <c r="AS336" s="294"/>
      <c r="AT336" s="294"/>
      <c r="AU336" s="294"/>
      <c r="AV336" s="294"/>
      <c r="AW336" s="294"/>
      <c r="AX336" s="294"/>
      <c r="AY336" s="294"/>
      <c r="AZ336" s="294"/>
      <c r="BA336" s="294"/>
      <c r="BB336" s="294"/>
      <c r="BC336" s="294"/>
      <c r="BD336" s="294"/>
      <c r="BE336" s="294"/>
      <c r="BF336" s="294"/>
      <c r="BG336" s="294"/>
      <c r="BH336" s="294"/>
      <c r="BI336" s="294"/>
    </row>
    <row r="337" spans="2:61" ht="15.75" customHeight="1" x14ac:dyDescent="0.2">
      <c r="B337" s="297"/>
      <c r="C337" s="297"/>
      <c r="D337" s="297"/>
      <c r="E337" s="297"/>
      <c r="F337" s="294"/>
      <c r="G337" s="294"/>
      <c r="H337" s="294"/>
      <c r="I337" s="294"/>
      <c r="J337" s="294"/>
      <c r="K337" s="294"/>
      <c r="L337" s="294"/>
      <c r="M337" s="294"/>
      <c r="N337" s="294"/>
      <c r="O337" s="294"/>
      <c r="P337" s="294"/>
      <c r="Q337" s="294"/>
      <c r="R337" s="294"/>
      <c r="S337" s="294"/>
      <c r="T337" s="294"/>
      <c r="U337" s="294"/>
      <c r="V337" s="294"/>
      <c r="W337" s="294"/>
      <c r="X337" s="294"/>
      <c r="Y337" s="294"/>
      <c r="Z337" s="294"/>
      <c r="AA337" s="294"/>
      <c r="AB337" s="294"/>
      <c r="AC337" s="294"/>
      <c r="AD337" s="294"/>
      <c r="AE337" s="294"/>
      <c r="AF337" s="294"/>
      <c r="AG337" s="294"/>
      <c r="AH337" s="294"/>
      <c r="AI337" s="294"/>
      <c r="AJ337" s="294"/>
      <c r="AK337" s="294"/>
      <c r="AL337" s="294"/>
      <c r="AM337" s="294"/>
      <c r="AN337" s="294"/>
      <c r="AO337" s="294"/>
      <c r="AP337" s="294"/>
      <c r="AQ337" s="294"/>
      <c r="AR337" s="294"/>
      <c r="AS337" s="294"/>
      <c r="AT337" s="294"/>
      <c r="AU337" s="294"/>
      <c r="AV337" s="294"/>
      <c r="AW337" s="294"/>
      <c r="AX337" s="294"/>
      <c r="AY337" s="294"/>
      <c r="AZ337" s="294"/>
      <c r="BA337" s="294"/>
      <c r="BB337" s="294"/>
      <c r="BC337" s="294"/>
      <c r="BD337" s="294"/>
      <c r="BE337" s="294"/>
      <c r="BF337" s="294"/>
      <c r="BG337" s="294"/>
      <c r="BH337" s="294"/>
      <c r="BI337" s="294"/>
    </row>
    <row r="338" spans="2:61" ht="15.75" customHeight="1" x14ac:dyDescent="0.2">
      <c r="B338" s="297"/>
      <c r="C338" s="297"/>
      <c r="D338" s="297"/>
      <c r="E338" s="297"/>
      <c r="F338" s="294"/>
      <c r="G338" s="294"/>
      <c r="H338" s="294"/>
      <c r="I338" s="294"/>
      <c r="J338" s="294"/>
      <c r="K338" s="294"/>
      <c r="L338" s="294"/>
      <c r="M338" s="294"/>
      <c r="N338" s="294"/>
      <c r="O338" s="294"/>
      <c r="P338" s="294"/>
      <c r="Q338" s="294"/>
      <c r="R338" s="294"/>
      <c r="S338" s="294"/>
      <c r="T338" s="294"/>
      <c r="U338" s="294"/>
      <c r="V338" s="294"/>
      <c r="W338" s="294"/>
      <c r="X338" s="294"/>
      <c r="Y338" s="294"/>
      <c r="Z338" s="294"/>
      <c r="AA338" s="294"/>
      <c r="AB338" s="294"/>
      <c r="AC338" s="294"/>
      <c r="AD338" s="294"/>
      <c r="AE338" s="294"/>
      <c r="AF338" s="294"/>
      <c r="AG338" s="294"/>
      <c r="AH338" s="294"/>
      <c r="AI338" s="294"/>
      <c r="AJ338" s="294"/>
      <c r="AK338" s="294"/>
      <c r="AL338" s="294"/>
      <c r="AM338" s="294"/>
      <c r="AN338" s="294"/>
      <c r="AO338" s="294"/>
      <c r="AP338" s="294"/>
      <c r="AQ338" s="294"/>
      <c r="AR338" s="294"/>
      <c r="AS338" s="294"/>
      <c r="AT338" s="294"/>
      <c r="AU338" s="294"/>
      <c r="AV338" s="294"/>
      <c r="AW338" s="294"/>
      <c r="AX338" s="294"/>
      <c r="AY338" s="294"/>
      <c r="AZ338" s="294"/>
      <c r="BA338" s="294"/>
      <c r="BB338" s="294"/>
      <c r="BC338" s="294"/>
      <c r="BD338" s="294"/>
      <c r="BE338" s="294"/>
      <c r="BF338" s="294"/>
      <c r="BG338" s="294"/>
      <c r="BH338" s="294"/>
      <c r="BI338" s="294"/>
    </row>
    <row r="339" spans="2:61" ht="15.75" customHeight="1" x14ac:dyDescent="0.2">
      <c r="B339" s="297"/>
      <c r="C339" s="297"/>
      <c r="D339" s="297"/>
      <c r="E339" s="297"/>
      <c r="F339" s="294"/>
      <c r="G339" s="294"/>
      <c r="H339" s="294"/>
      <c r="I339" s="294"/>
      <c r="J339" s="294"/>
      <c r="K339" s="294"/>
      <c r="L339" s="294"/>
      <c r="M339" s="294"/>
      <c r="N339" s="294"/>
      <c r="O339" s="294"/>
      <c r="P339" s="294"/>
      <c r="Q339" s="294"/>
      <c r="R339" s="294"/>
      <c r="S339" s="294"/>
      <c r="T339" s="294"/>
      <c r="U339" s="294"/>
      <c r="V339" s="294"/>
      <c r="W339" s="294"/>
      <c r="X339" s="294"/>
      <c r="Y339" s="294"/>
      <c r="Z339" s="294"/>
      <c r="AA339" s="294"/>
      <c r="AB339" s="294"/>
      <c r="AC339" s="294"/>
      <c r="AD339" s="294"/>
      <c r="AE339" s="294"/>
      <c r="AF339" s="294"/>
      <c r="AG339" s="294"/>
      <c r="AH339" s="294"/>
      <c r="AI339" s="294"/>
      <c r="AJ339" s="294"/>
      <c r="AK339" s="294"/>
      <c r="AL339" s="294"/>
      <c r="AM339" s="294"/>
      <c r="AN339" s="294"/>
      <c r="AO339" s="294"/>
      <c r="AP339" s="294"/>
      <c r="AQ339" s="294"/>
      <c r="AR339" s="294"/>
      <c r="AS339" s="294"/>
      <c r="AT339" s="294"/>
      <c r="AU339" s="294"/>
      <c r="AV339" s="294"/>
      <c r="AW339" s="294"/>
      <c r="AX339" s="294"/>
      <c r="AY339" s="294"/>
      <c r="AZ339" s="294"/>
      <c r="BA339" s="294"/>
      <c r="BB339" s="294"/>
      <c r="BC339" s="294"/>
      <c r="BD339" s="294"/>
      <c r="BE339" s="294"/>
      <c r="BF339" s="294"/>
      <c r="BG339" s="294"/>
      <c r="BH339" s="294"/>
      <c r="BI339" s="294"/>
    </row>
    <row r="340" spans="2:61" ht="15.75" customHeight="1" x14ac:dyDescent="0.2">
      <c r="B340" s="297"/>
      <c r="C340" s="297"/>
      <c r="D340" s="297"/>
      <c r="E340" s="297"/>
      <c r="F340" s="294"/>
      <c r="G340" s="294"/>
      <c r="H340" s="294"/>
      <c r="I340" s="294"/>
      <c r="J340" s="294"/>
      <c r="K340" s="294"/>
      <c r="L340" s="294"/>
      <c r="M340" s="294"/>
      <c r="N340" s="294"/>
      <c r="O340" s="294"/>
      <c r="P340" s="294"/>
      <c r="Q340" s="294"/>
      <c r="R340" s="294"/>
      <c r="S340" s="294"/>
      <c r="T340" s="294"/>
      <c r="U340" s="294"/>
      <c r="V340" s="294"/>
      <c r="W340" s="294"/>
      <c r="X340" s="294"/>
      <c r="Y340" s="294"/>
      <c r="Z340" s="294"/>
      <c r="AA340" s="294"/>
      <c r="AB340" s="294"/>
      <c r="AC340" s="294"/>
      <c r="AD340" s="294"/>
      <c r="AE340" s="294"/>
      <c r="AF340" s="294"/>
      <c r="AG340" s="294"/>
      <c r="AH340" s="294"/>
      <c r="AI340" s="294"/>
      <c r="AJ340" s="294"/>
      <c r="AK340" s="294"/>
      <c r="AL340" s="294"/>
      <c r="AM340" s="294"/>
      <c r="AN340" s="294"/>
      <c r="AO340" s="294"/>
      <c r="AP340" s="294"/>
      <c r="AQ340" s="294"/>
      <c r="AR340" s="294"/>
      <c r="AS340" s="294"/>
      <c r="AT340" s="294"/>
      <c r="AU340" s="294"/>
      <c r="AV340" s="294"/>
      <c r="AW340" s="294"/>
      <c r="AX340" s="294"/>
      <c r="AY340" s="294"/>
      <c r="AZ340" s="294"/>
      <c r="BA340" s="294"/>
      <c r="BB340" s="294"/>
      <c r="BC340" s="294"/>
      <c r="BD340" s="294"/>
      <c r="BE340" s="294"/>
      <c r="BF340" s="294"/>
      <c r="BG340" s="294"/>
      <c r="BH340" s="294"/>
      <c r="BI340" s="294"/>
    </row>
    <row r="341" spans="2:61" ht="15.75" customHeight="1" x14ac:dyDescent="0.2">
      <c r="B341" s="297"/>
      <c r="C341" s="297"/>
      <c r="D341" s="297"/>
      <c r="E341" s="297"/>
      <c r="F341" s="294"/>
      <c r="G341" s="294"/>
      <c r="H341" s="294"/>
      <c r="I341" s="294"/>
      <c r="J341" s="294"/>
      <c r="K341" s="294"/>
      <c r="L341" s="294"/>
      <c r="M341" s="294"/>
      <c r="N341" s="294"/>
      <c r="O341" s="294"/>
      <c r="P341" s="294"/>
      <c r="Q341" s="294"/>
      <c r="R341" s="294"/>
      <c r="S341" s="294"/>
      <c r="T341" s="294"/>
      <c r="U341" s="294"/>
      <c r="V341" s="294"/>
      <c r="W341" s="294"/>
      <c r="X341" s="294"/>
      <c r="Y341" s="294"/>
      <c r="Z341" s="294"/>
      <c r="AA341" s="294"/>
      <c r="AB341" s="294"/>
      <c r="AC341" s="294"/>
      <c r="AD341" s="294"/>
      <c r="AE341" s="294"/>
      <c r="AF341" s="294"/>
      <c r="AG341" s="294"/>
      <c r="AH341" s="294"/>
      <c r="AI341" s="294"/>
      <c r="AJ341" s="294"/>
      <c r="AK341" s="294"/>
      <c r="AL341" s="294"/>
      <c r="AM341" s="294"/>
      <c r="AN341" s="294"/>
      <c r="AO341" s="294"/>
      <c r="AP341" s="294"/>
      <c r="AQ341" s="294"/>
      <c r="AR341" s="294"/>
      <c r="AS341" s="294"/>
      <c r="AT341" s="294"/>
      <c r="AU341" s="294"/>
      <c r="AV341" s="294"/>
      <c r="AW341" s="294"/>
      <c r="AX341" s="294"/>
      <c r="AY341" s="294"/>
      <c r="AZ341" s="294"/>
      <c r="BA341" s="294"/>
      <c r="BB341" s="294"/>
      <c r="BC341" s="294"/>
      <c r="BD341" s="294"/>
      <c r="BE341" s="294"/>
      <c r="BF341" s="294"/>
      <c r="BG341" s="294"/>
      <c r="BH341" s="294"/>
      <c r="BI341" s="294"/>
    </row>
    <row r="342" spans="2:61" ht="15.75" customHeight="1" x14ac:dyDescent="0.2">
      <c r="B342" s="297"/>
      <c r="C342" s="297"/>
      <c r="D342" s="297"/>
      <c r="E342" s="297"/>
      <c r="F342" s="294"/>
      <c r="G342" s="294"/>
      <c r="H342" s="294"/>
      <c r="I342" s="294"/>
      <c r="J342" s="294"/>
      <c r="K342" s="294"/>
      <c r="L342" s="294"/>
      <c r="M342" s="294"/>
      <c r="N342" s="294"/>
      <c r="O342" s="294"/>
      <c r="P342" s="294"/>
      <c r="Q342" s="294"/>
      <c r="R342" s="294"/>
      <c r="S342" s="294"/>
      <c r="T342" s="294"/>
      <c r="U342" s="294"/>
      <c r="V342" s="294"/>
      <c r="W342" s="294"/>
      <c r="X342" s="294"/>
      <c r="Y342" s="294"/>
      <c r="Z342" s="294"/>
      <c r="AA342" s="294"/>
      <c r="AB342" s="294"/>
      <c r="AC342" s="294"/>
      <c r="AD342" s="294"/>
      <c r="AE342" s="294"/>
      <c r="AF342" s="294"/>
      <c r="AG342" s="294"/>
      <c r="AH342" s="294"/>
      <c r="AI342" s="294"/>
      <c r="AJ342" s="294"/>
      <c r="AK342" s="294"/>
      <c r="AL342" s="294"/>
      <c r="AM342" s="294"/>
      <c r="AN342" s="294"/>
      <c r="AO342" s="294"/>
      <c r="AP342" s="294"/>
      <c r="AQ342" s="294"/>
      <c r="AR342" s="294"/>
      <c r="AS342" s="294"/>
      <c r="AT342" s="294"/>
      <c r="AU342" s="294"/>
      <c r="AV342" s="294"/>
      <c r="AW342" s="294"/>
      <c r="AX342" s="294"/>
      <c r="AY342" s="294"/>
      <c r="AZ342" s="294"/>
      <c r="BA342" s="294"/>
      <c r="BB342" s="294"/>
      <c r="BC342" s="294"/>
      <c r="BD342" s="294"/>
      <c r="BE342" s="294"/>
      <c r="BF342" s="294"/>
      <c r="BG342" s="294"/>
      <c r="BH342" s="294"/>
      <c r="BI342" s="294"/>
    </row>
    <row r="343" spans="2:61" ht="15.75" customHeight="1" x14ac:dyDescent="0.2">
      <c r="B343" s="297"/>
      <c r="C343" s="297"/>
      <c r="D343" s="297"/>
      <c r="E343" s="297"/>
      <c r="F343" s="294"/>
      <c r="G343" s="294"/>
      <c r="H343" s="294"/>
      <c r="I343" s="294"/>
      <c r="J343" s="294"/>
      <c r="K343" s="294"/>
      <c r="L343" s="294"/>
      <c r="M343" s="294"/>
      <c r="N343" s="294"/>
      <c r="O343" s="294"/>
      <c r="P343" s="294"/>
      <c r="Q343" s="294"/>
      <c r="R343" s="294"/>
      <c r="S343" s="294"/>
      <c r="T343" s="294"/>
      <c r="U343" s="294"/>
      <c r="V343" s="294"/>
      <c r="W343" s="294"/>
      <c r="X343" s="294"/>
      <c r="Y343" s="294"/>
      <c r="Z343" s="294"/>
      <c r="AA343" s="294"/>
      <c r="AB343" s="294"/>
      <c r="AC343" s="294"/>
      <c r="AD343" s="294"/>
      <c r="AE343" s="294"/>
      <c r="AF343" s="294"/>
      <c r="AG343" s="294"/>
      <c r="AH343" s="294"/>
      <c r="AI343" s="294"/>
      <c r="AJ343" s="294"/>
      <c r="AK343" s="294"/>
      <c r="AL343" s="294"/>
      <c r="AM343" s="294"/>
      <c r="AN343" s="294"/>
      <c r="AO343" s="294"/>
      <c r="AP343" s="294"/>
      <c r="AQ343" s="294"/>
      <c r="AR343" s="294"/>
      <c r="AS343" s="294"/>
      <c r="AT343" s="294"/>
      <c r="AU343" s="294"/>
      <c r="AV343" s="294"/>
      <c r="AW343" s="294"/>
      <c r="AX343" s="294"/>
      <c r="AY343" s="294"/>
      <c r="AZ343" s="294"/>
      <c r="BA343" s="294"/>
      <c r="BB343" s="294"/>
      <c r="BC343" s="294"/>
      <c r="BD343" s="294"/>
      <c r="BE343" s="294"/>
      <c r="BF343" s="294"/>
      <c r="BG343" s="294"/>
      <c r="BH343" s="294"/>
      <c r="BI343" s="294"/>
    </row>
    <row r="344" spans="2:61" ht="15.75" customHeight="1" x14ac:dyDescent="0.2">
      <c r="B344" s="297"/>
      <c r="C344" s="297"/>
      <c r="D344" s="297"/>
      <c r="E344" s="297"/>
      <c r="F344" s="294"/>
      <c r="G344" s="294"/>
      <c r="H344" s="294"/>
      <c r="I344" s="294"/>
      <c r="J344" s="294"/>
      <c r="K344" s="294"/>
      <c r="L344" s="294"/>
      <c r="M344" s="294"/>
      <c r="N344" s="294"/>
      <c r="O344" s="294"/>
      <c r="P344" s="294"/>
      <c r="Q344" s="294"/>
      <c r="R344" s="294"/>
      <c r="S344" s="294"/>
      <c r="T344" s="294"/>
      <c r="U344" s="294"/>
      <c r="V344" s="294"/>
      <c r="W344" s="294"/>
      <c r="X344" s="294"/>
      <c r="Y344" s="294"/>
      <c r="Z344" s="294"/>
      <c r="AA344" s="294"/>
      <c r="AB344" s="294"/>
      <c r="AC344" s="294"/>
      <c r="AD344" s="294"/>
      <c r="AE344" s="294"/>
      <c r="AF344" s="294"/>
      <c r="AG344" s="294"/>
      <c r="AH344" s="294"/>
      <c r="AI344" s="294"/>
      <c r="AJ344" s="294"/>
      <c r="AK344" s="294"/>
      <c r="AL344" s="294"/>
      <c r="AM344" s="294"/>
      <c r="AN344" s="294"/>
      <c r="AO344" s="294"/>
      <c r="AP344" s="294"/>
      <c r="AQ344" s="294"/>
      <c r="AR344" s="294"/>
      <c r="AS344" s="294"/>
      <c r="AT344" s="294"/>
      <c r="AU344" s="294"/>
      <c r="AV344" s="294"/>
      <c r="AW344" s="294"/>
      <c r="AX344" s="294"/>
      <c r="AY344" s="294"/>
      <c r="AZ344" s="294"/>
      <c r="BA344" s="294"/>
      <c r="BB344" s="294"/>
      <c r="BC344" s="294"/>
      <c r="BD344" s="294"/>
      <c r="BE344" s="294"/>
      <c r="BF344" s="294"/>
      <c r="BG344" s="294"/>
      <c r="BH344" s="294"/>
      <c r="BI344" s="294"/>
    </row>
    <row r="345" spans="2:61" ht="15.75" customHeight="1" x14ac:dyDescent="0.2">
      <c r="B345" s="297"/>
      <c r="C345" s="297"/>
      <c r="D345" s="297"/>
      <c r="E345" s="297"/>
      <c r="F345" s="294"/>
      <c r="G345" s="294"/>
      <c r="H345" s="294"/>
      <c r="I345" s="294"/>
      <c r="J345" s="294"/>
      <c r="K345" s="294"/>
      <c r="L345" s="294"/>
      <c r="M345" s="294"/>
      <c r="N345" s="294"/>
      <c r="O345" s="294"/>
      <c r="P345" s="294"/>
      <c r="Q345" s="294"/>
      <c r="R345" s="294"/>
      <c r="S345" s="294"/>
      <c r="T345" s="294"/>
      <c r="U345" s="294"/>
      <c r="V345" s="294"/>
      <c r="W345" s="294"/>
      <c r="X345" s="294"/>
      <c r="Y345" s="294"/>
      <c r="Z345" s="294"/>
      <c r="AA345" s="294"/>
      <c r="AB345" s="294"/>
      <c r="AC345" s="294"/>
      <c r="AD345" s="294"/>
      <c r="AE345" s="294"/>
      <c r="AF345" s="294"/>
      <c r="AG345" s="294"/>
      <c r="AH345" s="294"/>
      <c r="AI345" s="294"/>
      <c r="AJ345" s="294"/>
      <c r="AK345" s="294"/>
      <c r="AL345" s="294"/>
      <c r="AM345" s="294"/>
      <c r="AN345" s="294"/>
      <c r="AO345" s="294"/>
      <c r="AP345" s="294"/>
      <c r="AQ345" s="294"/>
      <c r="AR345" s="294"/>
      <c r="AS345" s="294"/>
      <c r="AT345" s="294"/>
      <c r="AU345" s="294"/>
      <c r="AV345" s="294"/>
      <c r="AW345" s="294"/>
      <c r="AX345" s="294"/>
      <c r="AY345" s="294"/>
      <c r="AZ345" s="294"/>
      <c r="BA345" s="294"/>
      <c r="BB345" s="294"/>
      <c r="BC345" s="294"/>
      <c r="BD345" s="294"/>
      <c r="BE345" s="294"/>
      <c r="BF345" s="294"/>
      <c r="BG345" s="294"/>
      <c r="BH345" s="294"/>
      <c r="BI345" s="294"/>
    </row>
    <row r="346" spans="2:61" ht="15.75" customHeight="1" x14ac:dyDescent="0.2">
      <c r="B346" s="297"/>
      <c r="C346" s="297"/>
      <c r="D346" s="297"/>
      <c r="E346" s="297"/>
      <c r="F346" s="294"/>
      <c r="G346" s="294"/>
      <c r="H346" s="294"/>
      <c r="I346" s="294"/>
      <c r="J346" s="294"/>
      <c r="K346" s="294"/>
      <c r="L346" s="294"/>
      <c r="M346" s="294"/>
      <c r="N346" s="294"/>
      <c r="O346" s="294"/>
      <c r="P346" s="294"/>
      <c r="Q346" s="294"/>
      <c r="R346" s="294"/>
      <c r="S346" s="294"/>
      <c r="T346" s="294"/>
      <c r="U346" s="294"/>
      <c r="V346" s="294"/>
      <c r="W346" s="294"/>
      <c r="X346" s="294"/>
      <c r="Y346" s="294"/>
      <c r="Z346" s="294"/>
      <c r="AA346" s="294"/>
      <c r="AB346" s="294"/>
      <c r="AC346" s="294"/>
      <c r="AD346" s="294"/>
      <c r="AE346" s="294"/>
      <c r="AF346" s="294"/>
      <c r="AG346" s="294"/>
      <c r="AH346" s="294"/>
      <c r="AI346" s="294"/>
      <c r="AJ346" s="294"/>
      <c r="AK346" s="294"/>
      <c r="AL346" s="294"/>
      <c r="AM346" s="294"/>
      <c r="AN346" s="294"/>
      <c r="AO346" s="294"/>
      <c r="AP346" s="294"/>
      <c r="AQ346" s="294"/>
      <c r="AR346" s="294"/>
      <c r="AS346" s="294"/>
      <c r="AT346" s="294"/>
      <c r="AU346" s="294"/>
      <c r="AV346" s="294"/>
      <c r="AW346" s="294"/>
      <c r="AX346" s="294"/>
      <c r="AY346" s="294"/>
      <c r="AZ346" s="294"/>
      <c r="BA346" s="294"/>
      <c r="BB346" s="294"/>
      <c r="BC346" s="294"/>
      <c r="BD346" s="294"/>
      <c r="BE346" s="294"/>
      <c r="BF346" s="294"/>
      <c r="BG346" s="294"/>
      <c r="BH346" s="294"/>
      <c r="BI346" s="294"/>
    </row>
    <row r="347" spans="2:61" ht="15.75" customHeight="1" x14ac:dyDescent="0.2">
      <c r="B347" s="297"/>
      <c r="C347" s="297"/>
      <c r="D347" s="297"/>
      <c r="E347" s="297"/>
      <c r="F347" s="294"/>
      <c r="G347" s="294"/>
      <c r="H347" s="294"/>
      <c r="I347" s="294"/>
      <c r="J347" s="294"/>
      <c r="K347" s="294"/>
      <c r="L347" s="294"/>
      <c r="M347" s="294"/>
      <c r="N347" s="294"/>
      <c r="O347" s="294"/>
      <c r="P347" s="294"/>
      <c r="Q347" s="294"/>
      <c r="R347" s="294"/>
      <c r="S347" s="294"/>
      <c r="T347" s="294"/>
      <c r="U347" s="294"/>
      <c r="V347" s="294"/>
      <c r="W347" s="294"/>
      <c r="X347" s="294"/>
      <c r="Y347" s="294"/>
      <c r="Z347" s="294"/>
      <c r="AA347" s="294"/>
      <c r="AB347" s="294"/>
      <c r="AC347" s="294"/>
      <c r="AD347" s="294"/>
      <c r="AE347" s="294"/>
      <c r="AF347" s="294"/>
      <c r="AG347" s="294"/>
      <c r="AH347" s="294"/>
      <c r="AI347" s="294"/>
      <c r="AJ347" s="294"/>
      <c r="AK347" s="294"/>
      <c r="AL347" s="294"/>
      <c r="AM347" s="294"/>
      <c r="AN347" s="294"/>
      <c r="AO347" s="294"/>
      <c r="AP347" s="294"/>
      <c r="AQ347" s="294"/>
      <c r="AR347" s="294"/>
      <c r="AS347" s="294"/>
      <c r="AT347" s="294"/>
      <c r="AU347" s="294"/>
      <c r="AV347" s="294"/>
      <c r="AW347" s="294"/>
      <c r="AX347" s="294"/>
      <c r="AY347" s="294"/>
      <c r="AZ347" s="294"/>
      <c r="BA347" s="294"/>
      <c r="BB347" s="294"/>
      <c r="BC347" s="294"/>
      <c r="BD347" s="294"/>
      <c r="BE347" s="294"/>
      <c r="BF347" s="294"/>
      <c r="BG347" s="294"/>
      <c r="BH347" s="294"/>
      <c r="BI347" s="294"/>
    </row>
    <row r="348" spans="2:61" ht="15.75" customHeight="1" x14ac:dyDescent="0.2">
      <c r="B348" s="297"/>
      <c r="C348" s="297"/>
      <c r="D348" s="297"/>
      <c r="E348" s="297"/>
      <c r="F348" s="294"/>
      <c r="G348" s="294"/>
      <c r="H348" s="294"/>
      <c r="I348" s="294"/>
      <c r="J348" s="294"/>
      <c r="K348" s="294"/>
      <c r="L348" s="294"/>
      <c r="M348" s="294"/>
      <c r="N348" s="294"/>
      <c r="O348" s="294"/>
      <c r="P348" s="294"/>
      <c r="Q348" s="294"/>
      <c r="R348" s="294"/>
      <c r="S348" s="294"/>
      <c r="T348" s="294"/>
      <c r="U348" s="294"/>
      <c r="V348" s="294"/>
      <c r="W348" s="294"/>
      <c r="X348" s="294"/>
      <c r="Y348" s="294"/>
      <c r="Z348" s="294"/>
      <c r="AA348" s="294"/>
      <c r="AB348" s="294"/>
      <c r="AC348" s="294"/>
      <c r="AD348" s="294"/>
      <c r="AE348" s="294"/>
      <c r="AF348" s="294"/>
      <c r="AG348" s="294"/>
      <c r="AH348" s="294"/>
      <c r="AI348" s="294"/>
      <c r="AJ348" s="294"/>
      <c r="AK348" s="294"/>
      <c r="AL348" s="294"/>
      <c r="AM348" s="294"/>
      <c r="AN348" s="294"/>
      <c r="AO348" s="294"/>
      <c r="AP348" s="294"/>
      <c r="AQ348" s="294"/>
      <c r="AR348" s="294"/>
      <c r="AS348" s="294"/>
      <c r="AT348" s="294"/>
      <c r="AU348" s="294"/>
      <c r="AV348" s="294"/>
      <c r="AW348" s="294"/>
      <c r="AX348" s="294"/>
      <c r="AY348" s="294"/>
      <c r="AZ348" s="294"/>
      <c r="BA348" s="294"/>
      <c r="BB348" s="294"/>
      <c r="BC348" s="294"/>
      <c r="BD348" s="294"/>
      <c r="BE348" s="294"/>
      <c r="BF348" s="294"/>
      <c r="BG348" s="294"/>
      <c r="BH348" s="294"/>
      <c r="BI348" s="294"/>
    </row>
    <row r="349" spans="2:61" ht="15.75" customHeight="1" x14ac:dyDescent="0.2">
      <c r="B349" s="297"/>
      <c r="C349" s="297"/>
      <c r="D349" s="297"/>
      <c r="E349" s="297"/>
      <c r="F349" s="294"/>
      <c r="G349" s="294"/>
      <c r="H349" s="294"/>
      <c r="I349" s="294"/>
      <c r="J349" s="294"/>
      <c r="K349" s="294"/>
      <c r="L349" s="294"/>
      <c r="M349" s="294"/>
      <c r="N349" s="294"/>
      <c r="O349" s="294"/>
      <c r="P349" s="294"/>
      <c r="Q349" s="294"/>
      <c r="R349" s="294"/>
      <c r="S349" s="294"/>
      <c r="T349" s="294"/>
      <c r="U349" s="294"/>
      <c r="V349" s="294"/>
      <c r="W349" s="294"/>
      <c r="X349" s="294"/>
      <c r="Y349" s="294"/>
      <c r="Z349" s="294"/>
      <c r="AA349" s="294"/>
      <c r="AB349" s="294"/>
      <c r="AC349" s="294"/>
      <c r="AD349" s="294"/>
      <c r="AE349" s="294"/>
      <c r="AF349" s="294"/>
      <c r="AG349" s="294"/>
      <c r="AH349" s="294"/>
      <c r="AI349" s="294"/>
      <c r="AJ349" s="294"/>
      <c r="AK349" s="294"/>
      <c r="AL349" s="294"/>
      <c r="AM349" s="294"/>
      <c r="AN349" s="294"/>
      <c r="AO349" s="294"/>
      <c r="AP349" s="294"/>
      <c r="AQ349" s="294"/>
      <c r="AR349" s="294"/>
      <c r="AS349" s="294"/>
      <c r="AT349" s="294"/>
      <c r="AU349" s="294"/>
      <c r="AV349" s="294"/>
      <c r="AW349" s="294"/>
      <c r="AX349" s="294"/>
      <c r="AY349" s="294"/>
      <c r="AZ349" s="294"/>
      <c r="BA349" s="294"/>
      <c r="BB349" s="294"/>
      <c r="BC349" s="294"/>
      <c r="BD349" s="294"/>
      <c r="BE349" s="294"/>
      <c r="BF349" s="294"/>
      <c r="BG349" s="294"/>
      <c r="BH349" s="294"/>
      <c r="BI349" s="294"/>
    </row>
    <row r="350" spans="2:61" ht="15.75" customHeight="1" x14ac:dyDescent="0.2">
      <c r="B350" s="297"/>
      <c r="C350" s="297"/>
      <c r="D350" s="297"/>
      <c r="E350" s="297"/>
      <c r="F350" s="294"/>
      <c r="G350" s="294"/>
      <c r="H350" s="294"/>
      <c r="I350" s="294"/>
      <c r="J350" s="294"/>
      <c r="K350" s="294"/>
      <c r="L350" s="294"/>
      <c r="M350" s="294"/>
      <c r="N350" s="294"/>
      <c r="O350" s="294"/>
      <c r="P350" s="294"/>
      <c r="Q350" s="294"/>
      <c r="R350" s="294"/>
      <c r="S350" s="294"/>
      <c r="T350" s="294"/>
      <c r="U350" s="294"/>
      <c r="V350" s="294"/>
      <c r="W350" s="294"/>
      <c r="X350" s="294"/>
      <c r="Y350" s="294"/>
      <c r="Z350" s="294"/>
      <c r="AA350" s="294"/>
      <c r="AB350" s="294"/>
      <c r="AC350" s="294"/>
      <c r="AD350" s="294"/>
      <c r="AE350" s="294"/>
      <c r="AF350" s="294"/>
      <c r="AG350" s="294"/>
      <c r="AH350" s="294"/>
      <c r="AI350" s="294"/>
      <c r="AJ350" s="294"/>
      <c r="AK350" s="294"/>
      <c r="AL350" s="294"/>
      <c r="AM350" s="294"/>
      <c r="AN350" s="294"/>
      <c r="AO350" s="294"/>
      <c r="AP350" s="294"/>
      <c r="AQ350" s="294"/>
      <c r="AR350" s="294"/>
      <c r="AS350" s="294"/>
      <c r="AT350" s="294"/>
      <c r="AU350" s="294"/>
      <c r="AV350" s="294"/>
      <c r="AW350" s="294"/>
      <c r="AX350" s="294"/>
      <c r="AY350" s="294"/>
      <c r="AZ350" s="294"/>
      <c r="BA350" s="294"/>
      <c r="BB350" s="294"/>
      <c r="BC350" s="294"/>
      <c r="BD350" s="294"/>
      <c r="BE350" s="294"/>
      <c r="BF350" s="294"/>
      <c r="BG350" s="294"/>
      <c r="BH350" s="294"/>
      <c r="BI350" s="294"/>
    </row>
    <row r="351" spans="2:61" ht="15.75" customHeight="1" x14ac:dyDescent="0.2">
      <c r="B351" s="297"/>
      <c r="C351" s="297"/>
      <c r="D351" s="297"/>
      <c r="E351" s="297"/>
      <c r="F351" s="294"/>
      <c r="G351" s="294"/>
      <c r="H351" s="294"/>
      <c r="I351" s="294"/>
      <c r="J351" s="294"/>
      <c r="K351" s="294"/>
      <c r="L351" s="294"/>
      <c r="M351" s="294"/>
      <c r="N351" s="294"/>
      <c r="O351" s="294"/>
      <c r="P351" s="294"/>
      <c r="Q351" s="294"/>
      <c r="R351" s="294"/>
      <c r="S351" s="294"/>
      <c r="T351" s="294"/>
      <c r="U351" s="294"/>
      <c r="V351" s="294"/>
      <c r="W351" s="294"/>
      <c r="X351" s="294"/>
      <c r="Y351" s="294"/>
      <c r="Z351" s="294"/>
      <c r="AA351" s="294"/>
      <c r="AB351" s="294"/>
      <c r="AC351" s="294"/>
      <c r="AD351" s="294"/>
      <c r="AE351" s="294"/>
      <c r="AF351" s="294"/>
      <c r="AG351" s="294"/>
      <c r="AH351" s="294"/>
      <c r="AI351" s="294"/>
      <c r="AJ351" s="294"/>
      <c r="AK351" s="294"/>
      <c r="AL351" s="294"/>
      <c r="AM351" s="294"/>
      <c r="AN351" s="294"/>
      <c r="AO351" s="294"/>
      <c r="AP351" s="294"/>
      <c r="AQ351" s="294"/>
      <c r="AR351" s="294"/>
      <c r="AS351" s="294"/>
      <c r="AT351" s="294"/>
      <c r="AU351" s="294"/>
      <c r="AV351" s="294"/>
      <c r="AW351" s="294"/>
      <c r="AX351" s="294"/>
      <c r="AY351" s="294"/>
      <c r="AZ351" s="294"/>
      <c r="BA351" s="294"/>
      <c r="BB351" s="294"/>
      <c r="BC351" s="294"/>
      <c r="BD351" s="294"/>
      <c r="BE351" s="294"/>
      <c r="BF351" s="294"/>
      <c r="BG351" s="294"/>
      <c r="BH351" s="294"/>
      <c r="BI351" s="294"/>
    </row>
    <row r="352" spans="2:61" ht="15.75" customHeight="1" x14ac:dyDescent="0.2">
      <c r="B352" s="297"/>
      <c r="C352" s="297"/>
      <c r="D352" s="297"/>
      <c r="E352" s="297"/>
      <c r="F352" s="294"/>
      <c r="G352" s="294"/>
      <c r="H352" s="294"/>
      <c r="I352" s="294"/>
      <c r="J352" s="294"/>
      <c r="K352" s="294"/>
      <c r="L352" s="294"/>
      <c r="M352" s="294"/>
      <c r="N352" s="294"/>
      <c r="O352" s="294"/>
      <c r="P352" s="294"/>
      <c r="Q352" s="294"/>
      <c r="R352" s="294"/>
      <c r="S352" s="294"/>
      <c r="T352" s="294"/>
      <c r="U352" s="294"/>
      <c r="V352" s="294"/>
      <c r="W352" s="294"/>
      <c r="X352" s="294"/>
      <c r="Y352" s="294"/>
      <c r="Z352" s="294"/>
      <c r="AA352" s="294"/>
      <c r="AB352" s="294"/>
      <c r="AC352" s="294"/>
      <c r="AD352" s="294"/>
      <c r="AE352" s="294"/>
      <c r="AF352" s="294"/>
      <c r="AG352" s="294"/>
      <c r="AH352" s="294"/>
      <c r="AI352" s="294"/>
      <c r="AJ352" s="294"/>
      <c r="AK352" s="294"/>
      <c r="AL352" s="294"/>
      <c r="AM352" s="294"/>
      <c r="AN352" s="294"/>
      <c r="AO352" s="294"/>
      <c r="AP352" s="294"/>
      <c r="AQ352" s="294"/>
      <c r="AR352" s="294"/>
      <c r="AS352" s="294"/>
      <c r="AT352" s="294"/>
      <c r="AU352" s="294"/>
      <c r="AV352" s="294"/>
      <c r="AW352" s="294"/>
      <c r="AX352" s="294"/>
      <c r="AY352" s="294"/>
      <c r="AZ352" s="294"/>
      <c r="BA352" s="294"/>
      <c r="BB352" s="294"/>
      <c r="BC352" s="294"/>
      <c r="BD352" s="294"/>
      <c r="BE352" s="294"/>
      <c r="BF352" s="294"/>
      <c r="BG352" s="294"/>
      <c r="BH352" s="294"/>
      <c r="BI352" s="294"/>
    </row>
    <row r="353" spans="2:61" ht="15.75" customHeight="1" x14ac:dyDescent="0.2">
      <c r="B353" s="297"/>
      <c r="C353" s="297"/>
      <c r="D353" s="297"/>
      <c r="E353" s="297"/>
      <c r="F353" s="294"/>
      <c r="G353" s="294"/>
      <c r="H353" s="294"/>
      <c r="I353" s="294"/>
      <c r="J353" s="294"/>
      <c r="K353" s="294"/>
      <c r="L353" s="294"/>
      <c r="M353" s="294"/>
      <c r="N353" s="294"/>
      <c r="O353" s="294"/>
      <c r="P353" s="294"/>
      <c r="Q353" s="294"/>
      <c r="R353" s="294"/>
      <c r="S353" s="294"/>
      <c r="T353" s="294"/>
      <c r="U353" s="294"/>
      <c r="V353" s="294"/>
      <c r="W353" s="294"/>
      <c r="X353" s="294"/>
      <c r="Y353" s="294"/>
      <c r="Z353" s="294"/>
      <c r="AA353" s="294"/>
      <c r="AB353" s="294"/>
      <c r="AC353" s="294"/>
      <c r="AD353" s="294"/>
      <c r="AE353" s="294"/>
      <c r="AF353" s="294"/>
      <c r="AG353" s="294"/>
      <c r="AH353" s="294"/>
      <c r="AI353" s="294"/>
      <c r="AJ353" s="294"/>
      <c r="AK353" s="294"/>
      <c r="AL353" s="294"/>
      <c r="AM353" s="294"/>
      <c r="AN353" s="294"/>
      <c r="AO353" s="294"/>
      <c r="AP353" s="294"/>
      <c r="AQ353" s="294"/>
      <c r="AR353" s="294"/>
      <c r="AS353" s="294"/>
      <c r="AT353" s="294"/>
      <c r="AU353" s="294"/>
      <c r="AV353" s="294"/>
      <c r="AW353" s="294"/>
      <c r="AX353" s="294"/>
      <c r="AY353" s="294"/>
      <c r="AZ353" s="294"/>
      <c r="BA353" s="294"/>
      <c r="BB353" s="294"/>
      <c r="BC353" s="294"/>
      <c r="BD353" s="294"/>
      <c r="BE353" s="294"/>
      <c r="BF353" s="294"/>
      <c r="BG353" s="294"/>
      <c r="BH353" s="294"/>
      <c r="BI353" s="294"/>
    </row>
    <row r="354" spans="2:61" ht="15.75" customHeight="1" x14ac:dyDescent="0.2">
      <c r="B354" s="297"/>
      <c r="C354" s="297"/>
      <c r="D354" s="297"/>
      <c r="E354" s="297"/>
      <c r="F354" s="294"/>
      <c r="G354" s="294"/>
      <c r="H354" s="294"/>
      <c r="I354" s="294"/>
      <c r="J354" s="294"/>
      <c r="K354" s="294"/>
      <c r="L354" s="294"/>
      <c r="M354" s="294"/>
      <c r="N354" s="294"/>
      <c r="O354" s="294"/>
      <c r="P354" s="294"/>
      <c r="Q354" s="294"/>
      <c r="R354" s="294"/>
      <c r="S354" s="294"/>
      <c r="T354" s="294"/>
      <c r="U354" s="294"/>
      <c r="V354" s="294"/>
      <c r="W354" s="294"/>
      <c r="X354" s="294"/>
      <c r="Y354" s="294"/>
      <c r="Z354" s="294"/>
      <c r="AA354" s="294"/>
      <c r="AB354" s="294"/>
      <c r="AC354" s="294"/>
      <c r="AD354" s="294"/>
      <c r="AE354" s="294"/>
      <c r="AF354" s="294"/>
      <c r="AG354" s="294"/>
      <c r="AH354" s="294"/>
      <c r="AI354" s="294"/>
      <c r="AJ354" s="294"/>
      <c r="AK354" s="294"/>
      <c r="AL354" s="294"/>
      <c r="AM354" s="294"/>
      <c r="AN354" s="294"/>
      <c r="AO354" s="294"/>
      <c r="AP354" s="294"/>
      <c r="AQ354" s="294"/>
      <c r="AR354" s="294"/>
      <c r="AS354" s="294"/>
      <c r="AT354" s="294"/>
      <c r="AU354" s="294"/>
      <c r="AV354" s="294"/>
      <c r="AW354" s="294"/>
      <c r="AX354" s="294"/>
      <c r="AY354" s="294"/>
      <c r="AZ354" s="294"/>
      <c r="BA354" s="294"/>
      <c r="BB354" s="294"/>
      <c r="BC354" s="294"/>
      <c r="BD354" s="294"/>
      <c r="BE354" s="294"/>
      <c r="BF354" s="294"/>
      <c r="BG354" s="294"/>
      <c r="BH354" s="294"/>
      <c r="BI354" s="294"/>
    </row>
    <row r="355" spans="2:61" ht="15.75" customHeight="1" x14ac:dyDescent="0.2">
      <c r="B355" s="297"/>
      <c r="C355" s="297"/>
      <c r="D355" s="297"/>
      <c r="E355" s="297"/>
      <c r="F355" s="294"/>
      <c r="G355" s="294"/>
      <c r="H355" s="294"/>
      <c r="I355" s="294"/>
      <c r="J355" s="294"/>
      <c r="K355" s="294"/>
      <c r="L355" s="294"/>
      <c r="M355" s="294"/>
      <c r="N355" s="294"/>
      <c r="O355" s="294"/>
      <c r="P355" s="294"/>
      <c r="Q355" s="294"/>
      <c r="R355" s="294"/>
      <c r="S355" s="294"/>
      <c r="T355" s="294"/>
      <c r="U355" s="294"/>
      <c r="V355" s="294"/>
      <c r="W355" s="294"/>
      <c r="X355" s="294"/>
      <c r="Y355" s="294"/>
      <c r="Z355" s="294"/>
      <c r="AA355" s="294"/>
      <c r="AB355" s="294"/>
      <c r="AC355" s="294"/>
      <c r="AD355" s="294"/>
      <c r="AE355" s="294"/>
      <c r="AF355" s="294"/>
      <c r="AG355" s="294"/>
      <c r="AH355" s="294"/>
      <c r="AI355" s="294"/>
      <c r="AJ355" s="294"/>
      <c r="AK355" s="294"/>
      <c r="AL355" s="294"/>
      <c r="AM355" s="294"/>
      <c r="AN355" s="294"/>
      <c r="AO355" s="294"/>
      <c r="AP355" s="294"/>
      <c r="AQ355" s="294"/>
      <c r="AR355" s="294"/>
      <c r="AS355" s="294"/>
      <c r="AT355" s="294"/>
      <c r="AU355" s="294"/>
      <c r="AV355" s="294"/>
      <c r="AW355" s="294"/>
      <c r="AX355" s="294"/>
      <c r="AY355" s="294"/>
      <c r="AZ355" s="294"/>
      <c r="BA355" s="294"/>
      <c r="BB355" s="294"/>
      <c r="BC355" s="294"/>
      <c r="BD355" s="294"/>
      <c r="BE355" s="294"/>
      <c r="BF355" s="294"/>
      <c r="BG355" s="294"/>
      <c r="BH355" s="294"/>
      <c r="BI355" s="294"/>
    </row>
    <row r="356" spans="2:61" ht="15.75" customHeight="1" x14ac:dyDescent="0.2">
      <c r="B356" s="297"/>
      <c r="C356" s="297"/>
      <c r="D356" s="297"/>
      <c r="E356" s="297"/>
      <c r="F356" s="294"/>
      <c r="G356" s="294"/>
      <c r="H356" s="294"/>
      <c r="I356" s="294"/>
      <c r="J356" s="294"/>
      <c r="K356" s="294"/>
      <c r="L356" s="294"/>
      <c r="M356" s="294"/>
      <c r="N356" s="294"/>
      <c r="O356" s="294"/>
      <c r="P356" s="294"/>
      <c r="Q356" s="294"/>
      <c r="R356" s="294"/>
      <c r="S356" s="294"/>
      <c r="T356" s="294"/>
      <c r="U356" s="294"/>
      <c r="V356" s="294"/>
      <c r="W356" s="294"/>
      <c r="X356" s="294"/>
      <c r="Y356" s="294"/>
      <c r="Z356" s="294"/>
      <c r="AA356" s="294"/>
      <c r="AB356" s="294"/>
      <c r="AC356" s="294"/>
      <c r="AD356" s="294"/>
      <c r="AE356" s="294"/>
      <c r="AF356" s="294"/>
      <c r="AG356" s="294"/>
      <c r="AH356" s="294"/>
      <c r="AI356" s="294"/>
      <c r="AJ356" s="294"/>
      <c r="AK356" s="294"/>
      <c r="AL356" s="294"/>
      <c r="AM356" s="294"/>
      <c r="AN356" s="294"/>
      <c r="AO356" s="294"/>
      <c r="AP356" s="294"/>
      <c r="AQ356" s="294"/>
      <c r="AR356" s="294"/>
      <c r="AS356" s="294"/>
      <c r="AT356" s="294"/>
      <c r="AU356" s="294"/>
      <c r="AV356" s="294"/>
      <c r="AW356" s="294"/>
      <c r="AX356" s="294"/>
      <c r="AY356" s="294"/>
      <c r="AZ356" s="294"/>
      <c r="BA356" s="294"/>
      <c r="BB356" s="294"/>
      <c r="BC356" s="294"/>
      <c r="BD356" s="294"/>
      <c r="BE356" s="294"/>
      <c r="BF356" s="294"/>
      <c r="BG356" s="294"/>
      <c r="BH356" s="294"/>
      <c r="BI356" s="294"/>
    </row>
    <row r="357" spans="2:61" ht="15.75" customHeight="1" x14ac:dyDescent="0.2">
      <c r="B357" s="297"/>
      <c r="C357" s="297"/>
      <c r="D357" s="297"/>
      <c r="E357" s="297"/>
      <c r="F357" s="294"/>
      <c r="G357" s="294"/>
      <c r="H357" s="294"/>
      <c r="I357" s="294"/>
      <c r="J357" s="294"/>
      <c r="K357" s="294"/>
      <c r="L357" s="294"/>
      <c r="M357" s="294"/>
      <c r="N357" s="294"/>
      <c r="O357" s="294"/>
      <c r="P357" s="294"/>
      <c r="Q357" s="294"/>
      <c r="R357" s="294"/>
      <c r="S357" s="294"/>
      <c r="T357" s="294"/>
      <c r="U357" s="294"/>
      <c r="V357" s="294"/>
      <c r="W357" s="294"/>
      <c r="X357" s="294"/>
      <c r="Y357" s="294"/>
      <c r="Z357" s="294"/>
      <c r="AA357" s="294"/>
      <c r="AB357" s="294"/>
      <c r="AC357" s="294"/>
      <c r="AD357" s="294"/>
      <c r="AE357" s="294"/>
      <c r="AF357" s="294"/>
      <c r="AG357" s="294"/>
      <c r="AH357" s="294"/>
      <c r="AI357" s="294"/>
      <c r="AJ357" s="294"/>
      <c r="AK357" s="294"/>
      <c r="AL357" s="294"/>
      <c r="AM357" s="294"/>
      <c r="AN357" s="294"/>
      <c r="AO357" s="294"/>
      <c r="AP357" s="294"/>
      <c r="AQ357" s="294"/>
      <c r="AR357" s="294"/>
      <c r="AS357" s="294"/>
      <c r="AT357" s="294"/>
      <c r="AU357" s="294"/>
      <c r="AV357" s="294"/>
      <c r="AW357" s="294"/>
      <c r="AX357" s="294"/>
      <c r="AY357" s="294"/>
      <c r="AZ357" s="294"/>
      <c r="BA357" s="294"/>
      <c r="BB357" s="294"/>
      <c r="BC357" s="294"/>
      <c r="BD357" s="294"/>
      <c r="BE357" s="294"/>
      <c r="BF357" s="294"/>
      <c r="BG357" s="294"/>
      <c r="BH357" s="294"/>
      <c r="BI357" s="294"/>
    </row>
    <row r="358" spans="2:61" ht="15.75" customHeight="1" x14ac:dyDescent="0.2">
      <c r="B358" s="297"/>
      <c r="C358" s="297"/>
      <c r="D358" s="297"/>
      <c r="E358" s="297"/>
      <c r="F358" s="294"/>
      <c r="G358" s="294"/>
      <c r="H358" s="294"/>
      <c r="I358" s="294"/>
      <c r="J358" s="294"/>
      <c r="K358" s="294"/>
      <c r="L358" s="294"/>
      <c r="M358" s="294"/>
      <c r="N358" s="294"/>
      <c r="O358" s="294"/>
      <c r="P358" s="294"/>
      <c r="Q358" s="294"/>
      <c r="R358" s="294"/>
      <c r="S358" s="294"/>
      <c r="T358" s="294"/>
      <c r="U358" s="294"/>
      <c r="V358" s="294"/>
      <c r="W358" s="294"/>
      <c r="X358" s="294"/>
      <c r="Y358" s="294"/>
      <c r="Z358" s="294"/>
      <c r="AA358" s="294"/>
      <c r="AB358" s="294"/>
      <c r="AC358" s="294"/>
      <c r="AD358" s="294"/>
      <c r="AE358" s="294"/>
      <c r="AF358" s="294"/>
      <c r="AG358" s="294"/>
      <c r="AH358" s="294"/>
      <c r="AI358" s="294"/>
      <c r="AJ358" s="294"/>
      <c r="AK358" s="294"/>
      <c r="AL358" s="294"/>
      <c r="AM358" s="294"/>
      <c r="AN358" s="294"/>
      <c r="AO358" s="294"/>
      <c r="AP358" s="294"/>
      <c r="AQ358" s="294"/>
      <c r="AR358" s="294"/>
      <c r="AS358" s="294"/>
      <c r="AT358" s="294"/>
      <c r="AU358" s="294"/>
      <c r="AV358" s="294"/>
      <c r="AW358" s="294"/>
      <c r="AX358" s="294"/>
      <c r="AY358" s="294"/>
      <c r="AZ358" s="294"/>
      <c r="BA358" s="294"/>
      <c r="BB358" s="294"/>
      <c r="BC358" s="294"/>
      <c r="BD358" s="294"/>
      <c r="BE358" s="294"/>
      <c r="BF358" s="294"/>
      <c r="BG358" s="294"/>
      <c r="BH358" s="294"/>
      <c r="BI358" s="294"/>
    </row>
    <row r="359" spans="2:61" ht="15.75" customHeight="1" x14ac:dyDescent="0.2">
      <c r="B359" s="297"/>
      <c r="C359" s="297"/>
      <c r="D359" s="297"/>
      <c r="E359" s="297"/>
      <c r="F359" s="294"/>
      <c r="G359" s="294"/>
      <c r="H359" s="294"/>
      <c r="I359" s="294"/>
      <c r="J359" s="294"/>
      <c r="K359" s="294"/>
      <c r="L359" s="294"/>
      <c r="M359" s="294"/>
      <c r="N359" s="294"/>
      <c r="O359" s="294"/>
      <c r="P359" s="294"/>
      <c r="Q359" s="294"/>
      <c r="R359" s="294"/>
      <c r="S359" s="294"/>
      <c r="T359" s="294"/>
      <c r="U359" s="294"/>
      <c r="V359" s="294"/>
      <c r="W359" s="294"/>
      <c r="X359" s="294"/>
      <c r="Y359" s="294"/>
      <c r="Z359" s="294"/>
      <c r="AA359" s="294"/>
      <c r="AB359" s="294"/>
      <c r="AC359" s="294"/>
      <c r="AD359" s="294"/>
      <c r="AE359" s="294"/>
      <c r="AF359" s="294"/>
      <c r="AG359" s="294"/>
      <c r="AH359" s="294"/>
      <c r="AI359" s="294"/>
      <c r="AJ359" s="294"/>
      <c r="AK359" s="294"/>
      <c r="AL359" s="294"/>
      <c r="AM359" s="294"/>
      <c r="AN359" s="294"/>
      <c r="AO359" s="294"/>
      <c r="AP359" s="294"/>
      <c r="AQ359" s="294"/>
      <c r="AR359" s="294"/>
      <c r="AS359" s="294"/>
      <c r="AT359" s="294"/>
      <c r="AU359" s="294"/>
      <c r="AV359" s="294"/>
      <c r="AW359" s="294"/>
      <c r="AX359" s="294"/>
      <c r="AY359" s="294"/>
      <c r="AZ359" s="294"/>
      <c r="BA359" s="294"/>
      <c r="BB359" s="294"/>
      <c r="BC359" s="294"/>
      <c r="BD359" s="294"/>
      <c r="BE359" s="294"/>
      <c r="BF359" s="294"/>
      <c r="BG359" s="294"/>
      <c r="BH359" s="294"/>
      <c r="BI359" s="294"/>
    </row>
    <row r="360" spans="2:61" ht="15.75" customHeight="1" x14ac:dyDescent="0.2">
      <c r="B360" s="297"/>
      <c r="C360" s="297"/>
      <c r="D360" s="297"/>
      <c r="E360" s="297"/>
      <c r="F360" s="294"/>
      <c r="G360" s="294"/>
      <c r="H360" s="294"/>
      <c r="I360" s="294"/>
      <c r="J360" s="294"/>
      <c r="K360" s="294"/>
      <c r="L360" s="294"/>
      <c r="M360" s="294"/>
      <c r="N360" s="294"/>
      <c r="O360" s="294"/>
      <c r="P360" s="294"/>
      <c r="Q360" s="294"/>
      <c r="R360" s="294"/>
      <c r="S360" s="294"/>
      <c r="T360" s="294"/>
      <c r="U360" s="294"/>
      <c r="V360" s="294"/>
      <c r="W360" s="294"/>
      <c r="X360" s="294"/>
      <c r="Y360" s="294"/>
      <c r="Z360" s="294"/>
      <c r="AA360" s="294"/>
      <c r="AB360" s="294"/>
      <c r="AC360" s="294"/>
      <c r="AD360" s="294"/>
      <c r="AE360" s="294"/>
      <c r="AF360" s="294"/>
      <c r="AG360" s="294"/>
      <c r="AH360" s="294"/>
      <c r="AI360" s="294"/>
      <c r="AJ360" s="294"/>
      <c r="AK360" s="294"/>
      <c r="AL360" s="294"/>
      <c r="AM360" s="294"/>
      <c r="AN360" s="294"/>
      <c r="AO360" s="294"/>
      <c r="AP360" s="294"/>
      <c r="AQ360" s="294"/>
      <c r="AR360" s="294"/>
      <c r="AS360" s="294"/>
      <c r="AT360" s="294"/>
      <c r="AU360" s="294"/>
      <c r="AV360" s="294"/>
      <c r="AW360" s="294"/>
      <c r="AX360" s="294"/>
      <c r="AY360" s="294"/>
      <c r="AZ360" s="294"/>
      <c r="BA360" s="294"/>
      <c r="BB360" s="294"/>
      <c r="BC360" s="294"/>
      <c r="BD360" s="294"/>
      <c r="BE360" s="294"/>
      <c r="BF360" s="294"/>
      <c r="BG360" s="294"/>
      <c r="BH360" s="294"/>
      <c r="BI360" s="294"/>
    </row>
    <row r="361" spans="2:61" ht="15.75" customHeight="1" x14ac:dyDescent="0.2">
      <c r="B361" s="297"/>
      <c r="C361" s="297"/>
      <c r="D361" s="297"/>
      <c r="E361" s="297"/>
      <c r="F361" s="294"/>
      <c r="G361" s="294"/>
      <c r="H361" s="294"/>
      <c r="I361" s="294"/>
      <c r="J361" s="294"/>
      <c r="K361" s="294"/>
      <c r="L361" s="294"/>
      <c r="M361" s="294"/>
      <c r="N361" s="294"/>
      <c r="O361" s="294"/>
      <c r="P361" s="294"/>
      <c r="Q361" s="294"/>
      <c r="R361" s="294"/>
      <c r="S361" s="294"/>
      <c r="T361" s="294"/>
      <c r="U361" s="294"/>
      <c r="V361" s="294"/>
      <c r="W361" s="294"/>
      <c r="X361" s="294"/>
      <c r="Y361" s="294"/>
      <c r="Z361" s="294"/>
      <c r="AA361" s="294"/>
      <c r="AB361" s="294"/>
      <c r="AC361" s="294"/>
      <c r="AD361" s="294"/>
      <c r="AE361" s="294"/>
      <c r="AF361" s="294"/>
      <c r="AG361" s="294"/>
      <c r="AH361" s="294"/>
      <c r="AI361" s="294"/>
      <c r="AJ361" s="294"/>
      <c r="AK361" s="294"/>
      <c r="AL361" s="294"/>
      <c r="AM361" s="294"/>
      <c r="AN361" s="294"/>
      <c r="AO361" s="294"/>
      <c r="AP361" s="294"/>
      <c r="AQ361" s="294"/>
      <c r="AR361" s="294"/>
      <c r="AS361" s="294"/>
      <c r="AT361" s="294"/>
      <c r="AU361" s="294"/>
      <c r="AV361" s="294"/>
      <c r="AW361" s="294"/>
      <c r="AX361" s="294"/>
      <c r="AY361" s="294"/>
      <c r="AZ361" s="294"/>
      <c r="BA361" s="294"/>
      <c r="BB361" s="294"/>
      <c r="BC361" s="294"/>
      <c r="BD361" s="294"/>
      <c r="BE361" s="294"/>
      <c r="BF361" s="294"/>
      <c r="BG361" s="294"/>
      <c r="BH361" s="294"/>
      <c r="BI361" s="294"/>
    </row>
    <row r="362" spans="2:61" ht="15.75" customHeight="1" x14ac:dyDescent="0.2">
      <c r="B362" s="297"/>
      <c r="C362" s="297"/>
      <c r="D362" s="297"/>
      <c r="E362" s="297"/>
      <c r="F362" s="294"/>
      <c r="G362" s="294"/>
      <c r="H362" s="294"/>
      <c r="I362" s="294"/>
      <c r="J362" s="294"/>
      <c r="K362" s="294"/>
      <c r="L362" s="294"/>
      <c r="M362" s="294"/>
      <c r="N362" s="294"/>
      <c r="O362" s="294"/>
      <c r="P362" s="294"/>
      <c r="Q362" s="294"/>
      <c r="R362" s="294"/>
      <c r="S362" s="294"/>
      <c r="T362" s="294"/>
      <c r="U362" s="294"/>
      <c r="V362" s="294"/>
      <c r="W362" s="294"/>
      <c r="X362" s="294"/>
      <c r="Y362" s="294"/>
      <c r="Z362" s="294"/>
      <c r="AA362" s="294"/>
      <c r="AB362" s="294"/>
      <c r="AC362" s="294"/>
      <c r="AD362" s="294"/>
      <c r="AE362" s="294"/>
      <c r="AF362" s="294"/>
      <c r="AG362" s="294"/>
      <c r="AH362" s="294"/>
      <c r="AI362" s="294"/>
      <c r="AJ362" s="294"/>
      <c r="AK362" s="294"/>
      <c r="AL362" s="294"/>
      <c r="AM362" s="294"/>
      <c r="AN362" s="294"/>
      <c r="AO362" s="294"/>
      <c r="AP362" s="294"/>
      <c r="AQ362" s="294"/>
      <c r="AR362" s="294"/>
      <c r="AS362" s="294"/>
      <c r="AT362" s="294"/>
      <c r="AU362" s="294"/>
      <c r="AV362" s="294"/>
      <c r="AW362" s="294"/>
      <c r="AX362" s="294"/>
      <c r="AY362" s="294"/>
      <c r="AZ362" s="294"/>
      <c r="BA362" s="294"/>
      <c r="BB362" s="294"/>
      <c r="BC362" s="294"/>
      <c r="BD362" s="294"/>
      <c r="BE362" s="294"/>
      <c r="BF362" s="294"/>
      <c r="BG362" s="294"/>
      <c r="BH362" s="294"/>
      <c r="BI362" s="294"/>
    </row>
    <row r="363" spans="2:61" ht="15.75" customHeight="1" x14ac:dyDescent="0.2">
      <c r="B363" s="297"/>
      <c r="C363" s="297"/>
      <c r="D363" s="297"/>
      <c r="E363" s="297"/>
      <c r="F363" s="294"/>
      <c r="G363" s="294"/>
      <c r="H363" s="294"/>
      <c r="I363" s="294"/>
      <c r="J363" s="294"/>
      <c r="K363" s="294"/>
      <c r="L363" s="294"/>
      <c r="M363" s="294"/>
      <c r="N363" s="294"/>
      <c r="O363" s="294"/>
      <c r="P363" s="294"/>
      <c r="Q363" s="294"/>
      <c r="R363" s="294"/>
      <c r="S363" s="294"/>
      <c r="T363" s="294"/>
      <c r="U363" s="294"/>
      <c r="V363" s="294"/>
      <c r="W363" s="294"/>
      <c r="X363" s="294"/>
      <c r="Y363" s="294"/>
      <c r="Z363" s="294"/>
      <c r="AA363" s="294"/>
      <c r="AB363" s="294"/>
      <c r="AC363" s="294"/>
      <c r="AD363" s="294"/>
      <c r="AE363" s="294"/>
      <c r="AF363" s="294"/>
      <c r="AG363" s="294"/>
      <c r="AH363" s="294"/>
      <c r="AI363" s="294"/>
      <c r="AJ363" s="294"/>
      <c r="AK363" s="294"/>
      <c r="AL363" s="294"/>
      <c r="AM363" s="294"/>
      <c r="AN363" s="294"/>
      <c r="AO363" s="294"/>
      <c r="AP363" s="294"/>
      <c r="AQ363" s="294"/>
      <c r="AR363" s="294"/>
      <c r="AS363" s="294"/>
      <c r="AT363" s="294"/>
      <c r="AU363" s="294"/>
      <c r="AV363" s="294"/>
      <c r="AW363" s="294"/>
      <c r="AX363" s="294"/>
      <c r="AY363" s="294"/>
      <c r="AZ363" s="294"/>
      <c r="BA363" s="294"/>
      <c r="BB363" s="294"/>
      <c r="BC363" s="294"/>
      <c r="BD363" s="294"/>
      <c r="BE363" s="294"/>
      <c r="BF363" s="294"/>
      <c r="BG363" s="294"/>
      <c r="BH363" s="294"/>
      <c r="BI363" s="294"/>
    </row>
    <row r="364" spans="2:61" ht="15.75" customHeight="1" x14ac:dyDescent="0.2">
      <c r="B364" s="297"/>
      <c r="C364" s="297"/>
      <c r="D364" s="297"/>
      <c r="E364" s="297"/>
      <c r="F364" s="294"/>
      <c r="G364" s="294"/>
      <c r="H364" s="294"/>
      <c r="I364" s="294"/>
      <c r="J364" s="294"/>
      <c r="K364" s="294"/>
      <c r="L364" s="294"/>
      <c r="M364" s="294"/>
      <c r="N364" s="294"/>
      <c r="O364" s="294"/>
      <c r="P364" s="294"/>
      <c r="Q364" s="294"/>
      <c r="R364" s="294"/>
      <c r="S364" s="294"/>
      <c r="T364" s="294"/>
      <c r="U364" s="294"/>
      <c r="V364" s="294"/>
      <c r="W364" s="294"/>
      <c r="X364" s="294"/>
      <c r="Y364" s="294"/>
      <c r="Z364" s="294"/>
      <c r="AA364" s="294"/>
      <c r="AB364" s="294"/>
      <c r="AC364" s="294"/>
      <c r="AD364" s="294"/>
      <c r="AE364" s="294"/>
      <c r="AF364" s="294"/>
      <c r="AG364" s="294"/>
      <c r="AH364" s="294"/>
      <c r="AI364" s="294"/>
      <c r="AJ364" s="294"/>
      <c r="AK364" s="294"/>
      <c r="AL364" s="294"/>
      <c r="AM364" s="294"/>
      <c r="AN364" s="294"/>
      <c r="AO364" s="294"/>
      <c r="AP364" s="294"/>
      <c r="AQ364" s="294"/>
      <c r="AR364" s="294"/>
      <c r="AS364" s="294"/>
      <c r="AT364" s="294"/>
      <c r="AU364" s="294"/>
      <c r="AV364" s="294"/>
      <c r="AW364" s="294"/>
      <c r="AX364" s="294"/>
      <c r="AY364" s="294"/>
      <c r="AZ364" s="294"/>
      <c r="BA364" s="294"/>
      <c r="BB364" s="294"/>
      <c r="BC364" s="294"/>
      <c r="BD364" s="294"/>
      <c r="BE364" s="294"/>
      <c r="BF364" s="294"/>
      <c r="BG364" s="294"/>
      <c r="BH364" s="294"/>
      <c r="BI364" s="294"/>
    </row>
    <row r="365" spans="2:61" ht="15.75" customHeight="1" x14ac:dyDescent="0.2">
      <c r="B365" s="297"/>
      <c r="C365" s="297"/>
      <c r="D365" s="297"/>
      <c r="E365" s="297"/>
      <c r="F365" s="294"/>
      <c r="G365" s="294"/>
      <c r="H365" s="294"/>
      <c r="I365" s="294"/>
      <c r="J365" s="294"/>
      <c r="K365" s="294"/>
      <c r="L365" s="294"/>
      <c r="M365" s="294"/>
      <c r="N365" s="294"/>
      <c r="O365" s="294"/>
      <c r="P365" s="294"/>
      <c r="Q365" s="294"/>
      <c r="R365" s="294"/>
      <c r="S365" s="294"/>
      <c r="T365" s="294"/>
      <c r="U365" s="294"/>
      <c r="V365" s="294"/>
      <c r="W365" s="294"/>
      <c r="X365" s="294"/>
      <c r="Y365" s="294"/>
      <c r="Z365" s="294"/>
      <c r="AA365" s="294"/>
      <c r="AB365" s="294"/>
      <c r="AC365" s="294"/>
      <c r="AD365" s="294"/>
      <c r="AE365" s="294"/>
      <c r="AF365" s="294"/>
      <c r="AG365" s="294"/>
      <c r="AH365" s="294"/>
      <c r="AI365" s="294"/>
      <c r="AJ365" s="294"/>
      <c r="AK365" s="294"/>
      <c r="AL365" s="294"/>
      <c r="AM365" s="294"/>
      <c r="AN365" s="294"/>
      <c r="AO365" s="294"/>
      <c r="AP365" s="294"/>
      <c r="AQ365" s="294"/>
      <c r="AR365" s="294"/>
      <c r="AS365" s="294"/>
      <c r="AT365" s="294"/>
      <c r="AU365" s="294"/>
      <c r="AV365" s="294"/>
      <c r="AW365" s="294"/>
      <c r="AX365" s="294"/>
      <c r="AY365" s="294"/>
      <c r="AZ365" s="294"/>
      <c r="BA365" s="294"/>
      <c r="BB365" s="294"/>
      <c r="BC365" s="294"/>
      <c r="BD365" s="294"/>
      <c r="BE365" s="294"/>
      <c r="BF365" s="294"/>
      <c r="BG365" s="294"/>
      <c r="BH365" s="294"/>
      <c r="BI365" s="294"/>
    </row>
    <row r="366" spans="2:61" ht="15.75" customHeight="1" x14ac:dyDescent="0.2">
      <c r="B366" s="297"/>
      <c r="C366" s="297"/>
      <c r="D366" s="297"/>
      <c r="E366" s="297"/>
      <c r="F366" s="294"/>
      <c r="G366" s="294"/>
      <c r="H366" s="294"/>
      <c r="I366" s="294"/>
      <c r="J366" s="294"/>
      <c r="K366" s="294"/>
      <c r="L366" s="294"/>
      <c r="M366" s="294"/>
      <c r="N366" s="294"/>
      <c r="O366" s="294"/>
      <c r="P366" s="294"/>
      <c r="Q366" s="294"/>
      <c r="R366" s="294"/>
      <c r="S366" s="294"/>
      <c r="T366" s="294"/>
      <c r="U366" s="294"/>
      <c r="V366" s="294"/>
      <c r="W366" s="294"/>
      <c r="X366" s="294"/>
      <c r="Y366" s="294"/>
      <c r="Z366" s="294"/>
      <c r="AA366" s="294"/>
      <c r="AB366" s="294"/>
      <c r="AC366" s="294"/>
      <c r="AD366" s="294"/>
      <c r="AE366" s="294"/>
      <c r="AF366" s="294"/>
      <c r="AG366" s="294"/>
      <c r="AH366" s="294"/>
      <c r="AI366" s="294"/>
      <c r="AJ366" s="294"/>
      <c r="AK366" s="294"/>
      <c r="AL366" s="294"/>
      <c r="AM366" s="294"/>
      <c r="AN366" s="294"/>
      <c r="AO366" s="294"/>
      <c r="AP366" s="294"/>
      <c r="AQ366" s="294"/>
      <c r="AR366" s="294"/>
      <c r="AS366" s="294"/>
      <c r="AT366" s="294"/>
      <c r="AU366" s="294"/>
      <c r="AV366" s="294"/>
      <c r="AW366" s="294"/>
      <c r="AX366" s="294"/>
      <c r="AY366" s="294"/>
      <c r="AZ366" s="294"/>
      <c r="BA366" s="294"/>
      <c r="BB366" s="294"/>
      <c r="BC366" s="294"/>
      <c r="BD366" s="294"/>
      <c r="BE366" s="294"/>
      <c r="BF366" s="294"/>
      <c r="BG366" s="294"/>
      <c r="BH366" s="294"/>
      <c r="BI366" s="294"/>
    </row>
    <row r="367" spans="2:61" ht="15.75" customHeight="1" x14ac:dyDescent="0.2">
      <c r="B367" s="297"/>
      <c r="C367" s="297"/>
      <c r="D367" s="297"/>
      <c r="E367" s="297"/>
      <c r="F367" s="294"/>
      <c r="G367" s="294"/>
      <c r="H367" s="294"/>
      <c r="I367" s="294"/>
      <c r="J367" s="294"/>
      <c r="K367" s="294"/>
      <c r="L367" s="294"/>
      <c r="M367" s="294"/>
      <c r="N367" s="294"/>
      <c r="O367" s="294"/>
      <c r="P367" s="294"/>
      <c r="Q367" s="294"/>
      <c r="R367" s="294"/>
      <c r="S367" s="294"/>
      <c r="T367" s="294"/>
      <c r="U367" s="294"/>
      <c r="V367" s="294"/>
      <c r="W367" s="294"/>
      <c r="X367" s="294"/>
      <c r="Y367" s="294"/>
      <c r="Z367" s="294"/>
      <c r="AA367" s="294"/>
      <c r="AB367" s="294"/>
      <c r="AC367" s="294"/>
      <c r="AD367" s="294"/>
      <c r="AE367" s="294"/>
      <c r="AF367" s="294"/>
      <c r="AG367" s="294"/>
      <c r="AH367" s="294"/>
      <c r="AI367" s="294"/>
      <c r="AJ367" s="294"/>
      <c r="AK367" s="294"/>
      <c r="AL367" s="294"/>
      <c r="AM367" s="294"/>
      <c r="AN367" s="294"/>
      <c r="AO367" s="294"/>
      <c r="AP367" s="294"/>
      <c r="AQ367" s="294"/>
      <c r="AR367" s="294"/>
      <c r="AS367" s="294"/>
      <c r="AT367" s="294"/>
      <c r="AU367" s="294"/>
      <c r="AV367" s="294"/>
      <c r="AW367" s="294"/>
      <c r="AX367" s="294"/>
      <c r="AY367" s="294"/>
      <c r="AZ367" s="294"/>
      <c r="BA367" s="294"/>
      <c r="BB367" s="294"/>
      <c r="BC367" s="294"/>
      <c r="BD367" s="294"/>
      <c r="BE367" s="294"/>
      <c r="BF367" s="294"/>
      <c r="BG367" s="294"/>
      <c r="BH367" s="294"/>
      <c r="BI367" s="294"/>
    </row>
    <row r="368" spans="2:61" ht="15.75" customHeight="1" x14ac:dyDescent="0.2">
      <c r="B368" s="297"/>
      <c r="C368" s="297"/>
      <c r="D368" s="297"/>
      <c r="E368" s="297"/>
      <c r="F368" s="294"/>
      <c r="G368" s="294"/>
      <c r="H368" s="294"/>
      <c r="I368" s="294"/>
      <c r="J368" s="294"/>
      <c r="K368" s="294"/>
      <c r="L368" s="294"/>
      <c r="M368" s="294"/>
      <c r="N368" s="294"/>
      <c r="O368" s="294"/>
      <c r="P368" s="294"/>
      <c r="Q368" s="294"/>
      <c r="R368" s="294"/>
      <c r="S368" s="294"/>
      <c r="T368" s="294"/>
      <c r="U368" s="294"/>
      <c r="V368" s="294"/>
      <c r="W368" s="294"/>
      <c r="X368" s="294"/>
      <c r="Y368" s="294"/>
      <c r="Z368" s="294"/>
      <c r="AA368" s="294"/>
      <c r="AB368" s="294"/>
      <c r="AC368" s="294"/>
      <c r="AD368" s="294"/>
      <c r="AE368" s="294"/>
      <c r="AF368" s="294"/>
      <c r="AG368" s="294"/>
      <c r="AH368" s="294"/>
      <c r="AI368" s="294"/>
      <c r="AJ368" s="294"/>
      <c r="AK368" s="294"/>
      <c r="AL368" s="294"/>
      <c r="AM368" s="294"/>
      <c r="AN368" s="294"/>
      <c r="AO368" s="294"/>
      <c r="AP368" s="294"/>
      <c r="AQ368" s="294"/>
      <c r="AR368" s="294"/>
      <c r="AS368" s="294"/>
      <c r="AT368" s="294"/>
      <c r="AU368" s="294"/>
      <c r="AV368" s="294"/>
      <c r="AW368" s="294"/>
      <c r="AX368" s="294"/>
      <c r="AY368" s="294"/>
      <c r="AZ368" s="294"/>
      <c r="BA368" s="294"/>
      <c r="BB368" s="294"/>
      <c r="BC368" s="294"/>
      <c r="BD368" s="294"/>
      <c r="BE368" s="294"/>
      <c r="BF368" s="294"/>
      <c r="BG368" s="294"/>
      <c r="BH368" s="294"/>
      <c r="BI368" s="294"/>
    </row>
    <row r="369" spans="2:61" ht="15.75" customHeight="1" x14ac:dyDescent="0.2">
      <c r="B369" s="297"/>
      <c r="C369" s="297"/>
      <c r="D369" s="297"/>
      <c r="E369" s="297"/>
      <c r="F369" s="294"/>
      <c r="G369" s="294"/>
      <c r="H369" s="294"/>
      <c r="I369" s="294"/>
      <c r="J369" s="294"/>
      <c r="K369" s="294"/>
      <c r="L369" s="294"/>
      <c r="M369" s="294"/>
      <c r="N369" s="294"/>
      <c r="O369" s="294"/>
      <c r="P369" s="294"/>
      <c r="Q369" s="294"/>
      <c r="R369" s="294"/>
      <c r="S369" s="294"/>
      <c r="T369" s="294"/>
      <c r="U369" s="294"/>
      <c r="V369" s="294"/>
      <c r="W369" s="294"/>
      <c r="X369" s="294"/>
      <c r="Y369" s="294"/>
      <c r="Z369" s="294"/>
      <c r="AA369" s="294"/>
      <c r="AB369" s="294"/>
      <c r="AC369" s="294"/>
      <c r="AD369" s="294"/>
      <c r="AE369" s="294"/>
      <c r="AF369" s="294"/>
      <c r="AG369" s="294"/>
      <c r="AH369" s="294"/>
      <c r="AI369" s="294"/>
      <c r="AJ369" s="294"/>
      <c r="AK369" s="294"/>
      <c r="AL369" s="294"/>
      <c r="AM369" s="294"/>
      <c r="AN369" s="294"/>
      <c r="AO369" s="294"/>
      <c r="AP369" s="294"/>
      <c r="AQ369" s="294"/>
      <c r="AR369" s="294"/>
      <c r="AS369" s="294"/>
      <c r="AT369" s="294"/>
      <c r="AU369" s="294"/>
      <c r="AV369" s="294"/>
      <c r="AW369" s="294"/>
      <c r="AX369" s="294"/>
      <c r="AY369" s="294"/>
      <c r="AZ369" s="294"/>
      <c r="BA369" s="294"/>
      <c r="BB369" s="294"/>
      <c r="BC369" s="294"/>
      <c r="BD369" s="294"/>
      <c r="BE369" s="294"/>
      <c r="BF369" s="294"/>
      <c r="BG369" s="294"/>
      <c r="BH369" s="294"/>
      <c r="BI369" s="294"/>
    </row>
    <row r="370" spans="2:61" ht="15.75" customHeight="1" x14ac:dyDescent="0.2">
      <c r="B370" s="297"/>
      <c r="C370" s="297"/>
      <c r="D370" s="297"/>
      <c r="E370" s="297"/>
      <c r="F370" s="294"/>
      <c r="G370" s="294"/>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4"/>
      <c r="AY370" s="294"/>
      <c r="AZ370" s="294"/>
      <c r="BA370" s="294"/>
      <c r="BB370" s="294"/>
      <c r="BC370" s="294"/>
      <c r="BD370" s="294"/>
      <c r="BE370" s="294"/>
      <c r="BF370" s="294"/>
      <c r="BG370" s="294"/>
      <c r="BH370" s="294"/>
      <c r="BI370" s="294"/>
    </row>
    <row r="371" spans="2:61" ht="15.75" customHeight="1" x14ac:dyDescent="0.2">
      <c r="B371" s="297"/>
      <c r="C371" s="297"/>
      <c r="D371" s="297"/>
      <c r="E371" s="297"/>
      <c r="F371" s="294"/>
      <c r="G371" s="294"/>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4"/>
      <c r="AY371" s="294"/>
      <c r="AZ371" s="294"/>
      <c r="BA371" s="294"/>
      <c r="BB371" s="294"/>
      <c r="BC371" s="294"/>
      <c r="BD371" s="294"/>
      <c r="BE371" s="294"/>
      <c r="BF371" s="294"/>
      <c r="BG371" s="294"/>
      <c r="BH371" s="294"/>
      <c r="BI371" s="294"/>
    </row>
    <row r="372" spans="2:61" ht="15.75" customHeight="1" x14ac:dyDescent="0.2">
      <c r="B372" s="297"/>
      <c r="C372" s="297"/>
      <c r="D372" s="297"/>
      <c r="E372" s="297"/>
      <c r="F372" s="294"/>
      <c r="G372" s="294"/>
      <c r="H372" s="294"/>
      <c r="I372" s="294"/>
      <c r="J372" s="294"/>
      <c r="K372" s="294"/>
      <c r="L372" s="294"/>
      <c r="M372" s="294"/>
      <c r="N372" s="294"/>
      <c r="O372" s="294"/>
      <c r="P372" s="294"/>
      <c r="Q372" s="294"/>
      <c r="R372" s="294"/>
      <c r="S372" s="294"/>
      <c r="T372" s="294"/>
      <c r="U372" s="294"/>
      <c r="V372" s="294"/>
      <c r="W372" s="294"/>
      <c r="X372" s="294"/>
      <c r="Y372" s="294"/>
      <c r="Z372" s="294"/>
      <c r="AA372" s="294"/>
      <c r="AB372" s="294"/>
      <c r="AC372" s="294"/>
      <c r="AD372" s="294"/>
      <c r="AE372" s="294"/>
      <c r="AF372" s="294"/>
      <c r="AG372" s="294"/>
      <c r="AH372" s="294"/>
      <c r="AI372" s="294"/>
      <c r="AJ372" s="294"/>
      <c r="AK372" s="294"/>
      <c r="AL372" s="294"/>
      <c r="AM372" s="294"/>
      <c r="AN372" s="294"/>
      <c r="AO372" s="294"/>
      <c r="AP372" s="294"/>
      <c r="AQ372" s="294"/>
      <c r="AR372" s="294"/>
      <c r="AS372" s="294"/>
      <c r="AT372" s="294"/>
      <c r="AU372" s="294"/>
      <c r="AV372" s="294"/>
      <c r="AW372" s="294"/>
      <c r="AX372" s="294"/>
      <c r="AY372" s="294"/>
      <c r="AZ372" s="294"/>
      <c r="BA372" s="294"/>
      <c r="BB372" s="294"/>
      <c r="BC372" s="294"/>
      <c r="BD372" s="294"/>
      <c r="BE372" s="294"/>
      <c r="BF372" s="294"/>
      <c r="BG372" s="294"/>
      <c r="BH372" s="294"/>
      <c r="BI372" s="294"/>
    </row>
    <row r="373" spans="2:61" ht="15.75" customHeight="1" x14ac:dyDescent="0.2">
      <c r="B373" s="297"/>
      <c r="C373" s="297"/>
      <c r="D373" s="297"/>
      <c r="E373" s="297"/>
      <c r="F373" s="294"/>
      <c r="G373" s="294"/>
      <c r="H373" s="294"/>
      <c r="I373" s="294"/>
      <c r="J373" s="294"/>
      <c r="K373" s="294"/>
      <c r="L373" s="294"/>
      <c r="M373" s="294"/>
      <c r="N373" s="294"/>
      <c r="O373" s="294"/>
      <c r="P373" s="294"/>
      <c r="Q373" s="294"/>
      <c r="R373" s="294"/>
      <c r="S373" s="294"/>
      <c r="T373" s="294"/>
      <c r="U373" s="294"/>
      <c r="V373" s="294"/>
      <c r="W373" s="294"/>
      <c r="X373" s="294"/>
      <c r="Y373" s="294"/>
      <c r="Z373" s="294"/>
      <c r="AA373" s="294"/>
      <c r="AB373" s="294"/>
      <c r="AC373" s="294"/>
      <c r="AD373" s="294"/>
      <c r="AE373" s="294"/>
      <c r="AF373" s="294"/>
      <c r="AG373" s="294"/>
      <c r="AH373" s="294"/>
      <c r="AI373" s="294"/>
      <c r="AJ373" s="294"/>
      <c r="AK373" s="294"/>
      <c r="AL373" s="294"/>
      <c r="AM373" s="294"/>
      <c r="AN373" s="294"/>
      <c r="AO373" s="294"/>
      <c r="AP373" s="294"/>
      <c r="AQ373" s="294"/>
      <c r="AR373" s="294"/>
      <c r="AS373" s="294"/>
      <c r="AT373" s="294"/>
      <c r="AU373" s="294"/>
      <c r="AV373" s="294"/>
      <c r="AW373" s="294"/>
      <c r="AX373" s="294"/>
      <c r="AY373" s="294"/>
      <c r="AZ373" s="294"/>
      <c r="BA373" s="294"/>
      <c r="BB373" s="294"/>
      <c r="BC373" s="294"/>
      <c r="BD373" s="294"/>
      <c r="BE373" s="294"/>
      <c r="BF373" s="294"/>
      <c r="BG373" s="294"/>
      <c r="BH373" s="294"/>
      <c r="BI373" s="294"/>
    </row>
    <row r="374" spans="2:61" ht="15.75" customHeight="1" x14ac:dyDescent="0.2">
      <c r="B374" s="297"/>
      <c r="C374" s="297"/>
      <c r="D374" s="297"/>
      <c r="E374" s="297"/>
      <c r="F374" s="294"/>
      <c r="G374" s="294"/>
      <c r="H374" s="294"/>
      <c r="I374" s="294"/>
      <c r="J374" s="294"/>
      <c r="K374" s="294"/>
      <c r="L374" s="294"/>
      <c r="M374" s="294"/>
      <c r="N374" s="294"/>
      <c r="O374" s="294"/>
      <c r="P374" s="294"/>
      <c r="Q374" s="294"/>
      <c r="R374" s="294"/>
      <c r="S374" s="294"/>
      <c r="T374" s="294"/>
      <c r="U374" s="294"/>
      <c r="V374" s="294"/>
      <c r="W374" s="294"/>
      <c r="X374" s="294"/>
      <c r="Y374" s="294"/>
      <c r="Z374" s="294"/>
      <c r="AA374" s="294"/>
      <c r="AB374" s="294"/>
      <c r="AC374" s="294"/>
      <c r="AD374" s="294"/>
      <c r="AE374" s="294"/>
      <c r="AF374" s="294"/>
      <c r="AG374" s="294"/>
      <c r="AH374" s="294"/>
      <c r="AI374" s="294"/>
      <c r="AJ374" s="294"/>
      <c r="AK374" s="294"/>
      <c r="AL374" s="294"/>
      <c r="AM374" s="294"/>
      <c r="AN374" s="294"/>
      <c r="AO374" s="294"/>
      <c r="AP374" s="294"/>
      <c r="AQ374" s="294"/>
      <c r="AR374" s="294"/>
      <c r="AS374" s="294"/>
      <c r="AT374" s="294"/>
      <c r="AU374" s="294"/>
      <c r="AV374" s="294"/>
      <c r="AW374" s="294"/>
      <c r="AX374" s="294"/>
      <c r="AY374" s="294"/>
      <c r="AZ374" s="294"/>
      <c r="BA374" s="294"/>
      <c r="BB374" s="294"/>
      <c r="BC374" s="294"/>
      <c r="BD374" s="294"/>
      <c r="BE374" s="294"/>
      <c r="BF374" s="294"/>
      <c r="BG374" s="294"/>
      <c r="BH374" s="294"/>
      <c r="BI374" s="294"/>
    </row>
    <row r="375" spans="2:61" ht="15.75" customHeight="1" x14ac:dyDescent="0.2">
      <c r="B375" s="297"/>
      <c r="C375" s="297"/>
      <c r="D375" s="297"/>
      <c r="E375" s="297"/>
      <c r="F375" s="294"/>
      <c r="G375" s="294"/>
      <c r="H375" s="294"/>
      <c r="I375" s="294"/>
      <c r="J375" s="294"/>
      <c r="K375" s="294"/>
      <c r="L375" s="294"/>
      <c r="M375" s="294"/>
      <c r="N375" s="294"/>
      <c r="O375" s="294"/>
      <c r="P375" s="294"/>
      <c r="Q375" s="294"/>
      <c r="R375" s="294"/>
      <c r="S375" s="294"/>
      <c r="T375" s="294"/>
      <c r="U375" s="294"/>
      <c r="V375" s="294"/>
      <c r="W375" s="294"/>
      <c r="X375" s="294"/>
      <c r="Y375" s="294"/>
      <c r="Z375" s="294"/>
      <c r="AA375" s="294"/>
      <c r="AB375" s="294"/>
      <c r="AC375" s="294"/>
      <c r="AD375" s="294"/>
      <c r="AE375" s="294"/>
      <c r="AF375" s="294"/>
      <c r="AG375" s="294"/>
      <c r="AH375" s="294"/>
      <c r="AI375" s="294"/>
      <c r="AJ375" s="294"/>
      <c r="AK375" s="294"/>
      <c r="AL375" s="294"/>
      <c r="AM375" s="294"/>
      <c r="AN375" s="294"/>
      <c r="AO375" s="294"/>
      <c r="AP375" s="294"/>
      <c r="AQ375" s="294"/>
      <c r="AR375" s="294"/>
      <c r="AS375" s="294"/>
      <c r="AT375" s="294"/>
      <c r="AU375" s="294"/>
      <c r="AV375" s="294"/>
      <c r="AW375" s="294"/>
      <c r="AX375" s="294"/>
      <c r="AY375" s="294"/>
      <c r="AZ375" s="294"/>
      <c r="BA375" s="294"/>
      <c r="BB375" s="294"/>
      <c r="BC375" s="294"/>
      <c r="BD375" s="294"/>
      <c r="BE375" s="294"/>
      <c r="BF375" s="294"/>
      <c r="BG375" s="294"/>
      <c r="BH375" s="294"/>
      <c r="BI375" s="294"/>
    </row>
    <row r="376" spans="2:61" ht="15.75" customHeight="1" x14ac:dyDescent="0.2">
      <c r="B376" s="297"/>
      <c r="C376" s="297"/>
      <c r="D376" s="297"/>
      <c r="E376" s="297"/>
      <c r="F376" s="294"/>
      <c r="G376" s="294"/>
      <c r="H376" s="294"/>
      <c r="I376" s="294"/>
      <c r="J376" s="294"/>
      <c r="K376" s="294"/>
      <c r="L376" s="294"/>
      <c r="M376" s="294"/>
      <c r="N376" s="294"/>
      <c r="O376" s="294"/>
      <c r="P376" s="294"/>
      <c r="Q376" s="294"/>
      <c r="R376" s="294"/>
      <c r="S376" s="294"/>
      <c r="T376" s="294"/>
      <c r="U376" s="294"/>
      <c r="V376" s="294"/>
      <c r="W376" s="294"/>
      <c r="X376" s="294"/>
      <c r="Y376" s="294"/>
      <c r="Z376" s="294"/>
      <c r="AA376" s="294"/>
      <c r="AB376" s="294"/>
      <c r="AC376" s="294"/>
      <c r="AD376" s="294"/>
      <c r="AE376" s="294"/>
      <c r="AF376" s="294"/>
      <c r="AG376" s="294"/>
      <c r="AH376" s="294"/>
      <c r="AI376" s="294"/>
      <c r="AJ376" s="294"/>
      <c r="AK376" s="294"/>
      <c r="AL376" s="294"/>
      <c r="AM376" s="294"/>
      <c r="AN376" s="294"/>
      <c r="AO376" s="294"/>
      <c r="AP376" s="294"/>
      <c r="AQ376" s="294"/>
      <c r="AR376" s="294"/>
      <c r="AS376" s="294"/>
      <c r="AT376" s="294"/>
      <c r="AU376" s="294"/>
      <c r="AV376" s="294"/>
      <c r="AW376" s="294"/>
      <c r="AX376" s="294"/>
      <c r="AY376" s="294"/>
      <c r="AZ376" s="294"/>
      <c r="BA376" s="294"/>
      <c r="BB376" s="294"/>
      <c r="BC376" s="294"/>
      <c r="BD376" s="294"/>
      <c r="BE376" s="294"/>
      <c r="BF376" s="294"/>
      <c r="BG376" s="294"/>
      <c r="BH376" s="294"/>
      <c r="BI376" s="294"/>
    </row>
    <row r="377" spans="2:61" ht="15.75" customHeight="1" x14ac:dyDescent="0.2">
      <c r="B377" s="297"/>
      <c r="C377" s="297"/>
      <c r="D377" s="297"/>
      <c r="E377" s="297"/>
      <c r="F377" s="294"/>
      <c r="G377" s="294"/>
      <c r="H377" s="294"/>
      <c r="I377" s="294"/>
      <c r="J377" s="294"/>
      <c r="K377" s="294"/>
      <c r="L377" s="294"/>
      <c r="M377" s="294"/>
      <c r="N377" s="294"/>
      <c r="O377" s="294"/>
      <c r="P377" s="294"/>
      <c r="Q377" s="294"/>
      <c r="R377" s="294"/>
      <c r="S377" s="294"/>
      <c r="T377" s="294"/>
      <c r="U377" s="294"/>
      <c r="V377" s="294"/>
      <c r="W377" s="294"/>
      <c r="X377" s="294"/>
      <c r="Y377" s="294"/>
      <c r="Z377" s="294"/>
      <c r="AA377" s="294"/>
      <c r="AB377" s="294"/>
      <c r="AC377" s="294"/>
      <c r="AD377" s="294"/>
      <c r="AE377" s="294"/>
      <c r="AF377" s="294"/>
      <c r="AG377" s="294"/>
      <c r="AH377" s="294"/>
      <c r="AI377" s="294"/>
      <c r="AJ377" s="294"/>
      <c r="AK377" s="294"/>
      <c r="AL377" s="294"/>
      <c r="AM377" s="294"/>
      <c r="AN377" s="294"/>
      <c r="AO377" s="294"/>
      <c r="AP377" s="294"/>
      <c r="AQ377" s="294"/>
      <c r="AR377" s="294"/>
      <c r="AS377" s="294"/>
      <c r="AT377" s="294"/>
      <c r="AU377" s="294"/>
      <c r="AV377" s="294"/>
      <c r="AW377" s="294"/>
      <c r="AX377" s="294"/>
      <c r="AY377" s="294"/>
      <c r="AZ377" s="294"/>
      <c r="BA377" s="294"/>
      <c r="BB377" s="294"/>
      <c r="BC377" s="294"/>
      <c r="BD377" s="294"/>
      <c r="BE377" s="294"/>
      <c r="BF377" s="294"/>
      <c r="BG377" s="294"/>
      <c r="BH377" s="294"/>
      <c r="BI377" s="294"/>
    </row>
    <row r="378" spans="2:61" ht="15.75" customHeight="1" x14ac:dyDescent="0.2">
      <c r="B378" s="297"/>
      <c r="C378" s="297"/>
      <c r="D378" s="297"/>
      <c r="E378" s="297"/>
      <c r="F378" s="294"/>
      <c r="G378" s="294"/>
      <c r="H378" s="294"/>
      <c r="I378" s="294"/>
      <c r="J378" s="294"/>
      <c r="K378" s="294"/>
      <c r="L378" s="294"/>
      <c r="M378" s="294"/>
      <c r="N378" s="294"/>
      <c r="O378" s="294"/>
      <c r="P378" s="294"/>
      <c r="Q378" s="294"/>
      <c r="R378" s="294"/>
      <c r="S378" s="294"/>
      <c r="T378" s="294"/>
      <c r="U378" s="294"/>
      <c r="V378" s="294"/>
      <c r="W378" s="294"/>
      <c r="X378" s="294"/>
      <c r="Y378" s="294"/>
      <c r="Z378" s="294"/>
      <c r="AA378" s="294"/>
      <c r="AB378" s="294"/>
      <c r="AC378" s="294"/>
      <c r="AD378" s="294"/>
      <c r="AE378" s="294"/>
      <c r="AF378" s="294"/>
      <c r="AG378" s="294"/>
      <c r="AH378" s="294"/>
      <c r="AI378" s="294"/>
      <c r="AJ378" s="294"/>
      <c r="AK378" s="294"/>
      <c r="AL378" s="294"/>
      <c r="AM378" s="294"/>
      <c r="AN378" s="294"/>
      <c r="AO378" s="294"/>
      <c r="AP378" s="294"/>
      <c r="AQ378" s="294"/>
      <c r="AR378" s="294"/>
      <c r="AS378" s="294"/>
      <c r="AT378" s="294"/>
      <c r="AU378" s="294"/>
      <c r="AV378" s="294"/>
      <c r="AW378" s="294"/>
      <c r="AX378" s="294"/>
      <c r="AY378" s="294"/>
      <c r="AZ378" s="294"/>
      <c r="BA378" s="294"/>
      <c r="BB378" s="294"/>
      <c r="BC378" s="294"/>
      <c r="BD378" s="294"/>
      <c r="BE378" s="294"/>
      <c r="BF378" s="294"/>
      <c r="BG378" s="294"/>
      <c r="BH378" s="294"/>
      <c r="BI378" s="294"/>
    </row>
    <row r="379" spans="2:61" ht="15.75" customHeight="1" x14ac:dyDescent="0.2">
      <c r="B379" s="297"/>
      <c r="C379" s="297"/>
      <c r="D379" s="297"/>
      <c r="E379" s="297"/>
      <c r="F379" s="294"/>
      <c r="G379" s="294"/>
      <c r="H379" s="294"/>
      <c r="I379" s="294"/>
      <c r="J379" s="294"/>
      <c r="K379" s="294"/>
      <c r="L379" s="294"/>
      <c r="M379" s="294"/>
      <c r="N379" s="294"/>
      <c r="O379" s="294"/>
      <c r="P379" s="294"/>
      <c r="Q379" s="294"/>
      <c r="R379" s="294"/>
      <c r="S379" s="294"/>
      <c r="T379" s="294"/>
      <c r="U379" s="294"/>
      <c r="V379" s="294"/>
      <c r="W379" s="294"/>
      <c r="X379" s="294"/>
      <c r="Y379" s="294"/>
      <c r="Z379" s="294"/>
      <c r="AA379" s="294"/>
      <c r="AB379" s="294"/>
      <c r="AC379" s="294"/>
      <c r="AD379" s="294"/>
      <c r="AE379" s="294"/>
      <c r="AF379" s="294"/>
      <c r="AG379" s="294"/>
      <c r="AH379" s="294"/>
      <c r="AI379" s="294"/>
      <c r="AJ379" s="294"/>
      <c r="AK379" s="294"/>
      <c r="AL379" s="294"/>
      <c r="AM379" s="294"/>
      <c r="AN379" s="294"/>
      <c r="AO379" s="294"/>
      <c r="AP379" s="294"/>
      <c r="AQ379" s="294"/>
      <c r="AR379" s="294"/>
      <c r="AS379" s="294"/>
      <c r="AT379" s="294"/>
      <c r="AU379" s="294"/>
      <c r="AV379" s="294"/>
      <c r="AW379" s="294"/>
      <c r="AX379" s="294"/>
      <c r="AY379" s="294"/>
      <c r="AZ379" s="294"/>
      <c r="BA379" s="294"/>
      <c r="BB379" s="294"/>
      <c r="BC379" s="294"/>
      <c r="BD379" s="294"/>
      <c r="BE379" s="294"/>
      <c r="BF379" s="294"/>
      <c r="BG379" s="294"/>
      <c r="BH379" s="294"/>
      <c r="BI379" s="294"/>
    </row>
    <row r="380" spans="2:61" ht="15.75" customHeight="1" x14ac:dyDescent="0.2">
      <c r="B380" s="297"/>
      <c r="C380" s="297"/>
      <c r="D380" s="297"/>
      <c r="E380" s="297"/>
      <c r="F380" s="294"/>
      <c r="G380" s="294"/>
      <c r="H380" s="294"/>
      <c r="I380" s="294"/>
      <c r="J380" s="294"/>
      <c r="K380" s="294"/>
      <c r="L380" s="294"/>
      <c r="M380" s="294"/>
      <c r="N380" s="294"/>
      <c r="O380" s="294"/>
      <c r="P380" s="294"/>
      <c r="Q380" s="294"/>
      <c r="R380" s="294"/>
      <c r="S380" s="294"/>
      <c r="T380" s="294"/>
      <c r="U380" s="294"/>
      <c r="V380" s="294"/>
      <c r="W380" s="294"/>
      <c r="X380" s="294"/>
      <c r="Y380" s="294"/>
      <c r="Z380" s="294"/>
      <c r="AA380" s="294"/>
      <c r="AB380" s="294"/>
      <c r="AC380" s="294"/>
      <c r="AD380" s="294"/>
      <c r="AE380" s="294"/>
      <c r="AF380" s="294"/>
      <c r="AG380" s="294"/>
      <c r="AH380" s="294"/>
      <c r="AI380" s="294"/>
      <c r="AJ380" s="294"/>
      <c r="AK380" s="294"/>
      <c r="AL380" s="294"/>
      <c r="AM380" s="294"/>
      <c r="AN380" s="294"/>
      <c r="AO380" s="294"/>
      <c r="AP380" s="294"/>
      <c r="AQ380" s="294"/>
      <c r="AR380" s="294"/>
      <c r="AS380" s="294"/>
      <c r="AT380" s="294"/>
      <c r="AU380" s="294"/>
      <c r="AV380" s="294"/>
      <c r="AW380" s="294"/>
      <c r="AX380" s="294"/>
      <c r="AY380" s="294"/>
      <c r="AZ380" s="294"/>
      <c r="BA380" s="294"/>
      <c r="BB380" s="294"/>
      <c r="BC380" s="294"/>
      <c r="BD380" s="294"/>
      <c r="BE380" s="294"/>
      <c r="BF380" s="294"/>
      <c r="BG380" s="294"/>
      <c r="BH380" s="294"/>
      <c r="BI380" s="294"/>
    </row>
    <row r="381" spans="2:61" ht="15.75" customHeight="1" x14ac:dyDescent="0.2">
      <c r="B381" s="297"/>
      <c r="C381" s="297"/>
      <c r="D381" s="297"/>
      <c r="E381" s="297"/>
      <c r="F381" s="294"/>
      <c r="G381" s="294"/>
      <c r="H381" s="294"/>
      <c r="I381" s="294"/>
      <c r="J381" s="294"/>
      <c r="K381" s="294"/>
      <c r="L381" s="294"/>
      <c r="M381" s="294"/>
      <c r="N381" s="294"/>
      <c r="O381" s="294"/>
      <c r="P381" s="294"/>
      <c r="Q381" s="294"/>
      <c r="R381" s="294"/>
      <c r="S381" s="294"/>
      <c r="T381" s="294"/>
      <c r="U381" s="294"/>
      <c r="V381" s="294"/>
      <c r="W381" s="294"/>
      <c r="X381" s="294"/>
      <c r="Y381" s="294"/>
      <c r="Z381" s="294"/>
      <c r="AA381" s="294"/>
      <c r="AB381" s="294"/>
      <c r="AC381" s="294"/>
      <c r="AD381" s="294"/>
      <c r="AE381" s="294"/>
      <c r="AF381" s="294"/>
      <c r="AG381" s="294"/>
      <c r="AH381" s="294"/>
      <c r="AI381" s="294"/>
      <c r="AJ381" s="294"/>
      <c r="AK381" s="294"/>
      <c r="AL381" s="294"/>
      <c r="AM381" s="294"/>
      <c r="AN381" s="294"/>
      <c r="AO381" s="294"/>
      <c r="AP381" s="294"/>
      <c r="AQ381" s="294"/>
      <c r="AR381" s="294"/>
      <c r="AS381" s="294"/>
      <c r="AT381" s="294"/>
      <c r="AU381" s="294"/>
      <c r="AV381" s="294"/>
      <c r="AW381" s="294"/>
      <c r="AX381" s="294"/>
      <c r="AY381" s="294"/>
      <c r="AZ381" s="294"/>
      <c r="BA381" s="294"/>
      <c r="BB381" s="294"/>
      <c r="BC381" s="294"/>
      <c r="BD381" s="294"/>
      <c r="BE381" s="294"/>
      <c r="BF381" s="294"/>
      <c r="BG381" s="294"/>
      <c r="BH381" s="294"/>
      <c r="BI381" s="294"/>
    </row>
    <row r="382" spans="2:61" ht="15.75" customHeight="1" x14ac:dyDescent="0.2">
      <c r="B382" s="297"/>
      <c r="C382" s="297"/>
      <c r="D382" s="297"/>
      <c r="E382" s="297"/>
      <c r="F382" s="294"/>
      <c r="G382" s="294"/>
      <c r="H382" s="294"/>
      <c r="I382" s="294"/>
      <c r="J382" s="294"/>
      <c r="K382" s="294"/>
      <c r="L382" s="294"/>
      <c r="M382" s="294"/>
      <c r="N382" s="294"/>
      <c r="O382" s="294"/>
      <c r="P382" s="294"/>
      <c r="Q382" s="294"/>
      <c r="R382" s="294"/>
      <c r="S382" s="294"/>
      <c r="T382" s="294"/>
      <c r="U382" s="294"/>
      <c r="V382" s="294"/>
      <c r="W382" s="294"/>
      <c r="X382" s="294"/>
      <c r="Y382" s="294"/>
      <c r="Z382" s="294"/>
      <c r="AA382" s="294"/>
      <c r="AB382" s="294"/>
      <c r="AC382" s="294"/>
      <c r="AD382" s="294"/>
      <c r="AE382" s="294"/>
      <c r="AF382" s="294"/>
      <c r="AG382" s="294"/>
      <c r="AH382" s="294"/>
      <c r="AI382" s="294"/>
      <c r="AJ382" s="294"/>
      <c r="AK382" s="294"/>
      <c r="AL382" s="294"/>
      <c r="AM382" s="294"/>
      <c r="AN382" s="294"/>
      <c r="AO382" s="294"/>
      <c r="AP382" s="294"/>
      <c r="AQ382" s="294"/>
      <c r="AR382" s="294"/>
      <c r="AS382" s="294"/>
      <c r="AT382" s="294"/>
      <c r="AU382" s="294"/>
      <c r="AV382" s="294"/>
      <c r="AW382" s="294"/>
      <c r="AX382" s="294"/>
      <c r="AY382" s="294"/>
      <c r="AZ382" s="294"/>
      <c r="BA382" s="294"/>
      <c r="BB382" s="294"/>
      <c r="BC382" s="294"/>
      <c r="BD382" s="294"/>
      <c r="BE382" s="294"/>
      <c r="BF382" s="294"/>
      <c r="BG382" s="294"/>
      <c r="BH382" s="294"/>
      <c r="BI382" s="294"/>
    </row>
    <row r="383" spans="2:61" ht="15.75" customHeight="1" x14ac:dyDescent="0.2">
      <c r="B383" s="297"/>
      <c r="C383" s="297"/>
      <c r="D383" s="297"/>
      <c r="E383" s="297"/>
      <c r="F383" s="294"/>
      <c r="G383" s="294"/>
      <c r="H383" s="294"/>
      <c r="I383" s="294"/>
      <c r="J383" s="294"/>
      <c r="K383" s="294"/>
      <c r="L383" s="294"/>
      <c r="M383" s="294"/>
      <c r="N383" s="294"/>
      <c r="O383" s="294"/>
      <c r="P383" s="294"/>
      <c r="Q383" s="294"/>
      <c r="R383" s="294"/>
      <c r="S383" s="294"/>
      <c r="T383" s="294"/>
      <c r="U383" s="294"/>
      <c r="V383" s="294"/>
      <c r="W383" s="294"/>
      <c r="X383" s="294"/>
      <c r="Y383" s="294"/>
      <c r="Z383" s="294"/>
      <c r="AA383" s="294"/>
      <c r="AB383" s="294"/>
      <c r="AC383" s="294"/>
      <c r="AD383" s="294"/>
      <c r="AE383" s="294"/>
      <c r="AF383" s="294"/>
      <c r="AG383" s="294"/>
      <c r="AH383" s="294"/>
      <c r="AI383" s="294"/>
      <c r="AJ383" s="294"/>
      <c r="AK383" s="294"/>
      <c r="AL383" s="294"/>
      <c r="AM383" s="294"/>
      <c r="AN383" s="294"/>
      <c r="AO383" s="294"/>
      <c r="AP383" s="294"/>
      <c r="AQ383" s="294"/>
      <c r="AR383" s="294"/>
      <c r="AS383" s="294"/>
      <c r="AT383" s="294"/>
      <c r="AU383" s="294"/>
      <c r="AV383" s="294"/>
      <c r="AW383" s="294"/>
      <c r="AX383" s="294"/>
      <c r="AY383" s="294"/>
      <c r="AZ383" s="294"/>
      <c r="BA383" s="294"/>
      <c r="BB383" s="294"/>
      <c r="BC383" s="294"/>
      <c r="BD383" s="294"/>
      <c r="BE383" s="294"/>
      <c r="BF383" s="294"/>
      <c r="BG383" s="294"/>
      <c r="BH383" s="294"/>
      <c r="BI383" s="294"/>
    </row>
    <row r="384" spans="2:61" ht="15.75" customHeight="1" x14ac:dyDescent="0.2">
      <c r="B384" s="297"/>
      <c r="C384" s="297"/>
      <c r="D384" s="297"/>
      <c r="E384" s="297"/>
      <c r="F384" s="294"/>
      <c r="G384" s="294"/>
      <c r="H384" s="294"/>
      <c r="I384" s="294"/>
      <c r="J384" s="294"/>
      <c r="K384" s="294"/>
      <c r="L384" s="294"/>
      <c r="M384" s="294"/>
      <c r="N384" s="294"/>
      <c r="O384" s="294"/>
      <c r="P384" s="294"/>
      <c r="Q384" s="294"/>
      <c r="R384" s="294"/>
      <c r="S384" s="294"/>
      <c r="T384" s="294"/>
      <c r="U384" s="294"/>
      <c r="V384" s="294"/>
      <c r="W384" s="294"/>
      <c r="X384" s="294"/>
      <c r="Y384" s="294"/>
      <c r="Z384" s="294"/>
      <c r="AA384" s="294"/>
      <c r="AB384" s="294"/>
      <c r="AC384" s="294"/>
      <c r="AD384" s="294"/>
      <c r="AE384" s="294"/>
      <c r="AF384" s="294"/>
      <c r="AG384" s="294"/>
      <c r="AH384" s="294"/>
      <c r="AI384" s="294"/>
      <c r="AJ384" s="294"/>
      <c r="AK384" s="294"/>
      <c r="AL384" s="294"/>
      <c r="AM384" s="294"/>
      <c r="AN384" s="294"/>
      <c r="AO384" s="294"/>
      <c r="AP384" s="294"/>
      <c r="AQ384" s="294"/>
      <c r="AR384" s="294"/>
      <c r="AS384" s="294"/>
      <c r="AT384" s="294"/>
      <c r="AU384" s="294"/>
      <c r="AV384" s="294"/>
      <c r="AW384" s="294"/>
      <c r="AX384" s="294"/>
      <c r="AY384" s="294"/>
      <c r="AZ384" s="294"/>
      <c r="BA384" s="294"/>
      <c r="BB384" s="294"/>
      <c r="BC384" s="294"/>
      <c r="BD384" s="294"/>
      <c r="BE384" s="294"/>
      <c r="BF384" s="294"/>
      <c r="BG384" s="294"/>
      <c r="BH384" s="294"/>
      <c r="BI384" s="294"/>
    </row>
    <row r="385" spans="2:61" ht="15.75" customHeight="1" x14ac:dyDescent="0.2">
      <c r="B385" s="297"/>
      <c r="C385" s="297"/>
      <c r="D385" s="297"/>
      <c r="E385" s="297"/>
      <c r="F385" s="294"/>
      <c r="G385" s="294"/>
      <c r="H385" s="294"/>
      <c r="I385" s="294"/>
      <c r="J385" s="294"/>
      <c r="K385" s="294"/>
      <c r="L385" s="294"/>
      <c r="M385" s="294"/>
      <c r="N385" s="294"/>
      <c r="O385" s="294"/>
      <c r="P385" s="294"/>
      <c r="Q385" s="294"/>
      <c r="R385" s="294"/>
      <c r="S385" s="294"/>
      <c r="T385" s="294"/>
      <c r="U385" s="294"/>
      <c r="V385" s="294"/>
      <c r="W385" s="294"/>
      <c r="X385" s="294"/>
      <c r="Y385" s="294"/>
      <c r="Z385" s="294"/>
      <c r="AA385" s="294"/>
      <c r="AB385" s="294"/>
      <c r="AC385" s="294"/>
      <c r="AD385" s="294"/>
      <c r="AE385" s="294"/>
      <c r="AF385" s="294"/>
      <c r="AG385" s="294"/>
      <c r="AH385" s="294"/>
      <c r="AI385" s="294"/>
      <c r="AJ385" s="294"/>
      <c r="AK385" s="294"/>
      <c r="AL385" s="294"/>
      <c r="AM385" s="294"/>
      <c r="AN385" s="294"/>
      <c r="AO385" s="294"/>
      <c r="AP385" s="294"/>
      <c r="AQ385" s="294"/>
      <c r="AR385" s="294"/>
      <c r="AS385" s="294"/>
      <c r="AT385" s="294"/>
      <c r="AU385" s="294"/>
      <c r="AV385" s="294"/>
      <c r="AW385" s="294"/>
      <c r="AX385" s="294"/>
      <c r="AY385" s="294"/>
      <c r="AZ385" s="294"/>
      <c r="BA385" s="294"/>
      <c r="BB385" s="294"/>
      <c r="BC385" s="294"/>
      <c r="BD385" s="294"/>
      <c r="BE385" s="294"/>
      <c r="BF385" s="294"/>
      <c r="BG385" s="294"/>
      <c r="BH385" s="294"/>
      <c r="BI385" s="294"/>
    </row>
    <row r="386" spans="2:61" ht="15.75" customHeight="1" x14ac:dyDescent="0.2">
      <c r="B386" s="297"/>
      <c r="C386" s="297"/>
      <c r="D386" s="297"/>
      <c r="E386" s="297"/>
      <c r="F386" s="294"/>
      <c r="G386" s="294"/>
      <c r="H386" s="294"/>
      <c r="I386" s="294"/>
      <c r="J386" s="294"/>
      <c r="K386" s="294"/>
      <c r="L386" s="294"/>
      <c r="M386" s="294"/>
      <c r="N386" s="294"/>
      <c r="O386" s="294"/>
      <c r="P386" s="294"/>
      <c r="Q386" s="294"/>
      <c r="R386" s="294"/>
      <c r="S386" s="294"/>
      <c r="T386" s="294"/>
      <c r="U386" s="294"/>
      <c r="V386" s="294"/>
      <c r="W386" s="294"/>
      <c r="X386" s="294"/>
      <c r="Y386" s="294"/>
      <c r="Z386" s="294"/>
      <c r="AA386" s="294"/>
      <c r="AB386" s="294"/>
      <c r="AC386" s="294"/>
      <c r="AD386" s="294"/>
      <c r="AE386" s="294"/>
      <c r="AF386" s="294"/>
      <c r="AG386" s="294"/>
      <c r="AH386" s="294"/>
      <c r="AI386" s="294"/>
      <c r="AJ386" s="294"/>
      <c r="AK386" s="294"/>
      <c r="AL386" s="294"/>
      <c r="AM386" s="294"/>
      <c r="AN386" s="294"/>
      <c r="AO386" s="294"/>
      <c r="AP386" s="294"/>
      <c r="AQ386" s="294"/>
      <c r="AR386" s="294"/>
      <c r="AS386" s="294"/>
      <c r="AT386" s="294"/>
      <c r="AU386" s="294"/>
      <c r="AV386" s="294"/>
      <c r="AW386" s="294"/>
      <c r="AX386" s="294"/>
      <c r="AY386" s="294"/>
      <c r="AZ386" s="294"/>
      <c r="BA386" s="294"/>
      <c r="BB386" s="294"/>
      <c r="BC386" s="294"/>
      <c r="BD386" s="294"/>
      <c r="BE386" s="294"/>
      <c r="BF386" s="294"/>
      <c r="BG386" s="294"/>
      <c r="BH386" s="294"/>
      <c r="BI386" s="294"/>
    </row>
    <row r="387" spans="2:61" ht="15.75" customHeight="1" x14ac:dyDescent="0.2">
      <c r="B387" s="297"/>
      <c r="C387" s="297"/>
      <c r="D387" s="297"/>
      <c r="E387" s="297"/>
      <c r="F387" s="294"/>
      <c r="G387" s="294"/>
      <c r="H387" s="294"/>
      <c r="I387" s="294"/>
      <c r="J387" s="294"/>
      <c r="K387" s="294"/>
      <c r="L387" s="294"/>
      <c r="M387" s="294"/>
      <c r="N387" s="294"/>
      <c r="O387" s="294"/>
      <c r="P387" s="294"/>
      <c r="Q387" s="294"/>
      <c r="R387" s="294"/>
      <c r="S387" s="294"/>
      <c r="T387" s="294"/>
      <c r="U387" s="294"/>
      <c r="V387" s="294"/>
      <c r="W387" s="294"/>
      <c r="X387" s="294"/>
      <c r="Y387" s="294"/>
      <c r="Z387" s="294"/>
      <c r="AA387" s="294"/>
      <c r="AB387" s="294"/>
      <c r="AC387" s="294"/>
      <c r="AD387" s="294"/>
      <c r="AE387" s="294"/>
      <c r="AF387" s="294"/>
      <c r="AG387" s="294"/>
      <c r="AH387" s="294"/>
      <c r="AI387" s="294"/>
      <c r="AJ387" s="294"/>
      <c r="AK387" s="294"/>
      <c r="AL387" s="294"/>
      <c r="AM387" s="294"/>
      <c r="AN387" s="294"/>
      <c r="AO387" s="294"/>
      <c r="AP387" s="294"/>
      <c r="AQ387" s="294"/>
      <c r="AR387" s="294"/>
      <c r="AS387" s="294"/>
      <c r="AT387" s="294"/>
      <c r="AU387" s="294"/>
      <c r="AV387" s="294"/>
      <c r="AW387" s="294"/>
      <c r="AX387" s="294"/>
      <c r="AY387" s="294"/>
      <c r="AZ387" s="294"/>
      <c r="BA387" s="294"/>
      <c r="BB387" s="294"/>
      <c r="BC387" s="294"/>
      <c r="BD387" s="294"/>
      <c r="BE387" s="294"/>
      <c r="BF387" s="294"/>
      <c r="BG387" s="294"/>
      <c r="BH387" s="294"/>
      <c r="BI387" s="294"/>
    </row>
    <row r="388" spans="2:61" ht="15.75" customHeight="1" x14ac:dyDescent="0.2">
      <c r="B388" s="297"/>
      <c r="C388" s="297"/>
      <c r="D388" s="297"/>
      <c r="E388" s="297"/>
      <c r="F388" s="294"/>
      <c r="G388" s="294"/>
      <c r="H388" s="294"/>
      <c r="I388" s="294"/>
      <c r="J388" s="294"/>
      <c r="K388" s="294"/>
      <c r="L388" s="294"/>
      <c r="M388" s="294"/>
      <c r="N388" s="294"/>
      <c r="O388" s="294"/>
      <c r="P388" s="294"/>
      <c r="Q388" s="294"/>
      <c r="R388" s="294"/>
      <c r="S388" s="294"/>
      <c r="T388" s="294"/>
      <c r="U388" s="294"/>
      <c r="V388" s="294"/>
      <c r="W388" s="294"/>
      <c r="X388" s="294"/>
      <c r="Y388" s="294"/>
      <c r="Z388" s="294"/>
      <c r="AA388" s="294"/>
      <c r="AB388" s="294"/>
      <c r="AC388" s="294"/>
      <c r="AD388" s="294"/>
      <c r="AE388" s="294"/>
      <c r="AF388" s="294"/>
      <c r="AG388" s="294"/>
      <c r="AH388" s="294"/>
      <c r="AI388" s="294"/>
      <c r="AJ388" s="294"/>
      <c r="AK388" s="294"/>
      <c r="AL388" s="294"/>
      <c r="AM388" s="294"/>
      <c r="AN388" s="294"/>
      <c r="AO388" s="294"/>
      <c r="AP388" s="294"/>
      <c r="AQ388" s="294"/>
      <c r="AR388" s="294"/>
      <c r="AS388" s="294"/>
      <c r="AT388" s="294"/>
      <c r="AU388" s="294"/>
      <c r="AV388" s="294"/>
      <c r="AW388" s="294"/>
      <c r="AX388" s="294"/>
      <c r="AY388" s="294"/>
      <c r="AZ388" s="294"/>
      <c r="BA388" s="294"/>
      <c r="BB388" s="294"/>
      <c r="BC388" s="294"/>
      <c r="BD388" s="294"/>
      <c r="BE388" s="294"/>
      <c r="BF388" s="294"/>
      <c r="BG388" s="294"/>
      <c r="BH388" s="294"/>
      <c r="BI388" s="294"/>
    </row>
    <row r="389" spans="2:61" ht="15.75" customHeight="1" x14ac:dyDescent="0.2">
      <c r="B389" s="297"/>
      <c r="C389" s="297"/>
      <c r="D389" s="297"/>
      <c r="E389" s="297"/>
      <c r="F389" s="294"/>
      <c r="G389" s="294"/>
      <c r="H389" s="294"/>
      <c r="I389" s="294"/>
      <c r="J389" s="294"/>
      <c r="K389" s="294"/>
      <c r="L389" s="294"/>
      <c r="M389" s="294"/>
      <c r="N389" s="294"/>
      <c r="O389" s="294"/>
      <c r="P389" s="294"/>
      <c r="Q389" s="294"/>
      <c r="R389" s="294"/>
      <c r="S389" s="294"/>
      <c r="T389" s="294"/>
      <c r="U389" s="294"/>
      <c r="V389" s="294"/>
      <c r="W389" s="294"/>
      <c r="X389" s="294"/>
      <c r="Y389" s="294"/>
      <c r="Z389" s="294"/>
      <c r="AA389" s="294"/>
      <c r="AB389" s="294"/>
      <c r="AC389" s="294"/>
      <c r="AD389" s="294"/>
      <c r="AE389" s="294"/>
      <c r="AF389" s="294"/>
      <c r="AG389" s="294"/>
      <c r="AH389" s="294"/>
      <c r="AI389" s="294"/>
      <c r="AJ389" s="294"/>
      <c r="AK389" s="294"/>
      <c r="AL389" s="294"/>
      <c r="AM389" s="294"/>
      <c r="AN389" s="294"/>
      <c r="AO389" s="294"/>
      <c r="AP389" s="294"/>
      <c r="AQ389" s="294"/>
      <c r="AR389" s="294"/>
      <c r="AS389" s="294"/>
      <c r="AT389" s="294"/>
      <c r="AU389" s="294"/>
      <c r="AV389" s="294"/>
      <c r="AW389" s="294"/>
      <c r="AX389" s="294"/>
      <c r="AY389" s="294"/>
      <c r="AZ389" s="294"/>
      <c r="BA389" s="294"/>
      <c r="BB389" s="294"/>
      <c r="BC389" s="294"/>
      <c r="BD389" s="294"/>
      <c r="BE389" s="294"/>
      <c r="BF389" s="294"/>
      <c r="BG389" s="294"/>
      <c r="BH389" s="294"/>
      <c r="BI389" s="294"/>
    </row>
    <row r="390" spans="2:61" ht="15.75" customHeight="1" x14ac:dyDescent="0.2">
      <c r="B390" s="297"/>
      <c r="C390" s="297"/>
      <c r="D390" s="297"/>
      <c r="E390" s="297"/>
      <c r="F390" s="294"/>
      <c r="G390" s="294"/>
      <c r="H390" s="294"/>
      <c r="I390" s="294"/>
      <c r="J390" s="294"/>
      <c r="K390" s="294"/>
      <c r="L390" s="294"/>
      <c r="M390" s="294"/>
      <c r="N390" s="294"/>
      <c r="O390" s="294"/>
      <c r="P390" s="294"/>
      <c r="Q390" s="294"/>
      <c r="R390" s="294"/>
      <c r="S390" s="294"/>
      <c r="T390" s="294"/>
      <c r="U390" s="294"/>
      <c r="V390" s="294"/>
      <c r="W390" s="294"/>
      <c r="X390" s="294"/>
      <c r="Y390" s="294"/>
      <c r="Z390" s="294"/>
      <c r="AA390" s="294"/>
      <c r="AB390" s="294"/>
      <c r="AC390" s="294"/>
      <c r="AD390" s="294"/>
      <c r="AE390" s="294"/>
      <c r="AF390" s="294"/>
      <c r="AG390" s="294"/>
      <c r="AH390" s="294"/>
      <c r="AI390" s="294"/>
      <c r="AJ390" s="294"/>
      <c r="AK390" s="294"/>
      <c r="AL390" s="294"/>
      <c r="AM390" s="294"/>
      <c r="AN390" s="294"/>
      <c r="AO390" s="294"/>
      <c r="AP390" s="294"/>
      <c r="AQ390" s="294"/>
      <c r="AR390" s="294"/>
      <c r="AS390" s="294"/>
      <c r="AT390" s="294"/>
      <c r="AU390" s="294"/>
      <c r="AV390" s="294"/>
      <c r="AW390" s="294"/>
      <c r="AX390" s="294"/>
      <c r="AY390" s="294"/>
      <c r="AZ390" s="294"/>
      <c r="BA390" s="294"/>
      <c r="BB390" s="294"/>
      <c r="BC390" s="294"/>
      <c r="BD390" s="294"/>
      <c r="BE390" s="294"/>
      <c r="BF390" s="294"/>
      <c r="BG390" s="294"/>
      <c r="BH390" s="294"/>
      <c r="BI390" s="294"/>
    </row>
    <row r="391" spans="2:61" ht="15.75" customHeight="1" x14ac:dyDescent="0.2">
      <c r="B391" s="297"/>
      <c r="C391" s="297"/>
      <c r="D391" s="297"/>
      <c r="E391" s="297"/>
      <c r="F391" s="294"/>
      <c r="G391" s="294"/>
      <c r="H391" s="294"/>
      <c r="I391" s="294"/>
      <c r="J391" s="294"/>
      <c r="K391" s="294"/>
      <c r="L391" s="294"/>
      <c r="M391" s="294"/>
      <c r="N391" s="294"/>
      <c r="O391" s="294"/>
      <c r="P391" s="294"/>
      <c r="Q391" s="294"/>
      <c r="R391" s="294"/>
      <c r="S391" s="294"/>
      <c r="T391" s="294"/>
      <c r="U391" s="294"/>
      <c r="V391" s="294"/>
      <c r="W391" s="294"/>
      <c r="X391" s="294"/>
      <c r="Y391" s="294"/>
      <c r="Z391" s="294"/>
      <c r="AA391" s="294"/>
      <c r="AB391" s="294"/>
      <c r="AC391" s="294"/>
      <c r="AD391" s="294"/>
      <c r="AE391" s="294"/>
      <c r="AF391" s="294"/>
      <c r="AG391" s="294"/>
      <c r="AH391" s="294"/>
      <c r="AI391" s="294"/>
      <c r="AJ391" s="294"/>
      <c r="AK391" s="294"/>
      <c r="AL391" s="294"/>
      <c r="AM391" s="294"/>
      <c r="AN391" s="294"/>
      <c r="AO391" s="294"/>
      <c r="AP391" s="294"/>
      <c r="AQ391" s="294"/>
      <c r="AR391" s="294"/>
      <c r="AS391" s="294"/>
      <c r="AT391" s="294"/>
      <c r="AU391" s="294"/>
      <c r="AV391" s="294"/>
      <c r="AW391" s="294"/>
      <c r="AX391" s="294"/>
      <c r="AY391" s="294"/>
      <c r="AZ391" s="294"/>
      <c r="BA391" s="294"/>
      <c r="BB391" s="294"/>
      <c r="BC391" s="294"/>
      <c r="BD391" s="294"/>
      <c r="BE391" s="294"/>
      <c r="BF391" s="294"/>
      <c r="BG391" s="294"/>
      <c r="BH391" s="294"/>
      <c r="BI391" s="294"/>
    </row>
    <row r="392" spans="2:61" ht="15.75" customHeight="1" x14ac:dyDescent="0.2">
      <c r="B392" s="297"/>
      <c r="C392" s="297"/>
      <c r="D392" s="297"/>
      <c r="E392" s="297"/>
      <c r="F392" s="294"/>
      <c r="G392" s="294"/>
      <c r="H392" s="294"/>
      <c r="I392" s="294"/>
      <c r="J392" s="294"/>
      <c r="K392" s="294"/>
      <c r="L392" s="294"/>
      <c r="M392" s="294"/>
      <c r="N392" s="294"/>
      <c r="O392" s="294"/>
      <c r="P392" s="294"/>
      <c r="Q392" s="294"/>
      <c r="R392" s="294"/>
      <c r="S392" s="294"/>
      <c r="T392" s="294"/>
      <c r="U392" s="294"/>
      <c r="V392" s="294"/>
      <c r="W392" s="294"/>
      <c r="X392" s="294"/>
      <c r="Y392" s="294"/>
      <c r="Z392" s="294"/>
      <c r="AA392" s="294"/>
      <c r="AB392" s="294"/>
      <c r="AC392" s="294"/>
      <c r="AD392" s="294"/>
      <c r="AE392" s="294"/>
      <c r="AF392" s="294"/>
      <c r="AG392" s="294"/>
      <c r="AH392" s="294"/>
      <c r="AI392" s="294"/>
      <c r="AJ392" s="294"/>
      <c r="AK392" s="294"/>
      <c r="AL392" s="294"/>
      <c r="AM392" s="294"/>
      <c r="AN392" s="294"/>
      <c r="AO392" s="294"/>
      <c r="AP392" s="294"/>
      <c r="AQ392" s="294"/>
      <c r="AR392" s="294"/>
      <c r="AS392" s="294"/>
      <c r="AT392" s="294"/>
      <c r="AU392" s="294"/>
      <c r="AV392" s="294"/>
      <c r="AW392" s="294"/>
      <c r="AX392" s="294"/>
      <c r="AY392" s="294"/>
      <c r="AZ392" s="294"/>
      <c r="BA392" s="294"/>
      <c r="BB392" s="294"/>
      <c r="BC392" s="294"/>
      <c r="BD392" s="294"/>
      <c r="BE392" s="294"/>
      <c r="BF392" s="294"/>
      <c r="BG392" s="294"/>
      <c r="BH392" s="294"/>
      <c r="BI392" s="294"/>
    </row>
    <row r="393" spans="2:61" ht="15.75" customHeight="1" x14ac:dyDescent="0.2">
      <c r="B393" s="297"/>
      <c r="C393" s="297"/>
      <c r="D393" s="297"/>
      <c r="E393" s="297"/>
      <c r="F393" s="294"/>
      <c r="G393" s="294"/>
      <c r="H393" s="294"/>
      <c r="I393" s="294"/>
      <c r="J393" s="294"/>
      <c r="K393" s="294"/>
      <c r="L393" s="294"/>
      <c r="M393" s="294"/>
      <c r="N393" s="294"/>
      <c r="O393" s="294"/>
      <c r="P393" s="294"/>
      <c r="Q393" s="294"/>
      <c r="R393" s="294"/>
      <c r="S393" s="294"/>
      <c r="T393" s="294"/>
      <c r="U393" s="294"/>
      <c r="V393" s="294"/>
      <c r="W393" s="294"/>
      <c r="X393" s="294"/>
      <c r="Y393" s="294"/>
      <c r="Z393" s="294"/>
      <c r="AA393" s="294"/>
      <c r="AB393" s="294"/>
      <c r="AC393" s="294"/>
      <c r="AD393" s="294"/>
      <c r="AE393" s="294"/>
      <c r="AF393" s="294"/>
      <c r="AG393" s="294"/>
      <c r="AH393" s="294"/>
      <c r="AI393" s="294"/>
      <c r="AJ393" s="294"/>
      <c r="AK393" s="294"/>
      <c r="AL393" s="294"/>
      <c r="AM393" s="294"/>
      <c r="AN393" s="294"/>
      <c r="AO393" s="294"/>
      <c r="AP393" s="294"/>
      <c r="AQ393" s="294"/>
      <c r="AR393" s="294"/>
      <c r="AS393" s="294"/>
      <c r="AT393" s="294"/>
      <c r="AU393" s="294"/>
      <c r="AV393" s="294"/>
      <c r="AW393" s="294"/>
      <c r="AX393" s="294"/>
      <c r="AY393" s="294"/>
      <c r="AZ393" s="294"/>
      <c r="BA393" s="294"/>
      <c r="BB393" s="294"/>
      <c r="BC393" s="294"/>
      <c r="BD393" s="294"/>
      <c r="BE393" s="294"/>
      <c r="BF393" s="294"/>
      <c r="BG393" s="294"/>
      <c r="BH393" s="294"/>
      <c r="BI393" s="294"/>
    </row>
    <row r="394" spans="2:61" ht="15.75" customHeight="1" x14ac:dyDescent="0.2">
      <c r="B394" s="297"/>
      <c r="C394" s="297"/>
      <c r="D394" s="297"/>
      <c r="E394" s="297"/>
      <c r="F394" s="294"/>
      <c r="G394" s="294"/>
      <c r="H394" s="294"/>
      <c r="I394" s="294"/>
      <c r="J394" s="294"/>
      <c r="K394" s="294"/>
      <c r="L394" s="294"/>
      <c r="M394" s="294"/>
      <c r="N394" s="294"/>
      <c r="O394" s="294"/>
      <c r="P394" s="294"/>
      <c r="Q394" s="294"/>
      <c r="R394" s="294"/>
      <c r="S394" s="294"/>
      <c r="T394" s="294"/>
      <c r="U394" s="294"/>
      <c r="V394" s="294"/>
      <c r="W394" s="294"/>
      <c r="X394" s="294"/>
      <c r="Y394" s="294"/>
      <c r="Z394" s="294"/>
      <c r="AA394" s="294"/>
      <c r="AB394" s="294"/>
      <c r="AC394" s="294"/>
      <c r="AD394" s="294"/>
      <c r="AE394" s="294"/>
      <c r="AF394" s="294"/>
      <c r="AG394" s="294"/>
      <c r="AH394" s="294"/>
      <c r="AI394" s="294"/>
      <c r="AJ394" s="294"/>
      <c r="AK394" s="294"/>
      <c r="AL394" s="294"/>
      <c r="AM394" s="294"/>
      <c r="AN394" s="294"/>
      <c r="AO394" s="294"/>
      <c r="AP394" s="294"/>
      <c r="AQ394" s="294"/>
      <c r="AR394" s="294"/>
      <c r="AS394" s="294"/>
      <c r="AT394" s="294"/>
      <c r="AU394" s="294"/>
      <c r="AV394" s="294"/>
      <c r="AW394" s="294"/>
      <c r="AX394" s="294"/>
      <c r="AY394" s="294"/>
      <c r="AZ394" s="294"/>
      <c r="BA394" s="294"/>
      <c r="BB394" s="294"/>
      <c r="BC394" s="294"/>
      <c r="BD394" s="294"/>
      <c r="BE394" s="294"/>
      <c r="BF394" s="294"/>
      <c r="BG394" s="294"/>
      <c r="BH394" s="294"/>
      <c r="BI394" s="294"/>
    </row>
    <row r="395" spans="2:61" ht="15.75" customHeight="1" x14ac:dyDescent="0.2">
      <c r="B395" s="297"/>
      <c r="C395" s="297"/>
      <c r="D395" s="297"/>
      <c r="E395" s="297"/>
      <c r="F395" s="294"/>
      <c r="G395" s="294"/>
      <c r="H395" s="294"/>
      <c r="I395" s="294"/>
      <c r="J395" s="294"/>
      <c r="K395" s="294"/>
      <c r="L395" s="294"/>
      <c r="M395" s="294"/>
      <c r="N395" s="294"/>
      <c r="O395" s="294"/>
      <c r="P395" s="294"/>
      <c r="Q395" s="294"/>
      <c r="R395" s="294"/>
      <c r="S395" s="294"/>
      <c r="T395" s="294"/>
      <c r="U395" s="294"/>
      <c r="V395" s="294"/>
      <c r="W395" s="294"/>
      <c r="X395" s="294"/>
      <c r="Y395" s="294"/>
      <c r="Z395" s="294"/>
      <c r="AA395" s="294"/>
      <c r="AB395" s="294"/>
      <c r="AC395" s="294"/>
      <c r="AD395" s="294"/>
      <c r="AE395" s="294"/>
      <c r="AF395" s="294"/>
      <c r="AG395" s="294"/>
      <c r="AH395" s="294"/>
      <c r="AI395" s="294"/>
      <c r="AJ395" s="294"/>
      <c r="AK395" s="294"/>
      <c r="AL395" s="294"/>
      <c r="AM395" s="294"/>
      <c r="AN395" s="294"/>
      <c r="AO395" s="294"/>
      <c r="AP395" s="294"/>
      <c r="AQ395" s="294"/>
      <c r="AR395" s="294"/>
      <c r="AS395" s="294"/>
      <c r="AT395" s="294"/>
      <c r="AU395" s="294"/>
      <c r="AV395" s="294"/>
      <c r="AW395" s="294"/>
      <c r="AX395" s="294"/>
      <c r="AY395" s="294"/>
      <c r="AZ395" s="294"/>
      <c r="BA395" s="294"/>
      <c r="BB395" s="294"/>
      <c r="BC395" s="294"/>
      <c r="BD395" s="294"/>
      <c r="BE395" s="294"/>
      <c r="BF395" s="294"/>
      <c r="BG395" s="294"/>
      <c r="BH395" s="294"/>
      <c r="BI395" s="294"/>
    </row>
    <row r="396" spans="2:61" ht="15.75" customHeight="1" x14ac:dyDescent="0.2">
      <c r="B396" s="297"/>
      <c r="C396" s="297"/>
      <c r="D396" s="297"/>
      <c r="E396" s="297"/>
      <c r="F396" s="294"/>
      <c r="G396" s="294"/>
      <c r="H396" s="294"/>
      <c r="I396" s="294"/>
      <c r="J396" s="294"/>
      <c r="K396" s="294"/>
      <c r="L396" s="294"/>
      <c r="M396" s="294"/>
      <c r="N396" s="294"/>
      <c r="O396" s="294"/>
      <c r="P396" s="294"/>
      <c r="Q396" s="294"/>
      <c r="R396" s="294"/>
      <c r="S396" s="294"/>
      <c r="T396" s="294"/>
      <c r="U396" s="294"/>
      <c r="V396" s="294"/>
      <c r="W396" s="294"/>
      <c r="X396" s="294"/>
      <c r="Y396" s="294"/>
      <c r="Z396" s="294"/>
      <c r="AA396" s="294"/>
      <c r="AB396" s="294"/>
      <c r="AC396" s="294"/>
      <c r="AD396" s="294"/>
      <c r="AE396" s="294"/>
      <c r="AF396" s="294"/>
      <c r="AG396" s="294"/>
      <c r="AH396" s="294"/>
      <c r="AI396" s="294"/>
      <c r="AJ396" s="294"/>
      <c r="AK396" s="294"/>
      <c r="AL396" s="294"/>
      <c r="AM396" s="294"/>
      <c r="AN396" s="294"/>
      <c r="AO396" s="294"/>
      <c r="AP396" s="294"/>
      <c r="AQ396" s="294"/>
      <c r="AR396" s="294"/>
      <c r="AS396" s="294"/>
      <c r="AT396" s="294"/>
      <c r="AU396" s="294"/>
      <c r="AV396" s="294"/>
      <c r="AW396" s="294"/>
      <c r="AX396" s="294"/>
      <c r="AY396" s="294"/>
      <c r="AZ396" s="294"/>
      <c r="BA396" s="294"/>
      <c r="BB396" s="294"/>
      <c r="BC396" s="294"/>
      <c r="BD396" s="294"/>
      <c r="BE396" s="294"/>
      <c r="BF396" s="294"/>
      <c r="BG396" s="294"/>
      <c r="BH396" s="294"/>
      <c r="BI396" s="294"/>
    </row>
    <row r="397" spans="2:61" ht="15.75" customHeight="1" x14ac:dyDescent="0.2">
      <c r="B397" s="297"/>
      <c r="C397" s="297"/>
      <c r="D397" s="297"/>
      <c r="E397" s="297"/>
      <c r="F397" s="294"/>
      <c r="G397" s="294"/>
      <c r="H397" s="294"/>
      <c r="I397" s="294"/>
      <c r="J397" s="294"/>
      <c r="K397" s="294"/>
      <c r="L397" s="294"/>
      <c r="M397" s="294"/>
      <c r="N397" s="294"/>
      <c r="O397" s="294"/>
      <c r="P397" s="294"/>
      <c r="Q397" s="294"/>
      <c r="R397" s="294"/>
      <c r="S397" s="294"/>
      <c r="T397" s="294"/>
      <c r="U397" s="294"/>
      <c r="V397" s="294"/>
      <c r="W397" s="294"/>
      <c r="X397" s="294"/>
      <c r="Y397" s="294"/>
      <c r="Z397" s="294"/>
      <c r="AA397" s="294"/>
      <c r="AB397" s="294"/>
      <c r="AC397" s="294"/>
      <c r="AD397" s="294"/>
      <c r="AE397" s="294"/>
      <c r="AF397" s="294"/>
      <c r="AG397" s="294"/>
      <c r="AH397" s="294"/>
      <c r="AI397" s="294"/>
      <c r="AJ397" s="294"/>
      <c r="AK397" s="294"/>
      <c r="AL397" s="294"/>
      <c r="AM397" s="294"/>
      <c r="AN397" s="294"/>
      <c r="AO397" s="294"/>
      <c r="AP397" s="294"/>
      <c r="AQ397" s="294"/>
      <c r="AR397" s="294"/>
      <c r="AS397" s="294"/>
      <c r="AT397" s="294"/>
      <c r="AU397" s="294"/>
      <c r="AV397" s="294"/>
      <c r="AW397" s="294"/>
      <c r="AX397" s="294"/>
      <c r="AY397" s="294"/>
      <c r="AZ397" s="294"/>
      <c r="BA397" s="294"/>
      <c r="BB397" s="294"/>
      <c r="BC397" s="294"/>
      <c r="BD397" s="294"/>
      <c r="BE397" s="294"/>
      <c r="BF397" s="294"/>
      <c r="BG397" s="294"/>
      <c r="BH397" s="294"/>
      <c r="BI397" s="294"/>
    </row>
    <row r="398" spans="2:61" ht="15.75" customHeight="1" x14ac:dyDescent="0.2">
      <c r="B398" s="297"/>
      <c r="C398" s="297"/>
      <c r="D398" s="297"/>
      <c r="E398" s="297"/>
      <c r="F398" s="294"/>
      <c r="G398" s="294"/>
      <c r="H398" s="294"/>
      <c r="I398" s="294"/>
      <c r="J398" s="294"/>
      <c r="K398" s="294"/>
      <c r="L398" s="294"/>
      <c r="M398" s="294"/>
      <c r="N398" s="294"/>
      <c r="O398" s="294"/>
      <c r="P398" s="294"/>
      <c r="Q398" s="294"/>
      <c r="R398" s="294"/>
      <c r="S398" s="294"/>
      <c r="T398" s="294"/>
      <c r="U398" s="294"/>
      <c r="V398" s="294"/>
      <c r="W398" s="294"/>
      <c r="X398" s="294"/>
      <c r="Y398" s="294"/>
      <c r="Z398" s="294"/>
      <c r="AA398" s="294"/>
      <c r="AB398" s="294"/>
      <c r="AC398" s="294"/>
      <c r="AD398" s="294"/>
      <c r="AE398" s="294"/>
      <c r="AF398" s="294"/>
      <c r="AG398" s="294"/>
      <c r="AH398" s="294"/>
      <c r="AI398" s="294"/>
      <c r="AJ398" s="294"/>
      <c r="AK398" s="294"/>
      <c r="AL398" s="294"/>
      <c r="AM398" s="294"/>
      <c r="AN398" s="294"/>
      <c r="AO398" s="294"/>
      <c r="AP398" s="294"/>
      <c r="AQ398" s="294"/>
      <c r="AR398" s="294"/>
      <c r="AS398" s="294"/>
      <c r="AT398" s="294"/>
      <c r="AU398" s="294"/>
      <c r="AV398" s="294"/>
      <c r="AW398" s="294"/>
      <c r="AX398" s="294"/>
      <c r="AY398" s="294"/>
      <c r="AZ398" s="294"/>
      <c r="BA398" s="294"/>
      <c r="BB398" s="294"/>
      <c r="BC398" s="294"/>
      <c r="BD398" s="294"/>
      <c r="BE398" s="294"/>
      <c r="BF398" s="294"/>
      <c r="BG398" s="294"/>
      <c r="BH398" s="294"/>
      <c r="BI398" s="294"/>
    </row>
    <row r="399" spans="2:61" ht="15.75" customHeight="1" x14ac:dyDescent="0.2">
      <c r="B399" s="297"/>
      <c r="C399" s="297"/>
      <c r="D399" s="297"/>
      <c r="E399" s="297"/>
      <c r="F399" s="294"/>
      <c r="G399" s="294"/>
      <c r="H399" s="294"/>
      <c r="I399" s="294"/>
      <c r="J399" s="294"/>
      <c r="K399" s="294"/>
      <c r="L399" s="294"/>
      <c r="M399" s="294"/>
      <c r="N399" s="294"/>
      <c r="O399" s="294"/>
      <c r="P399" s="294"/>
      <c r="Q399" s="294"/>
      <c r="R399" s="294"/>
      <c r="S399" s="294"/>
      <c r="T399" s="294"/>
      <c r="U399" s="294"/>
      <c r="V399" s="294"/>
      <c r="W399" s="294"/>
      <c r="X399" s="294"/>
      <c r="Y399" s="294"/>
      <c r="Z399" s="294"/>
      <c r="AA399" s="294"/>
      <c r="AB399" s="294"/>
      <c r="AC399" s="294"/>
      <c r="AD399" s="294"/>
      <c r="AE399" s="294"/>
      <c r="AF399" s="294"/>
      <c r="AG399" s="294"/>
      <c r="AH399" s="294"/>
      <c r="AI399" s="294"/>
      <c r="AJ399" s="294"/>
      <c r="AK399" s="294"/>
      <c r="AL399" s="294"/>
      <c r="AM399" s="294"/>
      <c r="AN399" s="294"/>
      <c r="AO399" s="294"/>
      <c r="AP399" s="294"/>
      <c r="AQ399" s="294"/>
      <c r="AR399" s="294"/>
      <c r="AS399" s="294"/>
      <c r="AT399" s="294"/>
      <c r="AU399" s="294"/>
      <c r="AV399" s="294"/>
      <c r="AW399" s="294"/>
      <c r="AX399" s="294"/>
      <c r="AY399" s="294"/>
      <c r="AZ399" s="294"/>
      <c r="BA399" s="294"/>
      <c r="BB399" s="294"/>
      <c r="BC399" s="294"/>
      <c r="BD399" s="294"/>
      <c r="BE399" s="294"/>
      <c r="BF399" s="294"/>
      <c r="BG399" s="294"/>
      <c r="BH399" s="294"/>
      <c r="BI399" s="294"/>
    </row>
    <row r="400" spans="2:61" ht="15.75" customHeight="1" x14ac:dyDescent="0.2">
      <c r="B400" s="297"/>
      <c r="C400" s="297"/>
      <c r="D400" s="297"/>
      <c r="E400" s="297"/>
      <c r="F400" s="294"/>
      <c r="G400" s="294"/>
      <c r="H400" s="294"/>
      <c r="I400" s="294"/>
      <c r="J400" s="294"/>
      <c r="K400" s="294"/>
      <c r="L400" s="294"/>
      <c r="M400" s="294"/>
      <c r="N400" s="294"/>
      <c r="O400" s="294"/>
      <c r="P400" s="294"/>
      <c r="Q400" s="294"/>
      <c r="R400" s="294"/>
      <c r="S400" s="294"/>
      <c r="T400" s="294"/>
      <c r="U400" s="294"/>
      <c r="V400" s="294"/>
      <c r="W400" s="294"/>
      <c r="X400" s="294"/>
      <c r="Y400" s="294"/>
      <c r="Z400" s="294"/>
      <c r="AA400" s="294"/>
      <c r="AB400" s="294"/>
      <c r="AC400" s="294"/>
      <c r="AD400" s="294"/>
      <c r="AE400" s="294"/>
      <c r="AF400" s="294"/>
      <c r="AG400" s="294"/>
      <c r="AH400" s="294"/>
      <c r="AI400" s="294"/>
      <c r="AJ400" s="294"/>
      <c r="AK400" s="294"/>
      <c r="AL400" s="294"/>
      <c r="AM400" s="294"/>
      <c r="AN400" s="294"/>
      <c r="AO400" s="294"/>
      <c r="AP400" s="294"/>
      <c r="AQ400" s="294"/>
      <c r="AR400" s="294"/>
      <c r="AS400" s="294"/>
      <c r="AT400" s="294"/>
      <c r="AU400" s="294"/>
      <c r="AV400" s="294"/>
      <c r="AW400" s="294"/>
      <c r="AX400" s="294"/>
      <c r="AY400" s="294"/>
      <c r="AZ400" s="294"/>
      <c r="BA400" s="294"/>
      <c r="BB400" s="294"/>
      <c r="BC400" s="294"/>
      <c r="BD400" s="294"/>
      <c r="BE400" s="294"/>
      <c r="BF400" s="294"/>
      <c r="BG400" s="294"/>
      <c r="BH400" s="294"/>
      <c r="BI400" s="294"/>
    </row>
    <row r="401" spans="2:61" ht="15.75" customHeight="1" x14ac:dyDescent="0.2">
      <c r="B401" s="297"/>
      <c r="C401" s="297"/>
      <c r="D401" s="297"/>
      <c r="E401" s="297"/>
      <c r="F401" s="294"/>
      <c r="G401" s="294"/>
      <c r="H401" s="294"/>
      <c r="I401" s="294"/>
      <c r="J401" s="294"/>
      <c r="K401" s="294"/>
      <c r="L401" s="294"/>
      <c r="M401" s="294"/>
      <c r="N401" s="294"/>
      <c r="O401" s="294"/>
      <c r="P401" s="294"/>
      <c r="Q401" s="294"/>
      <c r="R401" s="294"/>
      <c r="S401" s="294"/>
      <c r="T401" s="294"/>
      <c r="U401" s="294"/>
      <c r="V401" s="294"/>
      <c r="W401" s="294"/>
      <c r="X401" s="294"/>
      <c r="Y401" s="294"/>
      <c r="Z401" s="294"/>
      <c r="AA401" s="294"/>
      <c r="AB401" s="294"/>
      <c r="AC401" s="294"/>
      <c r="AD401" s="294"/>
      <c r="AE401" s="294"/>
      <c r="AF401" s="294"/>
      <c r="AG401" s="294"/>
      <c r="AH401" s="294"/>
      <c r="AI401" s="294"/>
      <c r="AJ401" s="294"/>
      <c r="AK401" s="294"/>
      <c r="AL401" s="294"/>
      <c r="AM401" s="294"/>
      <c r="AN401" s="294"/>
      <c r="AO401" s="294"/>
      <c r="AP401" s="294"/>
      <c r="AQ401" s="294"/>
      <c r="AR401" s="294"/>
      <c r="AS401" s="294"/>
      <c r="AT401" s="294"/>
      <c r="AU401" s="294"/>
      <c r="AV401" s="294"/>
      <c r="AW401" s="294"/>
      <c r="AX401" s="294"/>
      <c r="AY401" s="294"/>
      <c r="AZ401" s="294"/>
      <c r="BA401" s="294"/>
      <c r="BB401" s="294"/>
      <c r="BC401" s="294"/>
      <c r="BD401" s="294"/>
      <c r="BE401" s="294"/>
      <c r="BF401" s="294"/>
      <c r="BG401" s="294"/>
      <c r="BH401" s="294"/>
      <c r="BI401" s="294"/>
    </row>
    <row r="402" spans="2:61" ht="15.75" customHeight="1" x14ac:dyDescent="0.2">
      <c r="B402" s="297"/>
      <c r="C402" s="297"/>
      <c r="D402" s="297"/>
      <c r="E402" s="297"/>
      <c r="F402" s="294"/>
      <c r="G402" s="294"/>
      <c r="H402" s="294"/>
      <c r="I402" s="294"/>
      <c r="J402" s="294"/>
      <c r="K402" s="294"/>
      <c r="L402" s="294"/>
      <c r="M402" s="294"/>
      <c r="N402" s="294"/>
      <c r="O402" s="294"/>
      <c r="P402" s="294"/>
      <c r="Q402" s="294"/>
      <c r="R402" s="294"/>
      <c r="S402" s="294"/>
      <c r="T402" s="294"/>
      <c r="U402" s="294"/>
      <c r="V402" s="294"/>
      <c r="W402" s="294"/>
      <c r="X402" s="294"/>
      <c r="Y402" s="294"/>
      <c r="Z402" s="294"/>
      <c r="AA402" s="294"/>
      <c r="AB402" s="294"/>
      <c r="AC402" s="294"/>
      <c r="AD402" s="294"/>
      <c r="AE402" s="294"/>
      <c r="AF402" s="294"/>
      <c r="AG402" s="294"/>
      <c r="AH402" s="294"/>
      <c r="AI402" s="294"/>
      <c r="AJ402" s="294"/>
      <c r="AK402" s="294"/>
      <c r="AL402" s="294"/>
      <c r="AM402" s="294"/>
      <c r="AN402" s="294"/>
      <c r="AO402" s="294"/>
      <c r="AP402" s="294"/>
      <c r="AQ402" s="294"/>
      <c r="AR402" s="294"/>
      <c r="AS402" s="294"/>
      <c r="AT402" s="294"/>
      <c r="AU402" s="294"/>
      <c r="AV402" s="294"/>
      <c r="AW402" s="294"/>
      <c r="AX402" s="294"/>
      <c r="AY402" s="294"/>
      <c r="AZ402" s="294"/>
      <c r="BA402" s="294"/>
      <c r="BB402" s="294"/>
      <c r="BC402" s="294"/>
      <c r="BD402" s="294"/>
      <c r="BE402" s="294"/>
      <c r="BF402" s="294"/>
      <c r="BG402" s="294"/>
      <c r="BH402" s="294"/>
      <c r="BI402" s="294"/>
    </row>
    <row r="403" spans="2:61" ht="15.75" customHeight="1" x14ac:dyDescent="0.2">
      <c r="B403" s="297"/>
      <c r="C403" s="297"/>
      <c r="D403" s="297"/>
      <c r="E403" s="297"/>
      <c r="F403" s="294"/>
      <c r="G403" s="294"/>
      <c r="H403" s="294"/>
      <c r="I403" s="294"/>
      <c r="J403" s="294"/>
      <c r="K403" s="294"/>
      <c r="L403" s="294"/>
      <c r="M403" s="294"/>
      <c r="N403" s="294"/>
      <c r="O403" s="294"/>
      <c r="P403" s="294"/>
      <c r="Q403" s="294"/>
      <c r="R403" s="294"/>
      <c r="S403" s="294"/>
      <c r="T403" s="294"/>
      <c r="U403" s="294"/>
      <c r="V403" s="294"/>
      <c r="W403" s="294"/>
      <c r="X403" s="294"/>
      <c r="Y403" s="294"/>
      <c r="Z403" s="294"/>
      <c r="AA403" s="294"/>
      <c r="AB403" s="294"/>
      <c r="AC403" s="294"/>
      <c r="AD403" s="294"/>
      <c r="AE403" s="294"/>
      <c r="AF403" s="294"/>
      <c r="AG403" s="294"/>
      <c r="AH403" s="294"/>
      <c r="AI403" s="294"/>
      <c r="AJ403" s="294"/>
      <c r="AK403" s="294"/>
      <c r="AL403" s="294"/>
      <c r="AM403" s="294"/>
      <c r="AN403" s="294"/>
      <c r="AO403" s="294"/>
      <c r="AP403" s="294"/>
      <c r="AQ403" s="294"/>
      <c r="AR403" s="294"/>
      <c r="AS403" s="294"/>
      <c r="AT403" s="294"/>
      <c r="AU403" s="294"/>
      <c r="AV403" s="294"/>
      <c r="AW403" s="294"/>
      <c r="AX403" s="294"/>
      <c r="AY403" s="294"/>
      <c r="AZ403" s="294"/>
      <c r="BA403" s="294"/>
      <c r="BB403" s="294"/>
      <c r="BC403" s="294"/>
      <c r="BD403" s="294"/>
      <c r="BE403" s="294"/>
      <c r="BF403" s="294"/>
      <c r="BG403" s="294"/>
      <c r="BH403" s="294"/>
      <c r="BI403" s="294"/>
    </row>
    <row r="404" spans="2:61" ht="15.75" customHeight="1" x14ac:dyDescent="0.2">
      <c r="B404" s="297"/>
      <c r="C404" s="297"/>
      <c r="D404" s="297"/>
      <c r="E404" s="297"/>
      <c r="F404" s="294"/>
      <c r="G404" s="294"/>
      <c r="H404" s="294"/>
      <c r="I404" s="294"/>
      <c r="J404" s="294"/>
      <c r="K404" s="294"/>
      <c r="L404" s="294"/>
      <c r="M404" s="294"/>
      <c r="N404" s="294"/>
      <c r="O404" s="294"/>
      <c r="P404" s="294"/>
      <c r="Q404" s="294"/>
      <c r="R404" s="294"/>
      <c r="S404" s="294"/>
      <c r="T404" s="294"/>
      <c r="U404" s="294"/>
      <c r="V404" s="294"/>
      <c r="W404" s="294"/>
      <c r="X404" s="294"/>
      <c r="Y404" s="294"/>
      <c r="Z404" s="294"/>
      <c r="AA404" s="294"/>
      <c r="AB404" s="294"/>
      <c r="AC404" s="294"/>
      <c r="AD404" s="294"/>
      <c r="AE404" s="294"/>
      <c r="AF404" s="294"/>
      <c r="AG404" s="294"/>
      <c r="AH404" s="294"/>
      <c r="AI404" s="294"/>
      <c r="AJ404" s="294"/>
      <c r="AK404" s="294"/>
      <c r="AL404" s="294"/>
      <c r="AM404" s="294"/>
      <c r="AN404" s="294"/>
      <c r="AO404" s="294"/>
      <c r="AP404" s="294"/>
      <c r="AQ404" s="294"/>
      <c r="AR404" s="294"/>
      <c r="AS404" s="294"/>
      <c r="AT404" s="294"/>
      <c r="AU404" s="294"/>
      <c r="AV404" s="294"/>
      <c r="AW404" s="294"/>
      <c r="AX404" s="294"/>
      <c r="AY404" s="294"/>
      <c r="AZ404" s="294"/>
      <c r="BA404" s="294"/>
      <c r="BB404" s="294"/>
      <c r="BC404" s="294"/>
      <c r="BD404" s="294"/>
      <c r="BE404" s="294"/>
      <c r="BF404" s="294"/>
      <c r="BG404" s="294"/>
      <c r="BH404" s="294"/>
      <c r="BI404" s="294"/>
    </row>
    <row r="405" spans="2:61" ht="15.75" customHeight="1" x14ac:dyDescent="0.2">
      <c r="B405" s="297"/>
      <c r="C405" s="297"/>
      <c r="D405" s="297"/>
      <c r="E405" s="297"/>
      <c r="F405" s="294"/>
      <c r="G405" s="294"/>
      <c r="H405" s="294"/>
      <c r="I405" s="294"/>
      <c r="J405" s="294"/>
      <c r="K405" s="294"/>
      <c r="L405" s="294"/>
      <c r="M405" s="294"/>
      <c r="N405" s="294"/>
      <c r="O405" s="294"/>
      <c r="P405" s="294"/>
      <c r="Q405" s="294"/>
      <c r="R405" s="294"/>
      <c r="S405" s="294"/>
      <c r="T405" s="294"/>
      <c r="U405" s="294"/>
      <c r="V405" s="294"/>
      <c r="W405" s="294"/>
      <c r="X405" s="294"/>
      <c r="Y405" s="294"/>
      <c r="Z405" s="294"/>
      <c r="AA405" s="294"/>
      <c r="AB405" s="294"/>
      <c r="AC405" s="294"/>
      <c r="AD405" s="294"/>
      <c r="AE405" s="294"/>
      <c r="AF405" s="294"/>
      <c r="AG405" s="294"/>
      <c r="AH405" s="294"/>
      <c r="AI405" s="294"/>
      <c r="AJ405" s="294"/>
      <c r="AK405" s="294"/>
      <c r="AL405" s="294"/>
      <c r="AM405" s="294"/>
      <c r="AN405" s="294"/>
      <c r="AO405" s="294"/>
      <c r="AP405" s="294"/>
      <c r="AQ405" s="294"/>
      <c r="AR405" s="294"/>
      <c r="AS405" s="294"/>
      <c r="AT405" s="294"/>
      <c r="AU405" s="294"/>
      <c r="AV405" s="294"/>
      <c r="AW405" s="294"/>
      <c r="AX405" s="294"/>
      <c r="AY405" s="294"/>
      <c r="AZ405" s="294"/>
      <c r="BA405" s="294"/>
      <c r="BB405" s="294"/>
      <c r="BC405" s="294"/>
      <c r="BD405" s="294"/>
      <c r="BE405" s="294"/>
      <c r="BF405" s="294"/>
      <c r="BG405" s="294"/>
      <c r="BH405" s="294"/>
      <c r="BI405" s="294"/>
    </row>
    <row r="406" spans="2:61" ht="15.75" customHeight="1" x14ac:dyDescent="0.2">
      <c r="B406" s="297"/>
      <c r="C406" s="297"/>
      <c r="D406" s="297"/>
      <c r="E406" s="297"/>
      <c r="F406" s="294"/>
      <c r="G406" s="294"/>
      <c r="H406" s="294"/>
      <c r="I406" s="294"/>
      <c r="J406" s="294"/>
      <c r="K406" s="294"/>
      <c r="L406" s="294"/>
      <c r="M406" s="294"/>
      <c r="N406" s="294"/>
      <c r="O406" s="294"/>
      <c r="P406" s="294"/>
      <c r="Q406" s="294"/>
      <c r="R406" s="294"/>
      <c r="S406" s="294"/>
      <c r="T406" s="294"/>
      <c r="U406" s="294"/>
      <c r="V406" s="294"/>
      <c r="W406" s="294"/>
      <c r="X406" s="294"/>
      <c r="Y406" s="294"/>
      <c r="Z406" s="294"/>
      <c r="AA406" s="294"/>
      <c r="AB406" s="294"/>
      <c r="AC406" s="294"/>
      <c r="AD406" s="294"/>
      <c r="AE406" s="294"/>
      <c r="AF406" s="294"/>
      <c r="AG406" s="294"/>
      <c r="AH406" s="294"/>
      <c r="AI406" s="294"/>
      <c r="AJ406" s="294"/>
      <c r="AK406" s="294"/>
      <c r="AL406" s="294"/>
      <c r="AM406" s="294"/>
      <c r="AN406" s="294"/>
      <c r="AO406" s="294"/>
      <c r="AP406" s="294"/>
      <c r="AQ406" s="294"/>
      <c r="AR406" s="294"/>
      <c r="AS406" s="294"/>
      <c r="AT406" s="294"/>
      <c r="AU406" s="294"/>
      <c r="AV406" s="294"/>
      <c r="AW406" s="294"/>
      <c r="AX406" s="294"/>
      <c r="AY406" s="294"/>
      <c r="AZ406" s="294"/>
      <c r="BA406" s="294"/>
      <c r="BB406" s="294"/>
      <c r="BC406" s="294"/>
      <c r="BD406" s="294"/>
      <c r="BE406" s="294"/>
      <c r="BF406" s="294"/>
      <c r="BG406" s="294"/>
      <c r="BH406" s="294"/>
      <c r="BI406" s="294"/>
    </row>
    <row r="407" spans="2:61" ht="15.75" customHeight="1" x14ac:dyDescent="0.2">
      <c r="B407" s="297"/>
      <c r="C407" s="297"/>
      <c r="D407" s="297"/>
      <c r="E407" s="297"/>
      <c r="F407" s="294"/>
      <c r="G407" s="294"/>
      <c r="H407" s="294"/>
      <c r="I407" s="294"/>
      <c r="J407" s="294"/>
      <c r="K407" s="294"/>
      <c r="L407" s="294"/>
      <c r="M407" s="294"/>
      <c r="N407" s="294"/>
      <c r="O407" s="294"/>
      <c r="P407" s="294"/>
      <c r="Q407" s="294"/>
      <c r="R407" s="294"/>
      <c r="S407" s="294"/>
      <c r="T407" s="294"/>
      <c r="U407" s="294"/>
      <c r="V407" s="294"/>
      <c r="W407" s="294"/>
      <c r="X407" s="294"/>
      <c r="Y407" s="294"/>
      <c r="Z407" s="294"/>
      <c r="AA407" s="294"/>
      <c r="AB407" s="294"/>
      <c r="AC407" s="294"/>
      <c r="AD407" s="294"/>
      <c r="AE407" s="294"/>
      <c r="AF407" s="294"/>
      <c r="AG407" s="294"/>
      <c r="AH407" s="294"/>
      <c r="AI407" s="294"/>
      <c r="AJ407" s="294"/>
      <c r="AK407" s="294"/>
      <c r="AL407" s="294"/>
      <c r="AM407" s="294"/>
      <c r="AN407" s="294"/>
      <c r="AO407" s="294"/>
      <c r="AP407" s="294"/>
      <c r="AQ407" s="294"/>
      <c r="AR407" s="294"/>
      <c r="AS407" s="294"/>
      <c r="AT407" s="294"/>
      <c r="AU407" s="294"/>
      <c r="AV407" s="294"/>
      <c r="AW407" s="294"/>
      <c r="AX407" s="294"/>
      <c r="AY407" s="294"/>
      <c r="AZ407" s="294"/>
      <c r="BA407" s="294"/>
      <c r="BB407" s="294"/>
      <c r="BC407" s="294"/>
      <c r="BD407" s="294"/>
      <c r="BE407" s="294"/>
      <c r="BF407" s="294"/>
      <c r="BG407" s="294"/>
      <c r="BH407" s="294"/>
      <c r="BI407" s="294"/>
    </row>
    <row r="408" spans="2:61" ht="15.75" customHeight="1" x14ac:dyDescent="0.2">
      <c r="B408" s="297"/>
      <c r="C408" s="297"/>
      <c r="D408" s="297"/>
      <c r="E408" s="297"/>
      <c r="F408" s="294"/>
      <c r="G408" s="294"/>
      <c r="H408" s="294"/>
      <c r="I408" s="294"/>
      <c r="J408" s="294"/>
      <c r="K408" s="294"/>
      <c r="L408" s="294"/>
      <c r="M408" s="294"/>
      <c r="N408" s="294"/>
      <c r="O408" s="294"/>
      <c r="P408" s="294"/>
      <c r="Q408" s="294"/>
      <c r="R408" s="294"/>
      <c r="S408" s="294"/>
      <c r="T408" s="294"/>
      <c r="U408" s="294"/>
      <c r="V408" s="294"/>
      <c r="W408" s="294"/>
      <c r="X408" s="294"/>
      <c r="Y408" s="294"/>
      <c r="Z408" s="294"/>
      <c r="AA408" s="294"/>
      <c r="AB408" s="294"/>
      <c r="AC408" s="294"/>
      <c r="AD408" s="294"/>
      <c r="AE408" s="294"/>
      <c r="AF408" s="294"/>
      <c r="AG408" s="294"/>
      <c r="AH408" s="294"/>
      <c r="AI408" s="294"/>
      <c r="AJ408" s="294"/>
      <c r="AK408" s="294"/>
      <c r="AL408" s="294"/>
      <c r="AM408" s="294"/>
      <c r="AN408" s="294"/>
      <c r="AO408" s="294"/>
      <c r="AP408" s="294"/>
      <c r="AQ408" s="294"/>
      <c r="AR408" s="294"/>
      <c r="AS408" s="294"/>
      <c r="AT408" s="294"/>
      <c r="AU408" s="294"/>
      <c r="AV408" s="294"/>
      <c r="AW408" s="294"/>
      <c r="AX408" s="294"/>
      <c r="AY408" s="294"/>
      <c r="AZ408" s="294"/>
      <c r="BA408" s="294"/>
      <c r="BB408" s="294"/>
      <c r="BC408" s="294"/>
      <c r="BD408" s="294"/>
      <c r="BE408" s="294"/>
      <c r="BF408" s="294"/>
      <c r="BG408" s="294"/>
      <c r="BH408" s="294"/>
      <c r="BI408" s="294"/>
    </row>
    <row r="409" spans="2:61" ht="15.75" customHeight="1" x14ac:dyDescent="0.2">
      <c r="B409" s="297"/>
      <c r="C409" s="297"/>
      <c r="D409" s="297"/>
      <c r="E409" s="297"/>
      <c r="F409" s="294"/>
      <c r="G409" s="294"/>
      <c r="H409" s="294"/>
      <c r="I409" s="294"/>
      <c r="J409" s="294"/>
      <c r="K409" s="294"/>
      <c r="L409" s="294"/>
      <c r="M409" s="294"/>
      <c r="N409" s="294"/>
      <c r="O409" s="294"/>
      <c r="P409" s="294"/>
      <c r="Q409" s="294"/>
      <c r="R409" s="294"/>
      <c r="S409" s="294"/>
      <c r="T409" s="294"/>
      <c r="U409" s="294"/>
      <c r="V409" s="294"/>
      <c r="W409" s="294"/>
      <c r="X409" s="294"/>
      <c r="Y409" s="294"/>
      <c r="Z409" s="294"/>
      <c r="AA409" s="294"/>
      <c r="AB409" s="294"/>
      <c r="AC409" s="294"/>
      <c r="AD409" s="294"/>
      <c r="AE409" s="294"/>
      <c r="AF409" s="294"/>
      <c r="AG409" s="294"/>
      <c r="AH409" s="294"/>
      <c r="AI409" s="294"/>
      <c r="AJ409" s="294"/>
      <c r="AK409" s="294"/>
      <c r="AL409" s="294"/>
      <c r="AM409" s="294"/>
      <c r="AN409" s="294"/>
      <c r="AO409" s="294"/>
      <c r="AP409" s="294"/>
      <c r="AQ409" s="294"/>
      <c r="AR409" s="294"/>
      <c r="AS409" s="294"/>
      <c r="AT409" s="294"/>
      <c r="AU409" s="294"/>
      <c r="AV409" s="294"/>
      <c r="AW409" s="294"/>
      <c r="AX409" s="294"/>
      <c r="AY409" s="294"/>
      <c r="AZ409" s="294"/>
      <c r="BA409" s="294"/>
      <c r="BB409" s="294"/>
      <c r="BC409" s="294"/>
      <c r="BD409" s="294"/>
      <c r="BE409" s="294"/>
      <c r="BF409" s="294"/>
      <c r="BG409" s="294"/>
      <c r="BH409" s="294"/>
      <c r="BI409" s="294"/>
    </row>
    <row r="410" spans="2:61" ht="15.75" customHeight="1" x14ac:dyDescent="0.2">
      <c r="B410" s="297"/>
      <c r="C410" s="297"/>
      <c r="D410" s="297"/>
      <c r="E410" s="297"/>
      <c r="F410" s="294"/>
      <c r="G410" s="294"/>
      <c r="H410" s="294"/>
      <c r="I410" s="294"/>
      <c r="J410" s="294"/>
      <c r="K410" s="294"/>
      <c r="L410" s="294"/>
      <c r="M410" s="294"/>
      <c r="N410" s="294"/>
      <c r="O410" s="294"/>
      <c r="P410" s="294"/>
      <c r="Q410" s="294"/>
      <c r="R410" s="294"/>
      <c r="S410" s="294"/>
      <c r="T410" s="294"/>
      <c r="U410" s="294"/>
      <c r="V410" s="294"/>
      <c r="W410" s="294"/>
      <c r="X410" s="294"/>
      <c r="Y410" s="294"/>
      <c r="Z410" s="294"/>
      <c r="AA410" s="294"/>
      <c r="AB410" s="294"/>
      <c r="AC410" s="294"/>
      <c r="AD410" s="294"/>
      <c r="AE410" s="294"/>
      <c r="AF410" s="294"/>
      <c r="AG410" s="294"/>
      <c r="AH410" s="294"/>
      <c r="AI410" s="294"/>
      <c r="AJ410" s="294"/>
      <c r="AK410" s="294"/>
      <c r="AL410" s="294"/>
      <c r="AM410" s="294"/>
      <c r="AN410" s="294"/>
      <c r="AO410" s="294"/>
      <c r="AP410" s="294"/>
      <c r="AQ410" s="294"/>
      <c r="AR410" s="294"/>
      <c r="AS410" s="294"/>
      <c r="AT410" s="294"/>
      <c r="AU410" s="294"/>
      <c r="AV410" s="294"/>
      <c r="AW410" s="294"/>
      <c r="AX410" s="294"/>
      <c r="AY410" s="294"/>
      <c r="AZ410" s="294"/>
      <c r="BA410" s="294"/>
      <c r="BB410" s="294"/>
      <c r="BC410" s="294"/>
      <c r="BD410" s="294"/>
      <c r="BE410" s="294"/>
      <c r="BF410" s="294"/>
      <c r="BG410" s="294"/>
      <c r="BH410" s="294"/>
      <c r="BI410" s="294"/>
    </row>
    <row r="411" spans="2:61" ht="15.75" customHeight="1" x14ac:dyDescent="0.2">
      <c r="B411" s="297"/>
      <c r="C411" s="297"/>
      <c r="D411" s="297"/>
      <c r="E411" s="297"/>
      <c r="F411" s="294"/>
      <c r="G411" s="294"/>
      <c r="H411" s="294"/>
      <c r="I411" s="294"/>
      <c r="J411" s="294"/>
      <c r="K411" s="294"/>
      <c r="L411" s="294"/>
      <c r="M411" s="294"/>
      <c r="N411" s="294"/>
      <c r="O411" s="294"/>
      <c r="P411" s="294"/>
      <c r="Q411" s="294"/>
      <c r="R411" s="294"/>
      <c r="S411" s="294"/>
      <c r="T411" s="294"/>
      <c r="U411" s="294"/>
      <c r="V411" s="294"/>
      <c r="W411" s="294"/>
      <c r="X411" s="294"/>
      <c r="Y411" s="294"/>
      <c r="Z411" s="294"/>
      <c r="AA411" s="294"/>
      <c r="AB411" s="294"/>
      <c r="AC411" s="294"/>
      <c r="AD411" s="294"/>
      <c r="AE411" s="294"/>
      <c r="AF411" s="294"/>
      <c r="AG411" s="294"/>
      <c r="AH411" s="294"/>
      <c r="AI411" s="294"/>
      <c r="AJ411" s="294"/>
      <c r="AK411" s="294"/>
      <c r="AL411" s="294"/>
      <c r="AM411" s="294"/>
      <c r="AN411" s="294"/>
      <c r="AO411" s="294"/>
      <c r="AP411" s="294"/>
      <c r="AQ411" s="294"/>
      <c r="AR411" s="294"/>
      <c r="AS411" s="294"/>
      <c r="AT411" s="294"/>
      <c r="AU411" s="294"/>
      <c r="AV411" s="294"/>
      <c r="AW411" s="294"/>
      <c r="AX411" s="294"/>
      <c r="AY411" s="294"/>
      <c r="AZ411" s="294"/>
      <c r="BA411" s="294"/>
      <c r="BB411" s="294"/>
      <c r="BC411" s="294"/>
      <c r="BD411" s="294"/>
      <c r="BE411" s="294"/>
      <c r="BF411" s="294"/>
      <c r="BG411" s="294"/>
      <c r="BH411" s="294"/>
      <c r="BI411" s="294"/>
    </row>
    <row r="412" spans="2:61" ht="15.75" customHeight="1" x14ac:dyDescent="0.2">
      <c r="B412" s="297"/>
      <c r="C412" s="297"/>
      <c r="D412" s="297"/>
      <c r="E412" s="297"/>
      <c r="F412" s="294"/>
      <c r="G412" s="294"/>
      <c r="H412" s="294"/>
      <c r="I412" s="294"/>
      <c r="J412" s="294"/>
      <c r="K412" s="294"/>
      <c r="L412" s="294"/>
      <c r="M412" s="294"/>
      <c r="N412" s="294"/>
      <c r="O412" s="294"/>
      <c r="P412" s="294"/>
      <c r="Q412" s="294"/>
      <c r="R412" s="294"/>
      <c r="S412" s="294"/>
      <c r="T412" s="294"/>
      <c r="U412" s="294"/>
      <c r="V412" s="294"/>
      <c r="W412" s="294"/>
      <c r="X412" s="294"/>
      <c r="Y412" s="294"/>
      <c r="Z412" s="294"/>
      <c r="AA412" s="294"/>
      <c r="AB412" s="294"/>
      <c r="AC412" s="294"/>
      <c r="AD412" s="294"/>
      <c r="AE412" s="294"/>
      <c r="AF412" s="294"/>
      <c r="AG412" s="294"/>
      <c r="AH412" s="294"/>
      <c r="AI412" s="294"/>
      <c r="AJ412" s="294"/>
      <c r="AK412" s="294"/>
      <c r="AL412" s="294"/>
      <c r="AM412" s="294"/>
      <c r="AN412" s="294"/>
      <c r="AO412" s="294"/>
      <c r="AP412" s="294"/>
      <c r="AQ412" s="294"/>
      <c r="AR412" s="294"/>
      <c r="AS412" s="294"/>
      <c r="AT412" s="294"/>
      <c r="AU412" s="294"/>
      <c r="AV412" s="294"/>
      <c r="AW412" s="294"/>
      <c r="AX412" s="294"/>
      <c r="AY412" s="294"/>
      <c r="AZ412" s="294"/>
      <c r="BA412" s="294"/>
      <c r="BB412" s="294"/>
      <c r="BC412" s="294"/>
      <c r="BD412" s="294"/>
      <c r="BE412" s="294"/>
      <c r="BF412" s="294"/>
      <c r="BG412" s="294"/>
      <c r="BH412" s="294"/>
      <c r="BI412" s="294"/>
    </row>
    <row r="413" spans="2:61" ht="15.75" customHeight="1" x14ac:dyDescent="0.2">
      <c r="B413" s="297"/>
      <c r="C413" s="297"/>
      <c r="D413" s="297"/>
      <c r="E413" s="297"/>
      <c r="F413" s="294"/>
      <c r="G413" s="294"/>
      <c r="H413" s="294"/>
      <c r="I413" s="294"/>
      <c r="J413" s="294"/>
      <c r="K413" s="294"/>
      <c r="L413" s="294"/>
      <c r="M413" s="294"/>
      <c r="N413" s="294"/>
      <c r="O413" s="294"/>
      <c r="P413" s="294"/>
      <c r="Q413" s="294"/>
      <c r="R413" s="294"/>
      <c r="S413" s="294"/>
      <c r="T413" s="294"/>
      <c r="U413" s="294"/>
      <c r="V413" s="294"/>
      <c r="W413" s="294"/>
      <c r="X413" s="294"/>
      <c r="Y413" s="294"/>
      <c r="Z413" s="294"/>
      <c r="AA413" s="294"/>
      <c r="AB413" s="294"/>
      <c r="AC413" s="294"/>
      <c r="AD413" s="294"/>
      <c r="AE413" s="294"/>
      <c r="AF413" s="294"/>
      <c r="AG413" s="294"/>
      <c r="AH413" s="294"/>
      <c r="AI413" s="294"/>
      <c r="AJ413" s="294"/>
      <c r="AK413" s="294"/>
      <c r="AL413" s="294"/>
      <c r="AM413" s="294"/>
      <c r="AN413" s="294"/>
      <c r="AO413" s="294"/>
      <c r="AP413" s="294"/>
      <c r="AQ413" s="294"/>
      <c r="AR413" s="294"/>
      <c r="AS413" s="294"/>
      <c r="AT413" s="294"/>
      <c r="AU413" s="294"/>
      <c r="AV413" s="294"/>
      <c r="AW413" s="294"/>
      <c r="AX413" s="294"/>
      <c r="AY413" s="294"/>
      <c r="AZ413" s="294"/>
      <c r="BA413" s="294"/>
      <c r="BB413" s="294"/>
      <c r="BC413" s="294"/>
      <c r="BD413" s="294"/>
      <c r="BE413" s="294"/>
      <c r="BF413" s="294"/>
      <c r="BG413" s="294"/>
      <c r="BH413" s="294"/>
      <c r="BI413" s="294"/>
    </row>
    <row r="414" spans="2:61" ht="15.75" customHeight="1" x14ac:dyDescent="0.2">
      <c r="B414" s="297"/>
      <c r="C414" s="297"/>
      <c r="D414" s="297"/>
      <c r="E414" s="297"/>
      <c r="F414" s="294"/>
      <c r="G414" s="294"/>
      <c r="H414" s="294"/>
      <c r="I414" s="294"/>
      <c r="J414" s="294"/>
      <c r="K414" s="294"/>
      <c r="L414" s="294"/>
      <c r="M414" s="294"/>
      <c r="N414" s="294"/>
      <c r="O414" s="294"/>
      <c r="P414" s="294"/>
      <c r="Q414" s="294"/>
      <c r="R414" s="294"/>
      <c r="S414" s="294"/>
      <c r="T414" s="294"/>
      <c r="U414" s="294"/>
      <c r="V414" s="294"/>
      <c r="W414" s="294"/>
      <c r="X414" s="294"/>
      <c r="Y414" s="294"/>
      <c r="Z414" s="294"/>
      <c r="AA414" s="294"/>
      <c r="AB414" s="294"/>
      <c r="AC414" s="294"/>
      <c r="AD414" s="294"/>
      <c r="AE414" s="294"/>
      <c r="AF414" s="294"/>
      <c r="AG414" s="294"/>
      <c r="AH414" s="294"/>
      <c r="AI414" s="294"/>
      <c r="AJ414" s="294"/>
      <c r="AK414" s="294"/>
      <c r="AL414" s="294"/>
      <c r="AM414" s="294"/>
      <c r="AN414" s="294"/>
      <c r="AO414" s="294"/>
      <c r="AP414" s="294"/>
      <c r="AQ414" s="294"/>
      <c r="AR414" s="294"/>
      <c r="AS414" s="294"/>
      <c r="AT414" s="294"/>
      <c r="AU414" s="294"/>
      <c r="AV414" s="294"/>
      <c r="AW414" s="294"/>
      <c r="AX414" s="294"/>
      <c r="AY414" s="294"/>
      <c r="AZ414" s="294"/>
      <c r="BA414" s="294"/>
      <c r="BB414" s="294"/>
      <c r="BC414" s="294"/>
      <c r="BD414" s="294"/>
      <c r="BE414" s="294"/>
      <c r="BF414" s="294"/>
      <c r="BG414" s="294"/>
      <c r="BH414" s="294"/>
      <c r="BI414" s="294"/>
    </row>
    <row r="415" spans="2:61" ht="15.75" customHeight="1" x14ac:dyDescent="0.2">
      <c r="B415" s="297"/>
      <c r="C415" s="297"/>
      <c r="D415" s="297"/>
      <c r="E415" s="297"/>
      <c r="F415" s="294"/>
      <c r="G415" s="294"/>
      <c r="H415" s="294"/>
      <c r="I415" s="294"/>
      <c r="J415" s="294"/>
      <c r="K415" s="294"/>
      <c r="L415" s="294"/>
      <c r="M415" s="294"/>
      <c r="N415" s="294"/>
      <c r="O415" s="294"/>
      <c r="P415" s="294"/>
      <c r="Q415" s="294"/>
      <c r="R415" s="294"/>
      <c r="S415" s="294"/>
      <c r="T415" s="294"/>
      <c r="U415" s="294"/>
      <c r="V415" s="294"/>
      <c r="W415" s="294"/>
      <c r="X415" s="294"/>
      <c r="Y415" s="294"/>
      <c r="Z415" s="294"/>
      <c r="AA415" s="294"/>
      <c r="AB415" s="294"/>
      <c r="AC415" s="294"/>
      <c r="AD415" s="294"/>
      <c r="AE415" s="294"/>
      <c r="AF415" s="294"/>
      <c r="AG415" s="294"/>
      <c r="AH415" s="294"/>
      <c r="AI415" s="294"/>
      <c r="AJ415" s="294"/>
      <c r="AK415" s="294"/>
      <c r="AL415" s="294"/>
      <c r="AM415" s="294"/>
      <c r="AN415" s="294"/>
      <c r="AO415" s="294"/>
      <c r="AP415" s="294"/>
      <c r="AQ415" s="294"/>
      <c r="AR415" s="294"/>
      <c r="AS415" s="294"/>
      <c r="AT415" s="294"/>
      <c r="AU415" s="294"/>
      <c r="AV415" s="294"/>
      <c r="AW415" s="294"/>
      <c r="AX415" s="294"/>
      <c r="AY415" s="294"/>
      <c r="AZ415" s="294"/>
      <c r="BA415" s="294"/>
      <c r="BB415" s="294"/>
      <c r="BC415" s="294"/>
      <c r="BD415" s="294"/>
      <c r="BE415" s="294"/>
      <c r="BF415" s="294"/>
      <c r="BG415" s="294"/>
      <c r="BH415" s="294"/>
      <c r="BI415" s="294"/>
    </row>
    <row r="416" spans="2:61" ht="15.75" customHeight="1" x14ac:dyDescent="0.2">
      <c r="B416" s="297"/>
      <c r="C416" s="297"/>
      <c r="D416" s="297"/>
      <c r="E416" s="297"/>
      <c r="F416" s="294"/>
      <c r="G416" s="294"/>
      <c r="H416" s="294"/>
      <c r="I416" s="294"/>
      <c r="J416" s="294"/>
      <c r="K416" s="294"/>
      <c r="L416" s="294"/>
      <c r="M416" s="294"/>
      <c r="N416" s="294"/>
      <c r="O416" s="294"/>
      <c r="P416" s="294"/>
      <c r="Q416" s="294"/>
      <c r="R416" s="294"/>
      <c r="S416" s="294"/>
      <c r="T416" s="294"/>
      <c r="U416" s="294"/>
      <c r="V416" s="294"/>
      <c r="W416" s="294"/>
      <c r="X416" s="294"/>
      <c r="Y416" s="294"/>
      <c r="Z416" s="294"/>
      <c r="AA416" s="294"/>
      <c r="AB416" s="294"/>
      <c r="AC416" s="294"/>
      <c r="AD416" s="294"/>
      <c r="AE416" s="294"/>
      <c r="AF416" s="294"/>
      <c r="AG416" s="294"/>
      <c r="AH416" s="294"/>
      <c r="AI416" s="294"/>
      <c r="AJ416" s="294"/>
      <c r="AK416" s="294"/>
      <c r="AL416" s="294"/>
      <c r="AM416" s="294"/>
      <c r="AN416" s="294"/>
      <c r="AO416" s="294"/>
      <c r="AP416" s="294"/>
      <c r="AQ416" s="294"/>
      <c r="AR416" s="294"/>
      <c r="AS416" s="294"/>
      <c r="AT416" s="294"/>
      <c r="AU416" s="294"/>
      <c r="AV416" s="294"/>
      <c r="AW416" s="294"/>
      <c r="AX416" s="294"/>
      <c r="AY416" s="294"/>
      <c r="AZ416" s="294"/>
      <c r="BA416" s="294"/>
      <c r="BB416" s="294"/>
      <c r="BC416" s="294"/>
      <c r="BD416" s="294"/>
      <c r="BE416" s="294"/>
      <c r="BF416" s="294"/>
      <c r="BG416" s="294"/>
      <c r="BH416" s="294"/>
      <c r="BI416" s="294"/>
    </row>
    <row r="417" spans="2:61" ht="15.75" customHeight="1" x14ac:dyDescent="0.2">
      <c r="B417" s="297"/>
      <c r="C417" s="297"/>
      <c r="D417" s="297"/>
      <c r="E417" s="297"/>
      <c r="F417" s="294"/>
      <c r="G417" s="294"/>
      <c r="H417" s="294"/>
      <c r="I417" s="294"/>
      <c r="J417" s="294"/>
      <c r="K417" s="294"/>
      <c r="L417" s="294"/>
      <c r="M417" s="294"/>
      <c r="N417" s="294"/>
      <c r="O417" s="294"/>
      <c r="P417" s="294"/>
      <c r="Q417" s="294"/>
      <c r="R417" s="294"/>
      <c r="S417" s="294"/>
      <c r="T417" s="294"/>
      <c r="U417" s="294"/>
      <c r="V417" s="294"/>
      <c r="W417" s="294"/>
      <c r="X417" s="294"/>
      <c r="Y417" s="294"/>
      <c r="Z417" s="294"/>
      <c r="AA417" s="294"/>
      <c r="AB417" s="294"/>
      <c r="AC417" s="294"/>
      <c r="AD417" s="294"/>
      <c r="AE417" s="294"/>
      <c r="AF417" s="294"/>
      <c r="AG417" s="294"/>
      <c r="AH417" s="294"/>
      <c r="AI417" s="294"/>
      <c r="AJ417" s="294"/>
      <c r="AK417" s="294"/>
      <c r="AL417" s="294"/>
      <c r="AM417" s="294"/>
      <c r="AN417" s="294"/>
      <c r="AO417" s="294"/>
      <c r="AP417" s="294"/>
      <c r="AQ417" s="294"/>
      <c r="AR417" s="294"/>
      <c r="AS417" s="294"/>
      <c r="AT417" s="294"/>
      <c r="AU417" s="294"/>
      <c r="AV417" s="294"/>
      <c r="AW417" s="294"/>
      <c r="AX417" s="294"/>
      <c r="AY417" s="294"/>
      <c r="AZ417" s="294"/>
      <c r="BA417" s="294"/>
      <c r="BB417" s="294"/>
      <c r="BC417" s="294"/>
      <c r="BD417" s="294"/>
      <c r="BE417" s="294"/>
      <c r="BF417" s="294"/>
      <c r="BG417" s="294"/>
      <c r="BH417" s="294"/>
      <c r="BI417" s="294"/>
    </row>
    <row r="418" spans="2:61" ht="15.75" customHeight="1" x14ac:dyDescent="0.2">
      <c r="B418" s="297"/>
      <c r="C418" s="297"/>
      <c r="D418" s="297"/>
      <c r="E418" s="297"/>
      <c r="F418" s="294"/>
      <c r="G418" s="294"/>
      <c r="H418" s="294"/>
      <c r="I418" s="294"/>
      <c r="J418" s="294"/>
      <c r="K418" s="294"/>
      <c r="L418" s="294"/>
      <c r="M418" s="294"/>
      <c r="N418" s="294"/>
      <c r="O418" s="294"/>
      <c r="P418" s="294"/>
      <c r="Q418" s="294"/>
      <c r="R418" s="294"/>
      <c r="S418" s="294"/>
      <c r="T418" s="294"/>
      <c r="U418" s="294"/>
      <c r="V418" s="294"/>
      <c r="W418" s="294"/>
      <c r="X418" s="294"/>
      <c r="Y418" s="294"/>
      <c r="Z418" s="294"/>
      <c r="AA418" s="294"/>
      <c r="AB418" s="294"/>
      <c r="AC418" s="294"/>
      <c r="AD418" s="294"/>
      <c r="AE418" s="294"/>
      <c r="AF418" s="294"/>
      <c r="AG418" s="294"/>
      <c r="AH418" s="294"/>
      <c r="AI418" s="294"/>
      <c r="AJ418" s="294"/>
      <c r="AK418" s="294"/>
      <c r="AL418" s="294"/>
      <c r="AM418" s="294"/>
      <c r="AN418" s="294"/>
      <c r="AO418" s="294"/>
      <c r="AP418" s="294"/>
      <c r="AQ418" s="294"/>
      <c r="AR418" s="294"/>
      <c r="AS418" s="294"/>
      <c r="AT418" s="294"/>
      <c r="AU418" s="294"/>
      <c r="AV418" s="294"/>
      <c r="AW418" s="294"/>
      <c r="AX418" s="294"/>
      <c r="AY418" s="294"/>
      <c r="AZ418" s="294"/>
      <c r="BA418" s="294"/>
      <c r="BB418" s="294"/>
      <c r="BC418" s="294"/>
      <c r="BD418" s="294"/>
      <c r="BE418" s="294"/>
      <c r="BF418" s="294"/>
      <c r="BG418" s="294"/>
      <c r="BH418" s="294"/>
      <c r="BI418" s="294"/>
    </row>
    <row r="419" spans="2:61" ht="15.75" customHeight="1" x14ac:dyDescent="0.2">
      <c r="B419" s="297"/>
      <c r="C419" s="297"/>
      <c r="D419" s="297"/>
      <c r="E419" s="297"/>
      <c r="F419" s="294"/>
      <c r="G419" s="294"/>
      <c r="H419" s="294"/>
      <c r="I419" s="294"/>
      <c r="J419" s="294"/>
      <c r="K419" s="294"/>
      <c r="L419" s="294"/>
      <c r="M419" s="294"/>
      <c r="N419" s="294"/>
      <c r="O419" s="294"/>
      <c r="P419" s="294"/>
      <c r="Q419" s="294"/>
      <c r="R419" s="294"/>
      <c r="S419" s="294"/>
      <c r="T419" s="294"/>
      <c r="U419" s="294"/>
      <c r="V419" s="294"/>
      <c r="W419" s="294"/>
      <c r="X419" s="294"/>
      <c r="Y419" s="294"/>
      <c r="Z419" s="294"/>
      <c r="AA419" s="294"/>
      <c r="AB419" s="294"/>
      <c r="AC419" s="294"/>
      <c r="AD419" s="294"/>
      <c r="AE419" s="294"/>
      <c r="AF419" s="294"/>
      <c r="AG419" s="294"/>
      <c r="AH419" s="294"/>
      <c r="AI419" s="294"/>
      <c r="AJ419" s="294"/>
      <c r="AK419" s="294"/>
      <c r="AL419" s="294"/>
      <c r="AM419" s="294"/>
      <c r="AN419" s="294"/>
      <c r="AO419" s="294"/>
      <c r="AP419" s="294"/>
      <c r="AQ419" s="294"/>
      <c r="AR419" s="294"/>
      <c r="AS419" s="294"/>
      <c r="AT419" s="294"/>
      <c r="AU419" s="294"/>
      <c r="AV419" s="294"/>
      <c r="AW419" s="294"/>
      <c r="AX419" s="294"/>
      <c r="AY419" s="294"/>
      <c r="AZ419" s="294"/>
      <c r="BA419" s="294"/>
      <c r="BB419" s="294"/>
      <c r="BC419" s="294"/>
      <c r="BD419" s="294"/>
      <c r="BE419" s="294"/>
      <c r="BF419" s="294"/>
      <c r="BG419" s="294"/>
      <c r="BH419" s="294"/>
      <c r="BI419" s="294"/>
    </row>
    <row r="420" spans="2:61" ht="15.75" customHeight="1" x14ac:dyDescent="0.2">
      <c r="B420" s="297"/>
      <c r="C420" s="297"/>
      <c r="D420" s="297"/>
      <c r="E420" s="297"/>
      <c r="F420" s="294"/>
      <c r="G420" s="294"/>
      <c r="H420" s="294"/>
      <c r="I420" s="294"/>
      <c r="J420" s="294"/>
      <c r="K420" s="294"/>
      <c r="L420" s="294"/>
      <c r="M420" s="294"/>
      <c r="N420" s="294"/>
      <c r="O420" s="294"/>
      <c r="P420" s="294"/>
      <c r="Q420" s="294"/>
      <c r="R420" s="294"/>
      <c r="S420" s="294"/>
      <c r="T420" s="294"/>
      <c r="U420" s="294"/>
      <c r="V420" s="294"/>
      <c r="W420" s="294"/>
      <c r="X420" s="294"/>
      <c r="Y420" s="294"/>
      <c r="Z420" s="294"/>
      <c r="AA420" s="294"/>
      <c r="AB420" s="294"/>
      <c r="AC420" s="294"/>
      <c r="AD420" s="294"/>
      <c r="AE420" s="294"/>
      <c r="AF420" s="294"/>
      <c r="AG420" s="294"/>
      <c r="AH420" s="294"/>
      <c r="AI420" s="294"/>
      <c r="AJ420" s="294"/>
      <c r="AK420" s="294"/>
      <c r="AL420" s="294"/>
      <c r="AM420" s="294"/>
      <c r="AN420" s="294"/>
      <c r="AO420" s="294"/>
      <c r="AP420" s="294"/>
      <c r="AQ420" s="294"/>
      <c r="AR420" s="294"/>
      <c r="AS420" s="294"/>
      <c r="AT420" s="294"/>
      <c r="AU420" s="294"/>
      <c r="AV420" s="294"/>
      <c r="AW420" s="294"/>
      <c r="AX420" s="294"/>
      <c r="AY420" s="294"/>
      <c r="AZ420" s="294"/>
      <c r="BA420" s="294"/>
      <c r="BB420" s="294"/>
      <c r="BC420" s="294"/>
      <c r="BD420" s="294"/>
      <c r="BE420" s="294"/>
      <c r="BF420" s="294"/>
      <c r="BG420" s="294"/>
      <c r="BH420" s="294"/>
      <c r="BI420" s="294"/>
    </row>
    <row r="421" spans="2:61" ht="15.75" customHeight="1" x14ac:dyDescent="0.2">
      <c r="B421" s="297"/>
      <c r="C421" s="297"/>
      <c r="D421" s="297"/>
      <c r="E421" s="297"/>
      <c r="F421" s="294"/>
      <c r="G421" s="294"/>
      <c r="H421" s="294"/>
      <c r="I421" s="294"/>
      <c r="J421" s="294"/>
      <c r="K421" s="294"/>
      <c r="L421" s="294"/>
      <c r="M421" s="294"/>
      <c r="N421" s="294"/>
      <c r="O421" s="294"/>
      <c r="P421" s="294"/>
      <c r="Q421" s="294"/>
      <c r="R421" s="294"/>
      <c r="S421" s="294"/>
      <c r="T421" s="294"/>
      <c r="U421" s="294"/>
      <c r="V421" s="294"/>
      <c r="W421" s="294"/>
      <c r="X421" s="294"/>
      <c r="Y421" s="294"/>
      <c r="Z421" s="294"/>
      <c r="AA421" s="294"/>
      <c r="AB421" s="294"/>
      <c r="AC421" s="294"/>
      <c r="AD421" s="294"/>
      <c r="AE421" s="294"/>
      <c r="AF421" s="294"/>
      <c r="AG421" s="294"/>
      <c r="AH421" s="294"/>
      <c r="AI421" s="294"/>
      <c r="AJ421" s="294"/>
      <c r="AK421" s="294"/>
      <c r="AL421" s="294"/>
      <c r="AM421" s="294"/>
      <c r="AN421" s="294"/>
      <c r="AO421" s="294"/>
      <c r="AP421" s="294"/>
      <c r="AQ421" s="294"/>
      <c r="AR421" s="294"/>
      <c r="AS421" s="294"/>
      <c r="AT421" s="294"/>
      <c r="AU421" s="294"/>
      <c r="AV421" s="294"/>
      <c r="AW421" s="294"/>
      <c r="AX421" s="294"/>
      <c r="AY421" s="294"/>
      <c r="AZ421" s="294"/>
      <c r="BA421" s="294"/>
      <c r="BB421" s="294"/>
      <c r="BC421" s="294"/>
      <c r="BD421" s="294"/>
      <c r="BE421" s="294"/>
      <c r="BF421" s="294"/>
      <c r="BG421" s="294"/>
      <c r="BH421" s="294"/>
      <c r="BI421" s="294"/>
    </row>
    <row r="422" spans="2:61" ht="15.75" customHeight="1" x14ac:dyDescent="0.2">
      <c r="B422" s="297"/>
      <c r="C422" s="297"/>
      <c r="D422" s="297"/>
      <c r="E422" s="297"/>
      <c r="F422" s="294"/>
      <c r="G422" s="294"/>
      <c r="H422" s="294"/>
      <c r="I422" s="294"/>
      <c r="J422" s="294"/>
      <c r="K422" s="294"/>
      <c r="L422" s="294"/>
      <c r="M422" s="294"/>
      <c r="N422" s="294"/>
      <c r="O422" s="294"/>
      <c r="P422" s="294"/>
      <c r="Q422" s="294"/>
      <c r="R422" s="294"/>
      <c r="S422" s="294"/>
      <c r="T422" s="294"/>
      <c r="U422" s="294"/>
      <c r="V422" s="294"/>
      <c r="W422" s="294"/>
      <c r="X422" s="294"/>
      <c r="Y422" s="294"/>
      <c r="Z422" s="294"/>
      <c r="AA422" s="294"/>
      <c r="AB422" s="294"/>
      <c r="AC422" s="294"/>
      <c r="AD422" s="294"/>
      <c r="AE422" s="294"/>
      <c r="AF422" s="294"/>
      <c r="AG422" s="294"/>
      <c r="AH422" s="294"/>
      <c r="AI422" s="294"/>
      <c r="AJ422" s="294"/>
      <c r="AK422" s="294"/>
      <c r="AL422" s="294"/>
      <c r="AM422" s="294"/>
      <c r="AN422" s="294"/>
      <c r="AO422" s="294"/>
      <c r="AP422" s="294"/>
      <c r="AQ422" s="294"/>
      <c r="AR422" s="294"/>
      <c r="AS422" s="294"/>
      <c r="AT422" s="294"/>
      <c r="AU422" s="294"/>
      <c r="AV422" s="294"/>
      <c r="AW422" s="294"/>
      <c r="AX422" s="294"/>
      <c r="AY422" s="294"/>
      <c r="AZ422" s="294"/>
      <c r="BA422" s="294"/>
      <c r="BB422" s="294"/>
      <c r="BC422" s="294"/>
      <c r="BD422" s="294"/>
      <c r="BE422" s="294"/>
      <c r="BF422" s="294"/>
      <c r="BG422" s="294"/>
      <c r="BH422" s="294"/>
      <c r="BI422" s="294"/>
    </row>
    <row r="423" spans="2:61" ht="15.75" customHeight="1" x14ac:dyDescent="0.2">
      <c r="B423" s="297"/>
      <c r="C423" s="297"/>
      <c r="D423" s="297"/>
      <c r="E423" s="297"/>
      <c r="F423" s="294"/>
      <c r="G423" s="294"/>
      <c r="H423" s="294"/>
      <c r="I423" s="294"/>
      <c r="J423" s="294"/>
      <c r="K423" s="294"/>
      <c r="L423" s="294"/>
      <c r="M423" s="294"/>
      <c r="N423" s="294"/>
      <c r="O423" s="294"/>
      <c r="P423" s="294"/>
      <c r="Q423" s="294"/>
      <c r="R423" s="294"/>
      <c r="S423" s="294"/>
      <c r="T423" s="294"/>
      <c r="U423" s="294"/>
      <c r="V423" s="294"/>
      <c r="W423" s="294"/>
      <c r="X423" s="294"/>
      <c r="Y423" s="294"/>
      <c r="Z423" s="294"/>
      <c r="AA423" s="294"/>
      <c r="AB423" s="294"/>
      <c r="AC423" s="294"/>
      <c r="AD423" s="294"/>
      <c r="AE423" s="294"/>
      <c r="AF423" s="294"/>
      <c r="AG423" s="294"/>
      <c r="AH423" s="294"/>
      <c r="AI423" s="294"/>
      <c r="AJ423" s="294"/>
      <c r="AK423" s="294"/>
      <c r="AL423" s="294"/>
      <c r="AM423" s="294"/>
      <c r="AN423" s="294"/>
      <c r="AO423" s="294"/>
      <c r="AP423" s="294"/>
      <c r="AQ423" s="294"/>
      <c r="AR423" s="294"/>
      <c r="AS423" s="294"/>
      <c r="AT423" s="294"/>
      <c r="AU423" s="294"/>
      <c r="AV423" s="294"/>
      <c r="AW423" s="294"/>
      <c r="AX423" s="294"/>
      <c r="AY423" s="294"/>
      <c r="AZ423" s="294"/>
      <c r="BA423" s="294"/>
      <c r="BB423" s="294"/>
      <c r="BC423" s="294"/>
      <c r="BD423" s="294"/>
      <c r="BE423" s="294"/>
      <c r="BF423" s="294"/>
      <c r="BG423" s="294"/>
      <c r="BH423" s="294"/>
      <c r="BI423" s="294"/>
    </row>
    <row r="424" spans="2:61" ht="15.75" customHeight="1" x14ac:dyDescent="0.2">
      <c r="B424" s="297"/>
      <c r="C424" s="297"/>
      <c r="D424" s="297"/>
      <c r="E424" s="297"/>
      <c r="F424" s="294"/>
      <c r="G424" s="294"/>
      <c r="H424" s="294"/>
      <c r="I424" s="294"/>
      <c r="J424" s="294"/>
      <c r="K424" s="294"/>
      <c r="L424" s="294"/>
      <c r="M424" s="294"/>
      <c r="N424" s="294"/>
      <c r="O424" s="294"/>
      <c r="P424" s="294"/>
      <c r="Q424" s="294"/>
      <c r="R424" s="294"/>
      <c r="S424" s="294"/>
      <c r="T424" s="294"/>
      <c r="U424" s="294"/>
      <c r="V424" s="294"/>
      <c r="W424" s="294"/>
      <c r="X424" s="294"/>
      <c r="Y424" s="294"/>
      <c r="Z424" s="294"/>
      <c r="AA424" s="294"/>
      <c r="AB424" s="294"/>
      <c r="AC424" s="294"/>
      <c r="AD424" s="294"/>
      <c r="AE424" s="294"/>
      <c r="AF424" s="294"/>
      <c r="AG424" s="294"/>
      <c r="AH424" s="294"/>
      <c r="AI424" s="294"/>
      <c r="AJ424" s="294"/>
      <c r="AK424" s="294"/>
      <c r="AL424" s="294"/>
      <c r="AM424" s="294"/>
      <c r="AN424" s="294"/>
      <c r="AO424" s="294"/>
      <c r="AP424" s="294"/>
      <c r="AQ424" s="294"/>
      <c r="AR424" s="294"/>
      <c r="AS424" s="294"/>
      <c r="AT424" s="294"/>
      <c r="AU424" s="294"/>
      <c r="AV424" s="294"/>
      <c r="AW424" s="294"/>
      <c r="AX424" s="294"/>
      <c r="AY424" s="294"/>
      <c r="AZ424" s="294"/>
      <c r="BA424" s="294"/>
      <c r="BB424" s="294"/>
      <c r="BC424" s="294"/>
      <c r="BD424" s="294"/>
      <c r="BE424" s="294"/>
      <c r="BF424" s="294"/>
      <c r="BG424" s="294"/>
      <c r="BH424" s="294"/>
      <c r="BI424" s="294"/>
    </row>
    <row r="425" spans="2:61" ht="15.75" customHeight="1" x14ac:dyDescent="0.2">
      <c r="B425" s="297"/>
      <c r="C425" s="297"/>
      <c r="D425" s="297"/>
      <c r="E425" s="297"/>
      <c r="F425" s="294"/>
      <c r="G425" s="294"/>
      <c r="H425" s="294"/>
      <c r="I425" s="294"/>
      <c r="J425" s="294"/>
      <c r="K425" s="294"/>
      <c r="L425" s="294"/>
      <c r="M425" s="294"/>
      <c r="N425" s="294"/>
      <c r="O425" s="294"/>
      <c r="P425" s="294"/>
      <c r="Q425" s="294"/>
      <c r="R425" s="294"/>
      <c r="S425" s="294"/>
      <c r="T425" s="294"/>
      <c r="U425" s="294"/>
      <c r="V425" s="294"/>
      <c r="W425" s="294"/>
      <c r="X425" s="294"/>
      <c r="Y425" s="294"/>
      <c r="Z425" s="294"/>
      <c r="AA425" s="294"/>
      <c r="AB425" s="294"/>
      <c r="AC425" s="294"/>
      <c r="AD425" s="294"/>
      <c r="AE425" s="294"/>
      <c r="AF425" s="294"/>
      <c r="AG425" s="294"/>
      <c r="AH425" s="294"/>
      <c r="AI425" s="294"/>
      <c r="AJ425" s="294"/>
      <c r="AK425" s="294"/>
      <c r="AL425" s="294"/>
      <c r="AM425" s="294"/>
      <c r="AN425" s="294"/>
      <c r="AO425" s="294"/>
      <c r="AP425" s="294"/>
      <c r="AQ425" s="294"/>
      <c r="AR425" s="294"/>
      <c r="AS425" s="294"/>
      <c r="AT425" s="294"/>
      <c r="AU425" s="294"/>
      <c r="AV425" s="294"/>
      <c r="AW425" s="294"/>
      <c r="AX425" s="294"/>
      <c r="AY425" s="294"/>
      <c r="AZ425" s="294"/>
      <c r="BA425" s="294"/>
      <c r="BB425" s="294"/>
      <c r="BC425" s="294"/>
      <c r="BD425" s="294"/>
      <c r="BE425" s="294"/>
      <c r="BF425" s="294"/>
      <c r="BG425" s="294"/>
      <c r="BH425" s="294"/>
      <c r="BI425" s="294"/>
    </row>
    <row r="426" spans="2:61" ht="15.75" customHeight="1" x14ac:dyDescent="0.2">
      <c r="B426" s="297"/>
      <c r="C426" s="297"/>
      <c r="D426" s="297"/>
      <c r="E426" s="297"/>
      <c r="F426" s="294"/>
      <c r="G426" s="294"/>
      <c r="H426" s="294"/>
      <c r="I426" s="294"/>
      <c r="J426" s="294"/>
      <c r="K426" s="294"/>
      <c r="L426" s="294"/>
      <c r="M426" s="294"/>
      <c r="N426" s="294"/>
      <c r="O426" s="294"/>
      <c r="P426" s="294"/>
      <c r="Q426" s="294"/>
      <c r="R426" s="294"/>
      <c r="S426" s="294"/>
      <c r="T426" s="294"/>
      <c r="U426" s="294"/>
      <c r="V426" s="294"/>
      <c r="W426" s="294"/>
      <c r="X426" s="294"/>
      <c r="Y426" s="294"/>
      <c r="Z426" s="294"/>
      <c r="AA426" s="294"/>
      <c r="AB426" s="294"/>
      <c r="AC426" s="294"/>
      <c r="AD426" s="294"/>
      <c r="AE426" s="294"/>
      <c r="AF426" s="294"/>
      <c r="AG426" s="294"/>
      <c r="AH426" s="294"/>
      <c r="AI426" s="294"/>
      <c r="AJ426" s="294"/>
      <c r="AK426" s="294"/>
      <c r="AL426" s="294"/>
      <c r="AM426" s="294"/>
      <c r="AN426" s="294"/>
      <c r="AO426" s="294"/>
      <c r="AP426" s="294"/>
      <c r="AQ426" s="294"/>
      <c r="AR426" s="294"/>
      <c r="AS426" s="294"/>
      <c r="AT426" s="294"/>
      <c r="AU426" s="294"/>
      <c r="AV426" s="294"/>
      <c r="AW426" s="294"/>
      <c r="AX426" s="294"/>
      <c r="AY426" s="294"/>
      <c r="AZ426" s="294"/>
      <c r="BA426" s="294"/>
      <c r="BB426" s="294"/>
      <c r="BC426" s="294"/>
      <c r="BD426" s="294"/>
      <c r="BE426" s="294"/>
      <c r="BF426" s="294"/>
      <c r="BG426" s="294"/>
      <c r="BH426" s="294"/>
      <c r="BI426" s="294"/>
    </row>
    <row r="427" spans="2:61" ht="15.75" customHeight="1" x14ac:dyDescent="0.2">
      <c r="B427" s="297"/>
      <c r="C427" s="297"/>
      <c r="D427" s="297"/>
      <c r="E427" s="297"/>
      <c r="F427" s="294"/>
      <c r="G427" s="294"/>
      <c r="H427" s="294"/>
      <c r="I427" s="294"/>
      <c r="J427" s="294"/>
      <c r="K427" s="294"/>
      <c r="L427" s="294"/>
      <c r="M427" s="294"/>
      <c r="N427" s="294"/>
      <c r="O427" s="294"/>
      <c r="P427" s="294"/>
      <c r="Q427" s="294"/>
      <c r="R427" s="294"/>
      <c r="S427" s="294"/>
      <c r="T427" s="294"/>
      <c r="U427" s="294"/>
      <c r="V427" s="294"/>
      <c r="W427" s="294"/>
      <c r="X427" s="294"/>
      <c r="Y427" s="294"/>
      <c r="Z427" s="294"/>
      <c r="AA427" s="294"/>
      <c r="AB427" s="294"/>
      <c r="AC427" s="294"/>
      <c r="AD427" s="294"/>
      <c r="AE427" s="294"/>
      <c r="AF427" s="294"/>
      <c r="AG427" s="294"/>
      <c r="AH427" s="294"/>
      <c r="AI427" s="294"/>
      <c r="AJ427" s="294"/>
      <c r="AK427" s="294"/>
      <c r="AL427" s="294"/>
      <c r="AM427" s="294"/>
      <c r="AN427" s="294"/>
      <c r="AO427" s="294"/>
      <c r="AP427" s="294"/>
      <c r="AQ427" s="294"/>
      <c r="AR427" s="294"/>
      <c r="AS427" s="294"/>
      <c r="AT427" s="294"/>
      <c r="AU427" s="294"/>
      <c r="AV427" s="294"/>
      <c r="AW427" s="294"/>
      <c r="AX427" s="294"/>
      <c r="AY427" s="294"/>
      <c r="AZ427" s="294"/>
      <c r="BA427" s="294"/>
      <c r="BB427" s="294"/>
      <c r="BC427" s="294"/>
      <c r="BD427" s="294"/>
      <c r="BE427" s="294"/>
      <c r="BF427" s="294"/>
      <c r="BG427" s="294"/>
      <c r="BH427" s="294"/>
      <c r="BI427" s="294"/>
    </row>
    <row r="428" spans="2:61" ht="15.75" customHeight="1" x14ac:dyDescent="0.2">
      <c r="B428" s="297"/>
      <c r="C428" s="297"/>
      <c r="D428" s="297"/>
      <c r="E428" s="297"/>
      <c r="F428" s="294"/>
      <c r="G428" s="294"/>
      <c r="H428" s="294"/>
      <c r="I428" s="294"/>
      <c r="J428" s="294"/>
      <c r="K428" s="294"/>
      <c r="L428" s="294"/>
      <c r="M428" s="294"/>
      <c r="N428" s="294"/>
      <c r="O428" s="294"/>
      <c r="P428" s="294"/>
      <c r="Q428" s="294"/>
      <c r="R428" s="294"/>
      <c r="S428" s="294"/>
      <c r="T428" s="294"/>
      <c r="U428" s="294"/>
      <c r="V428" s="294"/>
      <c r="W428" s="294"/>
      <c r="X428" s="294"/>
      <c r="Y428" s="294"/>
      <c r="Z428" s="294"/>
      <c r="AA428" s="294"/>
      <c r="AB428" s="294"/>
      <c r="AC428" s="294"/>
      <c r="AD428" s="294"/>
      <c r="AE428" s="294"/>
      <c r="AF428" s="294"/>
      <c r="AG428" s="294"/>
      <c r="AH428" s="294"/>
      <c r="AI428" s="294"/>
      <c r="AJ428" s="294"/>
      <c r="AK428" s="294"/>
      <c r="AL428" s="294"/>
      <c r="AM428" s="294"/>
      <c r="AN428" s="294"/>
      <c r="AO428" s="294"/>
      <c r="AP428" s="294"/>
      <c r="AQ428" s="294"/>
      <c r="AR428" s="294"/>
      <c r="AS428" s="294"/>
      <c r="AT428" s="294"/>
      <c r="AU428" s="294"/>
      <c r="AV428" s="294"/>
      <c r="AW428" s="294"/>
      <c r="AX428" s="294"/>
      <c r="AY428" s="294"/>
      <c r="AZ428" s="294"/>
      <c r="BA428" s="294"/>
      <c r="BB428" s="294"/>
      <c r="BC428" s="294"/>
      <c r="BD428" s="294"/>
      <c r="BE428" s="294"/>
      <c r="BF428" s="294"/>
      <c r="BG428" s="294"/>
      <c r="BH428" s="294"/>
      <c r="BI428" s="294"/>
    </row>
    <row r="429" spans="2:61" ht="15.75" customHeight="1" x14ac:dyDescent="0.2">
      <c r="B429" s="297"/>
      <c r="C429" s="297"/>
      <c r="D429" s="297"/>
      <c r="E429" s="297"/>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4"/>
      <c r="AY429" s="294"/>
      <c r="AZ429" s="294"/>
      <c r="BA429" s="294"/>
      <c r="BB429" s="294"/>
      <c r="BC429" s="294"/>
      <c r="BD429" s="294"/>
      <c r="BE429" s="294"/>
      <c r="BF429" s="294"/>
      <c r="BG429" s="294"/>
      <c r="BH429" s="294"/>
      <c r="BI429" s="294"/>
    </row>
    <row r="430" spans="2:61" ht="15.75" customHeight="1" x14ac:dyDescent="0.2">
      <c r="B430" s="297"/>
      <c r="C430" s="297"/>
      <c r="D430" s="297"/>
      <c r="E430" s="297"/>
      <c r="F430" s="294"/>
      <c r="G430" s="294"/>
      <c r="H430" s="294"/>
      <c r="I430" s="294"/>
      <c r="J430" s="294"/>
      <c r="K430" s="294"/>
      <c r="L430" s="294"/>
      <c r="M430" s="294"/>
      <c r="N430" s="294"/>
      <c r="O430" s="294"/>
      <c r="P430" s="294"/>
      <c r="Q430" s="294"/>
      <c r="R430" s="294"/>
      <c r="S430" s="294"/>
      <c r="T430" s="294"/>
      <c r="U430" s="294"/>
      <c r="V430" s="294"/>
      <c r="W430" s="294"/>
      <c r="X430" s="294"/>
      <c r="Y430" s="294"/>
      <c r="Z430" s="294"/>
      <c r="AA430" s="294"/>
      <c r="AB430" s="294"/>
      <c r="AC430" s="294"/>
      <c r="AD430" s="294"/>
      <c r="AE430" s="294"/>
      <c r="AF430" s="294"/>
      <c r="AG430" s="294"/>
      <c r="AH430" s="294"/>
      <c r="AI430" s="294"/>
      <c r="AJ430" s="294"/>
      <c r="AK430" s="294"/>
      <c r="AL430" s="294"/>
      <c r="AM430" s="294"/>
      <c r="AN430" s="294"/>
      <c r="AO430" s="294"/>
      <c r="AP430" s="294"/>
      <c r="AQ430" s="294"/>
      <c r="AR430" s="294"/>
      <c r="AS430" s="294"/>
      <c r="AT430" s="294"/>
      <c r="AU430" s="294"/>
      <c r="AV430" s="294"/>
      <c r="AW430" s="294"/>
      <c r="AX430" s="294"/>
      <c r="AY430" s="294"/>
      <c r="AZ430" s="294"/>
      <c r="BA430" s="294"/>
      <c r="BB430" s="294"/>
      <c r="BC430" s="294"/>
      <c r="BD430" s="294"/>
      <c r="BE430" s="294"/>
      <c r="BF430" s="294"/>
      <c r="BG430" s="294"/>
      <c r="BH430" s="294"/>
      <c r="BI430" s="294"/>
    </row>
    <row r="431" spans="2:61" ht="15.75" customHeight="1" x14ac:dyDescent="0.2">
      <c r="B431" s="297"/>
      <c r="C431" s="297"/>
      <c r="D431" s="297"/>
      <c r="E431" s="297"/>
      <c r="F431" s="294"/>
      <c r="G431" s="294"/>
      <c r="H431" s="294"/>
      <c r="I431" s="294"/>
      <c r="J431" s="294"/>
      <c r="K431" s="294"/>
      <c r="L431" s="294"/>
      <c r="M431" s="294"/>
      <c r="N431" s="294"/>
      <c r="O431" s="294"/>
      <c r="P431" s="294"/>
      <c r="Q431" s="294"/>
      <c r="R431" s="294"/>
      <c r="S431" s="294"/>
      <c r="T431" s="294"/>
      <c r="U431" s="294"/>
      <c r="V431" s="294"/>
      <c r="W431" s="294"/>
      <c r="X431" s="294"/>
      <c r="Y431" s="294"/>
      <c r="Z431" s="294"/>
      <c r="AA431" s="294"/>
      <c r="AB431" s="294"/>
      <c r="AC431" s="294"/>
      <c r="AD431" s="294"/>
      <c r="AE431" s="294"/>
      <c r="AF431" s="294"/>
      <c r="AG431" s="294"/>
      <c r="AH431" s="294"/>
      <c r="AI431" s="294"/>
      <c r="AJ431" s="294"/>
      <c r="AK431" s="294"/>
      <c r="AL431" s="294"/>
      <c r="AM431" s="294"/>
      <c r="AN431" s="294"/>
      <c r="AO431" s="294"/>
      <c r="AP431" s="294"/>
      <c r="AQ431" s="294"/>
      <c r="AR431" s="294"/>
      <c r="AS431" s="294"/>
      <c r="AT431" s="294"/>
      <c r="AU431" s="294"/>
      <c r="AV431" s="294"/>
      <c r="AW431" s="294"/>
      <c r="AX431" s="294"/>
      <c r="AY431" s="294"/>
      <c r="AZ431" s="294"/>
      <c r="BA431" s="294"/>
      <c r="BB431" s="294"/>
      <c r="BC431" s="294"/>
      <c r="BD431" s="294"/>
      <c r="BE431" s="294"/>
      <c r="BF431" s="294"/>
      <c r="BG431" s="294"/>
      <c r="BH431" s="294"/>
      <c r="BI431" s="294"/>
    </row>
    <row r="432" spans="2:61" ht="15.75" customHeight="1" x14ac:dyDescent="0.2">
      <c r="B432" s="297"/>
      <c r="C432" s="297"/>
      <c r="D432" s="297"/>
      <c r="E432" s="297"/>
      <c r="F432" s="294"/>
      <c r="G432" s="294"/>
      <c r="H432" s="294"/>
      <c r="I432" s="294"/>
      <c r="J432" s="294"/>
      <c r="K432" s="294"/>
      <c r="L432" s="294"/>
      <c r="M432" s="294"/>
      <c r="N432" s="294"/>
      <c r="O432" s="294"/>
      <c r="P432" s="294"/>
      <c r="Q432" s="294"/>
      <c r="R432" s="294"/>
      <c r="S432" s="294"/>
      <c r="T432" s="294"/>
      <c r="U432" s="294"/>
      <c r="V432" s="294"/>
      <c r="W432" s="294"/>
      <c r="X432" s="294"/>
      <c r="Y432" s="294"/>
      <c r="Z432" s="294"/>
      <c r="AA432" s="294"/>
      <c r="AB432" s="294"/>
      <c r="AC432" s="294"/>
      <c r="AD432" s="294"/>
      <c r="AE432" s="294"/>
      <c r="AF432" s="294"/>
      <c r="AG432" s="294"/>
      <c r="AH432" s="294"/>
      <c r="AI432" s="294"/>
      <c r="AJ432" s="294"/>
      <c r="AK432" s="294"/>
      <c r="AL432" s="294"/>
      <c r="AM432" s="294"/>
      <c r="AN432" s="294"/>
      <c r="AO432" s="294"/>
      <c r="AP432" s="294"/>
      <c r="AQ432" s="294"/>
      <c r="AR432" s="294"/>
      <c r="AS432" s="294"/>
      <c r="AT432" s="294"/>
      <c r="AU432" s="294"/>
      <c r="AV432" s="294"/>
      <c r="AW432" s="294"/>
      <c r="AX432" s="294"/>
      <c r="AY432" s="294"/>
      <c r="AZ432" s="294"/>
      <c r="BA432" s="294"/>
      <c r="BB432" s="294"/>
      <c r="BC432" s="294"/>
      <c r="BD432" s="294"/>
      <c r="BE432" s="294"/>
      <c r="BF432" s="294"/>
      <c r="BG432" s="294"/>
      <c r="BH432" s="294"/>
      <c r="BI432" s="294"/>
    </row>
    <row r="433" spans="2:61" ht="15.75" customHeight="1" x14ac:dyDescent="0.2">
      <c r="B433" s="297"/>
      <c r="C433" s="297"/>
      <c r="D433" s="297"/>
      <c r="E433" s="297"/>
      <c r="F433" s="294"/>
      <c r="G433" s="294"/>
      <c r="H433" s="294"/>
      <c r="I433" s="294"/>
      <c r="J433" s="294"/>
      <c r="K433" s="294"/>
      <c r="L433" s="294"/>
      <c r="M433" s="294"/>
      <c r="N433" s="294"/>
      <c r="O433" s="294"/>
      <c r="P433" s="294"/>
      <c r="Q433" s="294"/>
      <c r="R433" s="294"/>
      <c r="S433" s="294"/>
      <c r="T433" s="294"/>
      <c r="U433" s="294"/>
      <c r="V433" s="294"/>
      <c r="W433" s="294"/>
      <c r="X433" s="294"/>
      <c r="Y433" s="294"/>
      <c r="Z433" s="294"/>
      <c r="AA433" s="294"/>
      <c r="AB433" s="294"/>
      <c r="AC433" s="294"/>
      <c r="AD433" s="294"/>
      <c r="AE433" s="294"/>
      <c r="AF433" s="294"/>
      <c r="AG433" s="294"/>
      <c r="AH433" s="294"/>
      <c r="AI433" s="294"/>
      <c r="AJ433" s="294"/>
      <c r="AK433" s="294"/>
      <c r="AL433" s="294"/>
      <c r="AM433" s="294"/>
      <c r="AN433" s="294"/>
      <c r="AO433" s="294"/>
      <c r="AP433" s="294"/>
      <c r="AQ433" s="294"/>
      <c r="AR433" s="294"/>
      <c r="AS433" s="294"/>
      <c r="AT433" s="294"/>
      <c r="AU433" s="294"/>
      <c r="AV433" s="294"/>
      <c r="AW433" s="294"/>
      <c r="AX433" s="294"/>
      <c r="AY433" s="294"/>
      <c r="AZ433" s="294"/>
      <c r="BA433" s="294"/>
      <c r="BB433" s="294"/>
      <c r="BC433" s="294"/>
      <c r="BD433" s="294"/>
      <c r="BE433" s="294"/>
      <c r="BF433" s="294"/>
      <c r="BG433" s="294"/>
      <c r="BH433" s="294"/>
      <c r="BI433" s="294"/>
    </row>
    <row r="434" spans="2:61" ht="15.75" customHeight="1" x14ac:dyDescent="0.2">
      <c r="B434" s="297"/>
      <c r="C434" s="297"/>
      <c r="D434" s="297"/>
      <c r="E434" s="297"/>
      <c r="F434" s="294"/>
      <c r="G434" s="294"/>
      <c r="H434" s="294"/>
      <c r="I434" s="294"/>
      <c r="J434" s="294"/>
      <c r="K434" s="294"/>
      <c r="L434" s="294"/>
      <c r="M434" s="294"/>
      <c r="N434" s="294"/>
      <c r="O434" s="294"/>
      <c r="P434" s="294"/>
      <c r="Q434" s="294"/>
      <c r="R434" s="294"/>
      <c r="S434" s="294"/>
      <c r="T434" s="294"/>
      <c r="U434" s="294"/>
      <c r="V434" s="294"/>
      <c r="W434" s="294"/>
      <c r="X434" s="294"/>
      <c r="Y434" s="294"/>
      <c r="Z434" s="294"/>
      <c r="AA434" s="294"/>
      <c r="AB434" s="294"/>
      <c r="AC434" s="294"/>
      <c r="AD434" s="294"/>
      <c r="AE434" s="294"/>
      <c r="AF434" s="294"/>
      <c r="AG434" s="294"/>
      <c r="AH434" s="294"/>
      <c r="AI434" s="294"/>
      <c r="AJ434" s="294"/>
      <c r="AK434" s="294"/>
      <c r="AL434" s="294"/>
      <c r="AM434" s="294"/>
      <c r="AN434" s="294"/>
      <c r="AO434" s="294"/>
      <c r="AP434" s="294"/>
      <c r="AQ434" s="294"/>
      <c r="AR434" s="294"/>
      <c r="AS434" s="294"/>
      <c r="AT434" s="294"/>
      <c r="AU434" s="294"/>
      <c r="AV434" s="294"/>
      <c r="AW434" s="294"/>
      <c r="AX434" s="294"/>
      <c r="AY434" s="294"/>
      <c r="AZ434" s="294"/>
      <c r="BA434" s="294"/>
      <c r="BB434" s="294"/>
      <c r="BC434" s="294"/>
      <c r="BD434" s="294"/>
      <c r="BE434" s="294"/>
      <c r="BF434" s="294"/>
      <c r="BG434" s="294"/>
      <c r="BH434" s="294"/>
      <c r="BI434" s="294"/>
    </row>
    <row r="435" spans="2:61" ht="15.75" customHeight="1" x14ac:dyDescent="0.2">
      <c r="B435" s="297"/>
      <c r="C435" s="297"/>
      <c r="D435" s="297"/>
      <c r="E435" s="297"/>
      <c r="F435" s="294"/>
      <c r="G435" s="294"/>
      <c r="H435" s="294"/>
      <c r="I435" s="294"/>
      <c r="J435" s="294"/>
      <c r="K435" s="294"/>
      <c r="L435" s="294"/>
      <c r="M435" s="294"/>
      <c r="N435" s="294"/>
      <c r="O435" s="294"/>
      <c r="P435" s="294"/>
      <c r="Q435" s="294"/>
      <c r="R435" s="294"/>
      <c r="S435" s="294"/>
      <c r="T435" s="294"/>
      <c r="U435" s="294"/>
      <c r="V435" s="294"/>
      <c r="W435" s="294"/>
      <c r="X435" s="294"/>
      <c r="Y435" s="294"/>
      <c r="Z435" s="294"/>
      <c r="AA435" s="294"/>
      <c r="AB435" s="294"/>
      <c r="AC435" s="294"/>
      <c r="AD435" s="294"/>
      <c r="AE435" s="294"/>
      <c r="AF435" s="294"/>
      <c r="AG435" s="294"/>
      <c r="AH435" s="294"/>
      <c r="AI435" s="294"/>
      <c r="AJ435" s="294"/>
      <c r="AK435" s="294"/>
      <c r="AL435" s="294"/>
      <c r="AM435" s="294"/>
      <c r="AN435" s="294"/>
      <c r="AO435" s="294"/>
      <c r="AP435" s="294"/>
      <c r="AQ435" s="294"/>
      <c r="AR435" s="294"/>
      <c r="AS435" s="294"/>
      <c r="AT435" s="294"/>
      <c r="AU435" s="294"/>
      <c r="AV435" s="294"/>
      <c r="AW435" s="294"/>
      <c r="AX435" s="294"/>
      <c r="AY435" s="294"/>
      <c r="AZ435" s="294"/>
      <c r="BA435" s="294"/>
      <c r="BB435" s="294"/>
      <c r="BC435" s="294"/>
      <c r="BD435" s="294"/>
      <c r="BE435" s="294"/>
      <c r="BF435" s="294"/>
      <c r="BG435" s="294"/>
      <c r="BH435" s="294"/>
      <c r="BI435" s="294"/>
    </row>
    <row r="436" spans="2:61" ht="15.75" customHeight="1" x14ac:dyDescent="0.2">
      <c r="B436" s="297"/>
      <c r="C436" s="297"/>
      <c r="D436" s="297"/>
      <c r="E436" s="297"/>
      <c r="F436" s="294"/>
      <c r="G436" s="294"/>
      <c r="H436" s="294"/>
      <c r="I436" s="294"/>
      <c r="J436" s="294"/>
      <c r="K436" s="294"/>
      <c r="L436" s="294"/>
      <c r="M436" s="294"/>
      <c r="N436" s="294"/>
      <c r="O436" s="294"/>
      <c r="P436" s="294"/>
      <c r="Q436" s="294"/>
      <c r="R436" s="294"/>
      <c r="S436" s="294"/>
      <c r="T436" s="294"/>
      <c r="U436" s="294"/>
      <c r="V436" s="294"/>
      <c r="W436" s="294"/>
      <c r="X436" s="294"/>
      <c r="Y436" s="294"/>
      <c r="Z436" s="294"/>
      <c r="AA436" s="294"/>
      <c r="AB436" s="294"/>
      <c r="AC436" s="294"/>
      <c r="AD436" s="294"/>
      <c r="AE436" s="294"/>
      <c r="AF436" s="294"/>
      <c r="AG436" s="294"/>
      <c r="AH436" s="294"/>
      <c r="AI436" s="294"/>
      <c r="AJ436" s="294"/>
      <c r="AK436" s="294"/>
      <c r="AL436" s="294"/>
      <c r="AM436" s="294"/>
      <c r="AN436" s="294"/>
      <c r="AO436" s="294"/>
      <c r="AP436" s="294"/>
      <c r="AQ436" s="294"/>
      <c r="AR436" s="294"/>
      <c r="AS436" s="294"/>
      <c r="AT436" s="294"/>
      <c r="AU436" s="294"/>
      <c r="AV436" s="294"/>
      <c r="AW436" s="294"/>
      <c r="AX436" s="294"/>
      <c r="AY436" s="294"/>
      <c r="AZ436" s="294"/>
      <c r="BA436" s="294"/>
      <c r="BB436" s="294"/>
      <c r="BC436" s="294"/>
      <c r="BD436" s="294"/>
      <c r="BE436" s="294"/>
      <c r="BF436" s="294"/>
      <c r="BG436" s="294"/>
      <c r="BH436" s="294"/>
      <c r="BI436" s="294"/>
    </row>
    <row r="437" spans="2:61" ht="15.75" customHeight="1" x14ac:dyDescent="0.2">
      <c r="B437" s="297"/>
      <c r="C437" s="297"/>
      <c r="D437" s="297"/>
      <c r="E437" s="297"/>
      <c r="F437" s="294"/>
      <c r="G437" s="294"/>
      <c r="H437" s="294"/>
      <c r="I437" s="294"/>
      <c r="J437" s="294"/>
      <c r="K437" s="294"/>
      <c r="L437" s="294"/>
      <c r="M437" s="294"/>
      <c r="N437" s="294"/>
      <c r="O437" s="294"/>
      <c r="P437" s="294"/>
      <c r="Q437" s="294"/>
      <c r="R437" s="294"/>
      <c r="S437" s="294"/>
      <c r="T437" s="294"/>
      <c r="U437" s="294"/>
      <c r="V437" s="294"/>
      <c r="W437" s="294"/>
      <c r="X437" s="294"/>
      <c r="Y437" s="294"/>
      <c r="Z437" s="294"/>
      <c r="AA437" s="294"/>
      <c r="AB437" s="294"/>
      <c r="AC437" s="294"/>
      <c r="AD437" s="294"/>
      <c r="AE437" s="294"/>
      <c r="AF437" s="294"/>
      <c r="AG437" s="294"/>
      <c r="AH437" s="294"/>
      <c r="AI437" s="294"/>
      <c r="AJ437" s="294"/>
      <c r="AK437" s="294"/>
      <c r="AL437" s="294"/>
      <c r="AM437" s="294"/>
      <c r="AN437" s="294"/>
      <c r="AO437" s="294"/>
      <c r="AP437" s="294"/>
      <c r="AQ437" s="294"/>
      <c r="AR437" s="294"/>
      <c r="AS437" s="294"/>
      <c r="AT437" s="294"/>
      <c r="AU437" s="294"/>
      <c r="AV437" s="294"/>
      <c r="AW437" s="294"/>
      <c r="AX437" s="294"/>
      <c r="AY437" s="294"/>
      <c r="AZ437" s="294"/>
      <c r="BA437" s="294"/>
      <c r="BB437" s="294"/>
      <c r="BC437" s="294"/>
      <c r="BD437" s="294"/>
      <c r="BE437" s="294"/>
      <c r="BF437" s="294"/>
      <c r="BG437" s="294"/>
      <c r="BH437" s="294"/>
      <c r="BI437" s="294"/>
    </row>
    <row r="438" spans="2:61" ht="15.75" customHeight="1" x14ac:dyDescent="0.2">
      <c r="B438" s="297"/>
      <c r="C438" s="297"/>
      <c r="D438" s="297"/>
      <c r="E438" s="297"/>
      <c r="F438" s="294"/>
      <c r="G438" s="294"/>
      <c r="H438" s="294"/>
      <c r="I438" s="294"/>
      <c r="J438" s="294"/>
      <c r="K438" s="294"/>
      <c r="L438" s="294"/>
      <c r="M438" s="294"/>
      <c r="N438" s="294"/>
      <c r="O438" s="294"/>
      <c r="P438" s="294"/>
      <c r="Q438" s="294"/>
      <c r="R438" s="294"/>
      <c r="S438" s="294"/>
      <c r="T438" s="294"/>
      <c r="U438" s="294"/>
      <c r="V438" s="294"/>
      <c r="W438" s="294"/>
      <c r="X438" s="294"/>
      <c r="Y438" s="294"/>
      <c r="Z438" s="294"/>
      <c r="AA438" s="294"/>
      <c r="AB438" s="294"/>
      <c r="AC438" s="294"/>
      <c r="AD438" s="294"/>
      <c r="AE438" s="294"/>
      <c r="AF438" s="294"/>
      <c r="AG438" s="294"/>
      <c r="AH438" s="294"/>
      <c r="AI438" s="294"/>
      <c r="AJ438" s="294"/>
      <c r="AK438" s="294"/>
      <c r="AL438" s="294"/>
      <c r="AM438" s="294"/>
      <c r="AN438" s="294"/>
      <c r="AO438" s="294"/>
      <c r="AP438" s="294"/>
      <c r="AQ438" s="294"/>
      <c r="AR438" s="294"/>
      <c r="AS438" s="294"/>
      <c r="AT438" s="294"/>
      <c r="AU438" s="294"/>
      <c r="AV438" s="294"/>
      <c r="AW438" s="294"/>
      <c r="AX438" s="294"/>
      <c r="AY438" s="294"/>
      <c r="AZ438" s="294"/>
      <c r="BA438" s="294"/>
      <c r="BB438" s="294"/>
      <c r="BC438" s="294"/>
      <c r="BD438" s="294"/>
      <c r="BE438" s="294"/>
      <c r="BF438" s="294"/>
      <c r="BG438" s="294"/>
      <c r="BH438" s="294"/>
      <c r="BI438" s="294"/>
    </row>
    <row r="439" spans="2:61" ht="15.75" customHeight="1" x14ac:dyDescent="0.2">
      <c r="B439" s="297"/>
      <c r="C439" s="297"/>
      <c r="D439" s="297"/>
      <c r="E439" s="297"/>
      <c r="F439" s="294"/>
      <c r="G439" s="294"/>
      <c r="H439" s="294"/>
      <c r="I439" s="294"/>
      <c r="J439" s="294"/>
      <c r="K439" s="294"/>
      <c r="L439" s="294"/>
      <c r="M439" s="294"/>
      <c r="N439" s="294"/>
      <c r="O439" s="294"/>
      <c r="P439" s="294"/>
      <c r="Q439" s="294"/>
      <c r="R439" s="294"/>
      <c r="S439" s="294"/>
      <c r="T439" s="294"/>
      <c r="U439" s="294"/>
      <c r="V439" s="294"/>
      <c r="W439" s="294"/>
      <c r="X439" s="294"/>
      <c r="Y439" s="294"/>
      <c r="Z439" s="294"/>
      <c r="AA439" s="294"/>
      <c r="AB439" s="294"/>
      <c r="AC439" s="294"/>
      <c r="AD439" s="294"/>
      <c r="AE439" s="294"/>
      <c r="AF439" s="294"/>
      <c r="AG439" s="294"/>
      <c r="AH439" s="294"/>
      <c r="AI439" s="294"/>
      <c r="AJ439" s="294"/>
      <c r="AK439" s="294"/>
      <c r="AL439" s="294"/>
      <c r="AM439" s="294"/>
      <c r="AN439" s="294"/>
      <c r="AO439" s="294"/>
      <c r="AP439" s="294"/>
      <c r="AQ439" s="294"/>
      <c r="AR439" s="294"/>
      <c r="AS439" s="294"/>
      <c r="AT439" s="294"/>
      <c r="AU439" s="294"/>
      <c r="AV439" s="294"/>
      <c r="AW439" s="294"/>
      <c r="AX439" s="294"/>
      <c r="AY439" s="294"/>
      <c r="AZ439" s="294"/>
      <c r="BA439" s="294"/>
      <c r="BB439" s="294"/>
      <c r="BC439" s="294"/>
      <c r="BD439" s="294"/>
      <c r="BE439" s="294"/>
      <c r="BF439" s="294"/>
      <c r="BG439" s="294"/>
      <c r="BH439" s="294"/>
      <c r="BI439" s="294"/>
    </row>
    <row r="440" spans="2:61" ht="15.75" customHeight="1" x14ac:dyDescent="0.2">
      <c r="B440" s="297"/>
      <c r="C440" s="297"/>
      <c r="D440" s="297"/>
      <c r="E440" s="297"/>
      <c r="F440" s="294"/>
      <c r="G440" s="294"/>
      <c r="H440" s="294"/>
      <c r="I440" s="294"/>
      <c r="J440" s="294"/>
      <c r="K440" s="294"/>
      <c r="L440" s="294"/>
      <c r="M440" s="294"/>
      <c r="N440" s="294"/>
      <c r="O440" s="294"/>
      <c r="P440" s="294"/>
      <c r="Q440" s="294"/>
      <c r="R440" s="294"/>
      <c r="S440" s="294"/>
      <c r="T440" s="294"/>
      <c r="U440" s="294"/>
      <c r="V440" s="294"/>
      <c r="W440" s="294"/>
      <c r="X440" s="294"/>
      <c r="Y440" s="294"/>
      <c r="Z440" s="294"/>
      <c r="AA440" s="294"/>
      <c r="AB440" s="294"/>
      <c r="AC440" s="294"/>
      <c r="AD440" s="294"/>
      <c r="AE440" s="294"/>
      <c r="AF440" s="294"/>
      <c r="AG440" s="294"/>
      <c r="AH440" s="294"/>
      <c r="AI440" s="294"/>
      <c r="AJ440" s="294"/>
      <c r="AK440" s="294"/>
      <c r="AL440" s="294"/>
      <c r="AM440" s="294"/>
      <c r="AN440" s="294"/>
      <c r="AO440" s="294"/>
      <c r="AP440" s="294"/>
      <c r="AQ440" s="294"/>
      <c r="AR440" s="294"/>
      <c r="AS440" s="294"/>
      <c r="AT440" s="294"/>
      <c r="AU440" s="294"/>
      <c r="AV440" s="294"/>
      <c r="AW440" s="294"/>
      <c r="AX440" s="294"/>
      <c r="AY440" s="294"/>
      <c r="AZ440" s="294"/>
      <c r="BA440" s="294"/>
      <c r="BB440" s="294"/>
      <c r="BC440" s="294"/>
      <c r="BD440" s="294"/>
      <c r="BE440" s="294"/>
      <c r="BF440" s="294"/>
      <c r="BG440" s="294"/>
      <c r="BH440" s="294"/>
      <c r="BI440" s="294"/>
    </row>
    <row r="441" spans="2:61" ht="15.75" customHeight="1" x14ac:dyDescent="0.2">
      <c r="B441" s="297"/>
      <c r="C441" s="297"/>
      <c r="D441" s="297"/>
      <c r="E441" s="297"/>
      <c r="F441" s="294"/>
      <c r="G441" s="294"/>
      <c r="H441" s="294"/>
      <c r="I441" s="294"/>
      <c r="J441" s="294"/>
      <c r="K441" s="294"/>
      <c r="L441" s="294"/>
      <c r="M441" s="294"/>
      <c r="N441" s="294"/>
      <c r="O441" s="294"/>
      <c r="P441" s="294"/>
      <c r="Q441" s="294"/>
      <c r="R441" s="294"/>
      <c r="S441" s="294"/>
      <c r="T441" s="294"/>
      <c r="U441" s="294"/>
      <c r="V441" s="294"/>
      <c r="W441" s="294"/>
      <c r="X441" s="294"/>
      <c r="Y441" s="294"/>
      <c r="Z441" s="294"/>
      <c r="AA441" s="294"/>
      <c r="AB441" s="294"/>
      <c r="AC441" s="294"/>
      <c r="AD441" s="294"/>
      <c r="AE441" s="294"/>
      <c r="AF441" s="294"/>
      <c r="AG441" s="294"/>
      <c r="AH441" s="294"/>
      <c r="AI441" s="294"/>
      <c r="AJ441" s="294"/>
      <c r="AK441" s="294"/>
      <c r="AL441" s="294"/>
      <c r="AM441" s="294"/>
      <c r="AN441" s="294"/>
      <c r="AO441" s="294"/>
      <c r="AP441" s="294"/>
      <c r="AQ441" s="294"/>
      <c r="AR441" s="294"/>
      <c r="AS441" s="294"/>
      <c r="AT441" s="294"/>
      <c r="AU441" s="294"/>
      <c r="AV441" s="294"/>
      <c r="AW441" s="294"/>
      <c r="AX441" s="294"/>
      <c r="AY441" s="294"/>
      <c r="AZ441" s="294"/>
      <c r="BA441" s="294"/>
      <c r="BB441" s="294"/>
      <c r="BC441" s="294"/>
      <c r="BD441" s="294"/>
      <c r="BE441" s="294"/>
      <c r="BF441" s="294"/>
      <c r="BG441" s="294"/>
      <c r="BH441" s="294"/>
      <c r="BI441" s="294"/>
    </row>
    <row r="442" spans="2:61" ht="15.75" customHeight="1" x14ac:dyDescent="0.2">
      <c r="B442" s="297"/>
      <c r="C442" s="297"/>
      <c r="D442" s="297"/>
      <c r="E442" s="297"/>
      <c r="F442" s="294"/>
      <c r="G442" s="294"/>
      <c r="H442" s="294"/>
      <c r="I442" s="294"/>
      <c r="J442" s="294"/>
      <c r="K442" s="294"/>
      <c r="L442" s="294"/>
      <c r="M442" s="294"/>
      <c r="N442" s="294"/>
      <c r="O442" s="294"/>
      <c r="P442" s="294"/>
      <c r="Q442" s="294"/>
      <c r="R442" s="294"/>
      <c r="S442" s="294"/>
      <c r="T442" s="294"/>
      <c r="U442" s="294"/>
      <c r="V442" s="294"/>
      <c r="W442" s="294"/>
      <c r="X442" s="294"/>
      <c r="Y442" s="294"/>
      <c r="Z442" s="294"/>
      <c r="AA442" s="294"/>
      <c r="AB442" s="294"/>
      <c r="AC442" s="294"/>
      <c r="AD442" s="294"/>
      <c r="AE442" s="294"/>
      <c r="AF442" s="294"/>
      <c r="AG442" s="294"/>
      <c r="AH442" s="294"/>
      <c r="AI442" s="294"/>
      <c r="AJ442" s="294"/>
      <c r="AK442" s="294"/>
      <c r="AL442" s="294"/>
      <c r="AM442" s="294"/>
      <c r="AN442" s="294"/>
      <c r="AO442" s="294"/>
      <c r="AP442" s="294"/>
      <c r="AQ442" s="294"/>
      <c r="AR442" s="294"/>
      <c r="AS442" s="294"/>
      <c r="AT442" s="294"/>
      <c r="AU442" s="294"/>
      <c r="AV442" s="294"/>
      <c r="AW442" s="294"/>
      <c r="AX442" s="294"/>
      <c r="AY442" s="294"/>
      <c r="AZ442" s="294"/>
      <c r="BA442" s="294"/>
      <c r="BB442" s="294"/>
      <c r="BC442" s="294"/>
      <c r="BD442" s="294"/>
      <c r="BE442" s="294"/>
      <c r="BF442" s="294"/>
      <c r="BG442" s="294"/>
      <c r="BH442" s="294"/>
      <c r="BI442" s="294"/>
    </row>
    <row r="443" spans="2:61" ht="15.75" customHeight="1" x14ac:dyDescent="0.2">
      <c r="B443" s="297"/>
      <c r="C443" s="297"/>
      <c r="D443" s="297"/>
      <c r="E443" s="297"/>
      <c r="F443" s="294"/>
      <c r="G443" s="294"/>
      <c r="H443" s="294"/>
      <c r="I443" s="294"/>
      <c r="J443" s="294"/>
      <c r="K443" s="294"/>
      <c r="L443" s="294"/>
      <c r="M443" s="294"/>
      <c r="N443" s="294"/>
      <c r="O443" s="294"/>
      <c r="P443" s="294"/>
      <c r="Q443" s="294"/>
      <c r="R443" s="294"/>
      <c r="S443" s="294"/>
      <c r="T443" s="294"/>
      <c r="U443" s="294"/>
      <c r="V443" s="294"/>
      <c r="W443" s="294"/>
      <c r="X443" s="294"/>
      <c r="Y443" s="294"/>
      <c r="Z443" s="294"/>
      <c r="AA443" s="294"/>
      <c r="AB443" s="294"/>
      <c r="AC443" s="294"/>
      <c r="AD443" s="294"/>
      <c r="AE443" s="294"/>
      <c r="AF443" s="294"/>
      <c r="AG443" s="294"/>
      <c r="AH443" s="294"/>
      <c r="AI443" s="294"/>
      <c r="AJ443" s="294"/>
      <c r="AK443" s="294"/>
      <c r="AL443" s="294"/>
      <c r="AM443" s="294"/>
      <c r="AN443" s="294"/>
      <c r="AO443" s="294"/>
      <c r="AP443" s="294"/>
      <c r="AQ443" s="294"/>
      <c r="AR443" s="294"/>
      <c r="AS443" s="294"/>
      <c r="AT443" s="294"/>
      <c r="AU443" s="294"/>
      <c r="AV443" s="294"/>
      <c r="AW443" s="294"/>
      <c r="AX443" s="294"/>
      <c r="AY443" s="294"/>
      <c r="AZ443" s="294"/>
      <c r="BA443" s="294"/>
      <c r="BB443" s="294"/>
      <c r="BC443" s="294"/>
      <c r="BD443" s="294"/>
      <c r="BE443" s="294"/>
      <c r="BF443" s="294"/>
      <c r="BG443" s="294"/>
      <c r="BH443" s="294"/>
      <c r="BI443" s="294"/>
    </row>
    <row r="444" spans="2:61" ht="15.75" customHeight="1" x14ac:dyDescent="0.2">
      <c r="B444" s="297"/>
      <c r="C444" s="297"/>
      <c r="D444" s="297"/>
      <c r="E444" s="297"/>
      <c r="F444" s="294"/>
      <c r="G444" s="294"/>
      <c r="H444" s="294"/>
      <c r="I444" s="294"/>
      <c r="J444" s="294"/>
      <c r="K444" s="294"/>
      <c r="L444" s="294"/>
      <c r="M444" s="294"/>
      <c r="N444" s="294"/>
      <c r="O444" s="294"/>
      <c r="P444" s="294"/>
      <c r="Q444" s="294"/>
      <c r="R444" s="294"/>
      <c r="S444" s="294"/>
      <c r="T444" s="294"/>
      <c r="U444" s="294"/>
      <c r="V444" s="294"/>
      <c r="W444" s="294"/>
      <c r="X444" s="294"/>
      <c r="Y444" s="294"/>
      <c r="Z444" s="294"/>
      <c r="AA444" s="294"/>
      <c r="AB444" s="294"/>
      <c r="AC444" s="294"/>
      <c r="AD444" s="294"/>
      <c r="AE444" s="294"/>
      <c r="AF444" s="294"/>
      <c r="AG444" s="294"/>
      <c r="AH444" s="294"/>
      <c r="AI444" s="294"/>
      <c r="AJ444" s="294"/>
      <c r="AK444" s="294"/>
      <c r="AL444" s="294"/>
      <c r="AM444" s="294"/>
      <c r="AN444" s="294"/>
      <c r="AO444" s="294"/>
      <c r="AP444" s="294"/>
      <c r="AQ444" s="294"/>
      <c r="AR444" s="294"/>
      <c r="AS444" s="294"/>
      <c r="AT444" s="294"/>
      <c r="AU444" s="294"/>
      <c r="AV444" s="294"/>
      <c r="AW444" s="294"/>
      <c r="AX444" s="294"/>
      <c r="AY444" s="294"/>
      <c r="AZ444" s="294"/>
      <c r="BA444" s="294"/>
      <c r="BB444" s="294"/>
      <c r="BC444" s="294"/>
      <c r="BD444" s="294"/>
      <c r="BE444" s="294"/>
      <c r="BF444" s="294"/>
      <c r="BG444" s="294"/>
      <c r="BH444" s="294"/>
      <c r="BI444" s="294"/>
    </row>
    <row r="445" spans="2:61" ht="15.75" customHeight="1" x14ac:dyDescent="0.2">
      <c r="B445" s="297"/>
      <c r="C445" s="297"/>
      <c r="D445" s="297"/>
      <c r="E445" s="297"/>
      <c r="F445" s="294"/>
      <c r="G445" s="294"/>
      <c r="H445" s="294"/>
      <c r="I445" s="294"/>
      <c r="J445" s="294"/>
      <c r="K445" s="294"/>
      <c r="L445" s="294"/>
      <c r="M445" s="294"/>
      <c r="N445" s="294"/>
      <c r="O445" s="294"/>
      <c r="P445" s="294"/>
      <c r="Q445" s="294"/>
      <c r="R445" s="294"/>
      <c r="S445" s="294"/>
      <c r="T445" s="294"/>
      <c r="U445" s="294"/>
      <c r="V445" s="294"/>
      <c r="W445" s="294"/>
      <c r="X445" s="294"/>
      <c r="Y445" s="294"/>
      <c r="Z445" s="294"/>
      <c r="AA445" s="294"/>
      <c r="AB445" s="294"/>
      <c r="AC445" s="294"/>
      <c r="AD445" s="294"/>
      <c r="AE445" s="294"/>
      <c r="AF445" s="294"/>
      <c r="AG445" s="294"/>
      <c r="AH445" s="294"/>
      <c r="AI445" s="294"/>
      <c r="AJ445" s="294"/>
      <c r="AK445" s="294"/>
      <c r="AL445" s="294"/>
      <c r="AM445" s="294"/>
      <c r="AN445" s="294"/>
      <c r="AO445" s="294"/>
      <c r="AP445" s="294"/>
      <c r="AQ445" s="294"/>
      <c r="AR445" s="294"/>
      <c r="AS445" s="294"/>
      <c r="AT445" s="294"/>
      <c r="AU445" s="294"/>
      <c r="AV445" s="294"/>
      <c r="AW445" s="294"/>
      <c r="AX445" s="294"/>
      <c r="AY445" s="294"/>
      <c r="AZ445" s="294"/>
      <c r="BA445" s="294"/>
      <c r="BB445" s="294"/>
      <c r="BC445" s="294"/>
      <c r="BD445" s="294"/>
      <c r="BE445" s="294"/>
      <c r="BF445" s="294"/>
      <c r="BG445" s="294"/>
      <c r="BH445" s="294"/>
      <c r="BI445" s="294"/>
    </row>
    <row r="446" spans="2:61" ht="15.75" customHeight="1" x14ac:dyDescent="0.2">
      <c r="B446" s="297"/>
      <c r="C446" s="297"/>
      <c r="D446" s="297"/>
      <c r="E446" s="297"/>
      <c r="F446" s="294"/>
      <c r="G446" s="294"/>
      <c r="H446" s="294"/>
      <c r="I446" s="294"/>
      <c r="J446" s="294"/>
      <c r="K446" s="294"/>
      <c r="L446" s="294"/>
      <c r="M446" s="294"/>
      <c r="N446" s="294"/>
      <c r="O446" s="294"/>
      <c r="P446" s="294"/>
      <c r="Q446" s="294"/>
      <c r="R446" s="294"/>
      <c r="S446" s="294"/>
      <c r="T446" s="294"/>
      <c r="U446" s="294"/>
      <c r="V446" s="294"/>
      <c r="W446" s="294"/>
      <c r="X446" s="294"/>
      <c r="Y446" s="294"/>
      <c r="Z446" s="294"/>
      <c r="AA446" s="294"/>
      <c r="AB446" s="294"/>
      <c r="AC446" s="294"/>
      <c r="AD446" s="294"/>
      <c r="AE446" s="294"/>
      <c r="AF446" s="294"/>
      <c r="AG446" s="294"/>
      <c r="AH446" s="294"/>
      <c r="AI446" s="294"/>
      <c r="AJ446" s="294"/>
      <c r="AK446" s="294"/>
      <c r="AL446" s="294"/>
      <c r="AM446" s="294"/>
      <c r="AN446" s="294"/>
      <c r="AO446" s="294"/>
      <c r="AP446" s="294"/>
      <c r="AQ446" s="294"/>
      <c r="AR446" s="294"/>
      <c r="AS446" s="294"/>
      <c r="AT446" s="294"/>
      <c r="AU446" s="294"/>
      <c r="AV446" s="294"/>
      <c r="AW446" s="294"/>
      <c r="AX446" s="294"/>
      <c r="AY446" s="294"/>
      <c r="AZ446" s="294"/>
      <c r="BA446" s="294"/>
      <c r="BB446" s="294"/>
      <c r="BC446" s="294"/>
      <c r="BD446" s="294"/>
      <c r="BE446" s="294"/>
      <c r="BF446" s="294"/>
      <c r="BG446" s="294"/>
      <c r="BH446" s="294"/>
      <c r="BI446" s="294"/>
    </row>
    <row r="447" spans="2:61" ht="15.75" customHeight="1" x14ac:dyDescent="0.2">
      <c r="B447" s="297"/>
      <c r="C447" s="297"/>
      <c r="D447" s="297"/>
      <c r="E447" s="297"/>
      <c r="F447" s="294"/>
      <c r="G447" s="294"/>
      <c r="H447" s="294"/>
      <c r="I447" s="294"/>
      <c r="J447" s="294"/>
      <c r="K447" s="294"/>
      <c r="L447" s="294"/>
      <c r="M447" s="294"/>
      <c r="N447" s="294"/>
      <c r="O447" s="294"/>
      <c r="P447" s="294"/>
      <c r="Q447" s="294"/>
      <c r="R447" s="294"/>
      <c r="S447" s="294"/>
      <c r="T447" s="294"/>
      <c r="U447" s="294"/>
      <c r="V447" s="294"/>
      <c r="W447" s="294"/>
      <c r="X447" s="294"/>
      <c r="Y447" s="294"/>
      <c r="Z447" s="294"/>
      <c r="AA447" s="294"/>
      <c r="AB447" s="294"/>
      <c r="AC447" s="294"/>
      <c r="AD447" s="294"/>
      <c r="AE447" s="294"/>
      <c r="AF447" s="294"/>
      <c r="AG447" s="294"/>
      <c r="AH447" s="294"/>
      <c r="AI447" s="294"/>
      <c r="AJ447" s="294"/>
      <c r="AK447" s="294"/>
      <c r="AL447" s="294"/>
      <c r="AM447" s="294"/>
      <c r="AN447" s="294"/>
      <c r="AO447" s="294"/>
      <c r="AP447" s="294"/>
      <c r="AQ447" s="294"/>
      <c r="AR447" s="294"/>
      <c r="AS447" s="294"/>
      <c r="AT447" s="294"/>
      <c r="AU447" s="294"/>
      <c r="AV447" s="294"/>
      <c r="AW447" s="294"/>
      <c r="AX447" s="294"/>
      <c r="AY447" s="294"/>
      <c r="AZ447" s="294"/>
      <c r="BA447" s="294"/>
      <c r="BB447" s="294"/>
      <c r="BC447" s="294"/>
      <c r="BD447" s="294"/>
      <c r="BE447" s="294"/>
      <c r="BF447" s="294"/>
      <c r="BG447" s="294"/>
      <c r="BH447" s="294"/>
      <c r="BI447" s="294"/>
    </row>
    <row r="448" spans="2:61" ht="15.75" customHeight="1" x14ac:dyDescent="0.2">
      <c r="B448" s="297"/>
      <c r="C448" s="297"/>
      <c r="D448" s="297"/>
      <c r="E448" s="297"/>
      <c r="F448" s="294"/>
      <c r="G448" s="294"/>
      <c r="H448" s="294"/>
      <c r="I448" s="294"/>
      <c r="J448" s="294"/>
      <c r="K448" s="294"/>
      <c r="L448" s="294"/>
      <c r="M448" s="294"/>
      <c r="N448" s="294"/>
      <c r="O448" s="294"/>
      <c r="P448" s="294"/>
      <c r="Q448" s="294"/>
      <c r="R448" s="294"/>
      <c r="S448" s="294"/>
      <c r="T448" s="294"/>
      <c r="U448" s="294"/>
      <c r="V448" s="294"/>
      <c r="W448" s="294"/>
      <c r="X448" s="294"/>
      <c r="Y448" s="294"/>
      <c r="Z448" s="294"/>
      <c r="AA448" s="294"/>
      <c r="AB448" s="294"/>
      <c r="AC448" s="294"/>
      <c r="AD448" s="294"/>
      <c r="AE448" s="294"/>
      <c r="AF448" s="294"/>
      <c r="AG448" s="294"/>
      <c r="AH448" s="294"/>
      <c r="AI448" s="294"/>
      <c r="AJ448" s="294"/>
      <c r="AK448" s="294"/>
      <c r="AL448" s="294"/>
      <c r="AM448" s="294"/>
      <c r="AN448" s="294"/>
      <c r="AO448" s="294"/>
      <c r="AP448" s="294"/>
      <c r="AQ448" s="294"/>
      <c r="AR448" s="294"/>
      <c r="AS448" s="294"/>
      <c r="AT448" s="294"/>
      <c r="AU448" s="294"/>
      <c r="AV448" s="294"/>
      <c r="AW448" s="294"/>
      <c r="AX448" s="294"/>
      <c r="AY448" s="294"/>
      <c r="AZ448" s="294"/>
      <c r="BA448" s="294"/>
      <c r="BB448" s="294"/>
      <c r="BC448" s="294"/>
      <c r="BD448" s="294"/>
      <c r="BE448" s="294"/>
      <c r="BF448" s="294"/>
      <c r="BG448" s="294"/>
      <c r="BH448" s="294"/>
      <c r="BI448" s="294"/>
    </row>
    <row r="449" spans="2:61" ht="15.75" customHeight="1" x14ac:dyDescent="0.2">
      <c r="B449" s="297"/>
      <c r="C449" s="297"/>
      <c r="D449" s="297"/>
      <c r="E449" s="297"/>
      <c r="F449" s="294"/>
      <c r="G449" s="294"/>
      <c r="H449" s="294"/>
      <c r="I449" s="294"/>
      <c r="J449" s="294"/>
      <c r="K449" s="294"/>
      <c r="L449" s="294"/>
      <c r="M449" s="294"/>
      <c r="N449" s="294"/>
      <c r="O449" s="294"/>
      <c r="P449" s="294"/>
      <c r="Q449" s="294"/>
      <c r="R449" s="294"/>
      <c r="S449" s="294"/>
      <c r="T449" s="294"/>
      <c r="U449" s="294"/>
      <c r="V449" s="294"/>
      <c r="W449" s="294"/>
      <c r="X449" s="294"/>
      <c r="Y449" s="294"/>
      <c r="Z449" s="294"/>
      <c r="AA449" s="294"/>
      <c r="AB449" s="294"/>
      <c r="AC449" s="294"/>
      <c r="AD449" s="294"/>
      <c r="AE449" s="294"/>
      <c r="AF449" s="294"/>
      <c r="AG449" s="294"/>
      <c r="AH449" s="294"/>
      <c r="AI449" s="294"/>
      <c r="AJ449" s="294"/>
      <c r="AK449" s="294"/>
      <c r="AL449" s="294"/>
      <c r="AM449" s="294"/>
      <c r="AN449" s="294"/>
      <c r="AO449" s="294"/>
      <c r="AP449" s="294"/>
      <c r="AQ449" s="294"/>
      <c r="AR449" s="294"/>
      <c r="AS449" s="294"/>
      <c r="AT449" s="294"/>
      <c r="AU449" s="294"/>
      <c r="AV449" s="294"/>
      <c r="AW449" s="294"/>
      <c r="AX449" s="294"/>
      <c r="AY449" s="294"/>
      <c r="AZ449" s="294"/>
      <c r="BA449" s="294"/>
      <c r="BB449" s="294"/>
      <c r="BC449" s="294"/>
      <c r="BD449" s="294"/>
      <c r="BE449" s="294"/>
      <c r="BF449" s="294"/>
      <c r="BG449" s="294"/>
      <c r="BH449" s="294"/>
      <c r="BI449" s="294"/>
    </row>
    <row r="450" spans="2:61" ht="15.75" customHeight="1" x14ac:dyDescent="0.2">
      <c r="B450" s="297"/>
      <c r="C450" s="297"/>
      <c r="D450" s="297"/>
      <c r="E450" s="297"/>
      <c r="F450" s="294"/>
      <c r="G450" s="294"/>
      <c r="H450" s="294"/>
      <c r="I450" s="294"/>
      <c r="J450" s="294"/>
      <c r="K450" s="294"/>
      <c r="L450" s="294"/>
      <c r="M450" s="294"/>
      <c r="N450" s="294"/>
      <c r="O450" s="294"/>
      <c r="P450" s="294"/>
      <c r="Q450" s="294"/>
      <c r="R450" s="294"/>
      <c r="S450" s="294"/>
      <c r="T450" s="294"/>
      <c r="U450" s="294"/>
      <c r="V450" s="294"/>
      <c r="W450" s="294"/>
      <c r="X450" s="294"/>
      <c r="Y450" s="294"/>
      <c r="Z450" s="294"/>
      <c r="AA450" s="294"/>
      <c r="AB450" s="294"/>
      <c r="AC450" s="294"/>
      <c r="AD450" s="294"/>
      <c r="AE450" s="294"/>
      <c r="AF450" s="294"/>
      <c r="AG450" s="294"/>
      <c r="AH450" s="294"/>
      <c r="AI450" s="294"/>
      <c r="AJ450" s="294"/>
      <c r="AK450" s="294"/>
      <c r="AL450" s="294"/>
      <c r="AM450" s="294"/>
      <c r="AN450" s="294"/>
      <c r="AO450" s="294"/>
      <c r="AP450" s="294"/>
      <c r="AQ450" s="294"/>
      <c r="AR450" s="294"/>
      <c r="AS450" s="294"/>
      <c r="AT450" s="294"/>
      <c r="AU450" s="294"/>
      <c r="AV450" s="294"/>
      <c r="AW450" s="294"/>
      <c r="AX450" s="294"/>
      <c r="AY450" s="294"/>
      <c r="AZ450" s="294"/>
      <c r="BA450" s="294"/>
      <c r="BB450" s="294"/>
      <c r="BC450" s="294"/>
      <c r="BD450" s="294"/>
      <c r="BE450" s="294"/>
      <c r="BF450" s="294"/>
      <c r="BG450" s="294"/>
      <c r="BH450" s="294"/>
      <c r="BI450" s="294"/>
    </row>
    <row r="451" spans="2:61" ht="15.75" customHeight="1" x14ac:dyDescent="0.2">
      <c r="B451" s="297"/>
      <c r="C451" s="297"/>
      <c r="D451" s="297"/>
      <c r="E451" s="297"/>
      <c r="F451" s="294"/>
      <c r="G451" s="294"/>
      <c r="H451" s="294"/>
      <c r="I451" s="294"/>
      <c r="J451" s="294"/>
      <c r="K451" s="294"/>
      <c r="L451" s="294"/>
      <c r="M451" s="294"/>
      <c r="N451" s="294"/>
      <c r="O451" s="294"/>
      <c r="P451" s="294"/>
      <c r="Q451" s="294"/>
      <c r="R451" s="294"/>
      <c r="S451" s="294"/>
      <c r="T451" s="294"/>
      <c r="U451" s="294"/>
      <c r="V451" s="294"/>
      <c r="W451" s="294"/>
      <c r="X451" s="294"/>
      <c r="Y451" s="294"/>
      <c r="Z451" s="294"/>
      <c r="AA451" s="294"/>
      <c r="AB451" s="294"/>
      <c r="AC451" s="294"/>
      <c r="AD451" s="294"/>
      <c r="AE451" s="294"/>
      <c r="AF451" s="294"/>
      <c r="AG451" s="294"/>
      <c r="AH451" s="294"/>
      <c r="AI451" s="294"/>
      <c r="AJ451" s="294"/>
      <c r="AK451" s="294"/>
      <c r="AL451" s="294"/>
      <c r="AM451" s="294"/>
      <c r="AN451" s="294"/>
      <c r="AO451" s="294"/>
      <c r="AP451" s="294"/>
      <c r="AQ451" s="294"/>
      <c r="AR451" s="294"/>
      <c r="AS451" s="294"/>
      <c r="AT451" s="294"/>
      <c r="AU451" s="294"/>
      <c r="AV451" s="294"/>
      <c r="AW451" s="294"/>
      <c r="AX451" s="294"/>
      <c r="AY451" s="294"/>
      <c r="AZ451" s="294"/>
      <c r="BA451" s="294"/>
      <c r="BB451" s="294"/>
      <c r="BC451" s="294"/>
      <c r="BD451" s="294"/>
      <c r="BE451" s="294"/>
      <c r="BF451" s="294"/>
      <c r="BG451" s="294"/>
      <c r="BH451" s="294"/>
      <c r="BI451" s="294"/>
    </row>
    <row r="452" spans="2:61" ht="15.75" customHeight="1" x14ac:dyDescent="0.2">
      <c r="B452" s="297"/>
      <c r="C452" s="297"/>
      <c r="D452" s="297"/>
      <c r="E452" s="297"/>
      <c r="F452" s="294"/>
      <c r="G452" s="294"/>
      <c r="H452" s="294"/>
      <c r="I452" s="294"/>
      <c r="J452" s="294"/>
      <c r="K452" s="294"/>
      <c r="L452" s="294"/>
      <c r="M452" s="294"/>
      <c r="N452" s="294"/>
      <c r="O452" s="294"/>
      <c r="P452" s="294"/>
      <c r="Q452" s="294"/>
      <c r="R452" s="294"/>
      <c r="S452" s="294"/>
      <c r="T452" s="294"/>
      <c r="U452" s="294"/>
      <c r="V452" s="294"/>
      <c r="W452" s="294"/>
      <c r="X452" s="294"/>
      <c r="Y452" s="294"/>
      <c r="Z452" s="294"/>
      <c r="AA452" s="294"/>
      <c r="AB452" s="294"/>
      <c r="AC452" s="294"/>
      <c r="AD452" s="294"/>
      <c r="AE452" s="294"/>
      <c r="AF452" s="294"/>
      <c r="AG452" s="294"/>
      <c r="AH452" s="294"/>
      <c r="AI452" s="294"/>
      <c r="AJ452" s="294"/>
      <c r="AK452" s="294"/>
      <c r="AL452" s="294"/>
      <c r="AM452" s="294"/>
      <c r="AN452" s="294"/>
      <c r="AO452" s="294"/>
      <c r="AP452" s="294"/>
      <c r="AQ452" s="294"/>
      <c r="AR452" s="294"/>
      <c r="AS452" s="294"/>
      <c r="AT452" s="294"/>
      <c r="AU452" s="294"/>
      <c r="AV452" s="294"/>
      <c r="AW452" s="294"/>
      <c r="AX452" s="294"/>
      <c r="AY452" s="294"/>
      <c r="AZ452" s="294"/>
      <c r="BA452" s="294"/>
      <c r="BB452" s="294"/>
      <c r="BC452" s="294"/>
      <c r="BD452" s="294"/>
      <c r="BE452" s="294"/>
      <c r="BF452" s="294"/>
      <c r="BG452" s="294"/>
      <c r="BH452" s="294"/>
      <c r="BI452" s="294"/>
    </row>
    <row r="453" spans="2:61" ht="15.75" customHeight="1" x14ac:dyDescent="0.2">
      <c r="B453" s="297"/>
      <c r="C453" s="297"/>
      <c r="D453" s="297"/>
      <c r="E453" s="297"/>
      <c r="F453" s="294"/>
      <c r="G453" s="294"/>
      <c r="H453" s="294"/>
      <c r="I453" s="294"/>
      <c r="J453" s="294"/>
      <c r="K453" s="294"/>
      <c r="L453" s="294"/>
      <c r="M453" s="294"/>
      <c r="N453" s="294"/>
      <c r="O453" s="294"/>
      <c r="P453" s="294"/>
      <c r="Q453" s="294"/>
      <c r="R453" s="294"/>
      <c r="S453" s="294"/>
      <c r="T453" s="294"/>
      <c r="U453" s="294"/>
      <c r="V453" s="294"/>
      <c r="W453" s="294"/>
      <c r="X453" s="294"/>
      <c r="Y453" s="294"/>
      <c r="Z453" s="294"/>
      <c r="AA453" s="294"/>
      <c r="AB453" s="294"/>
      <c r="AC453" s="294"/>
      <c r="AD453" s="294"/>
      <c r="AE453" s="294"/>
      <c r="AF453" s="294"/>
      <c r="AG453" s="294"/>
      <c r="AH453" s="294"/>
      <c r="AI453" s="294"/>
      <c r="AJ453" s="294"/>
      <c r="AK453" s="294"/>
      <c r="AL453" s="294"/>
      <c r="AM453" s="294"/>
      <c r="AN453" s="294"/>
      <c r="AO453" s="294"/>
      <c r="AP453" s="294"/>
      <c r="AQ453" s="294"/>
      <c r="AR453" s="294"/>
      <c r="AS453" s="294"/>
      <c r="AT453" s="294"/>
      <c r="AU453" s="294"/>
      <c r="AV453" s="294"/>
      <c r="AW453" s="294"/>
      <c r="AX453" s="294"/>
      <c r="AY453" s="294"/>
      <c r="AZ453" s="294"/>
      <c r="BA453" s="294"/>
      <c r="BB453" s="294"/>
      <c r="BC453" s="294"/>
      <c r="BD453" s="294"/>
      <c r="BE453" s="294"/>
      <c r="BF453" s="294"/>
      <c r="BG453" s="294"/>
      <c r="BH453" s="294"/>
      <c r="BI453" s="294"/>
    </row>
    <row r="454" spans="2:61" ht="15.75" customHeight="1" x14ac:dyDescent="0.2">
      <c r="B454" s="297"/>
      <c r="C454" s="297"/>
      <c r="D454" s="297"/>
      <c r="E454" s="297"/>
      <c r="F454" s="294"/>
      <c r="G454" s="294"/>
      <c r="H454" s="294"/>
      <c r="I454" s="294"/>
      <c r="J454" s="294"/>
      <c r="K454" s="294"/>
      <c r="L454" s="294"/>
      <c r="M454" s="294"/>
      <c r="N454" s="294"/>
      <c r="O454" s="294"/>
      <c r="P454" s="294"/>
      <c r="Q454" s="294"/>
      <c r="R454" s="294"/>
      <c r="S454" s="294"/>
      <c r="T454" s="294"/>
      <c r="U454" s="294"/>
      <c r="V454" s="294"/>
      <c r="W454" s="294"/>
      <c r="X454" s="294"/>
      <c r="Y454" s="294"/>
      <c r="Z454" s="294"/>
      <c r="AA454" s="294"/>
      <c r="AB454" s="294"/>
      <c r="AC454" s="294"/>
      <c r="AD454" s="294"/>
      <c r="AE454" s="294"/>
      <c r="AF454" s="294"/>
      <c r="AG454" s="294"/>
      <c r="AH454" s="294"/>
      <c r="AI454" s="294"/>
      <c r="AJ454" s="294"/>
      <c r="AK454" s="294"/>
      <c r="AL454" s="294"/>
      <c r="AM454" s="294"/>
      <c r="AN454" s="294"/>
      <c r="AO454" s="294"/>
      <c r="AP454" s="294"/>
      <c r="AQ454" s="294"/>
      <c r="AR454" s="294"/>
      <c r="AS454" s="294"/>
      <c r="AT454" s="294"/>
      <c r="AU454" s="294"/>
      <c r="AV454" s="294"/>
      <c r="AW454" s="294"/>
      <c r="AX454" s="294"/>
      <c r="AY454" s="294"/>
      <c r="AZ454" s="294"/>
      <c r="BA454" s="294"/>
      <c r="BB454" s="294"/>
      <c r="BC454" s="294"/>
      <c r="BD454" s="294"/>
      <c r="BE454" s="294"/>
      <c r="BF454" s="294"/>
      <c r="BG454" s="294"/>
      <c r="BH454" s="294"/>
      <c r="BI454" s="294"/>
    </row>
    <row r="455" spans="2:61" ht="15.75" customHeight="1" x14ac:dyDescent="0.2">
      <c r="B455" s="297"/>
      <c r="C455" s="297"/>
      <c r="D455" s="297"/>
      <c r="E455" s="297"/>
      <c r="F455" s="294"/>
      <c r="G455" s="294"/>
      <c r="H455" s="294"/>
      <c r="I455" s="294"/>
      <c r="J455" s="294"/>
      <c r="K455" s="294"/>
      <c r="L455" s="294"/>
      <c r="M455" s="294"/>
      <c r="N455" s="294"/>
      <c r="O455" s="294"/>
      <c r="P455" s="294"/>
      <c r="Q455" s="294"/>
      <c r="R455" s="294"/>
      <c r="S455" s="294"/>
      <c r="T455" s="294"/>
      <c r="U455" s="294"/>
      <c r="V455" s="294"/>
      <c r="W455" s="294"/>
      <c r="X455" s="294"/>
      <c r="Y455" s="294"/>
      <c r="Z455" s="294"/>
      <c r="AA455" s="294"/>
      <c r="AB455" s="294"/>
      <c r="AC455" s="294"/>
      <c r="AD455" s="294"/>
      <c r="AE455" s="294"/>
      <c r="AF455" s="294"/>
      <c r="AG455" s="294"/>
      <c r="AH455" s="294"/>
      <c r="AI455" s="294"/>
      <c r="AJ455" s="294"/>
      <c r="AK455" s="294"/>
      <c r="AL455" s="294"/>
      <c r="AM455" s="294"/>
      <c r="AN455" s="294"/>
      <c r="AO455" s="294"/>
      <c r="AP455" s="294"/>
      <c r="AQ455" s="294"/>
      <c r="AR455" s="294"/>
      <c r="AS455" s="294"/>
      <c r="AT455" s="294"/>
      <c r="AU455" s="294"/>
      <c r="AV455" s="294"/>
      <c r="AW455" s="294"/>
      <c r="AX455" s="294"/>
      <c r="AY455" s="294"/>
      <c r="AZ455" s="294"/>
      <c r="BA455" s="294"/>
      <c r="BB455" s="294"/>
      <c r="BC455" s="294"/>
      <c r="BD455" s="294"/>
      <c r="BE455" s="294"/>
      <c r="BF455" s="294"/>
      <c r="BG455" s="294"/>
      <c r="BH455" s="294"/>
      <c r="BI455" s="294"/>
    </row>
    <row r="456" spans="2:61" ht="15.75" customHeight="1" x14ac:dyDescent="0.2">
      <c r="B456" s="297"/>
      <c r="C456" s="297"/>
      <c r="D456" s="297"/>
      <c r="E456" s="297"/>
      <c r="F456" s="294"/>
      <c r="G456" s="294"/>
      <c r="H456" s="294"/>
      <c r="I456" s="294"/>
      <c r="J456" s="294"/>
      <c r="K456" s="294"/>
      <c r="L456" s="294"/>
      <c r="M456" s="294"/>
      <c r="N456" s="294"/>
      <c r="O456" s="294"/>
      <c r="P456" s="294"/>
      <c r="Q456" s="294"/>
      <c r="R456" s="294"/>
      <c r="S456" s="294"/>
      <c r="T456" s="294"/>
      <c r="U456" s="294"/>
      <c r="V456" s="294"/>
      <c r="W456" s="294"/>
      <c r="X456" s="294"/>
      <c r="Y456" s="294"/>
      <c r="Z456" s="294"/>
      <c r="AA456" s="294"/>
      <c r="AB456" s="294"/>
      <c r="AC456" s="294"/>
      <c r="AD456" s="294"/>
      <c r="AE456" s="294"/>
      <c r="AF456" s="294"/>
      <c r="AG456" s="294"/>
      <c r="AH456" s="294"/>
      <c r="AI456" s="294"/>
      <c r="AJ456" s="294"/>
      <c r="AK456" s="294"/>
      <c r="AL456" s="294"/>
      <c r="AM456" s="294"/>
      <c r="AN456" s="294"/>
      <c r="AO456" s="294"/>
      <c r="AP456" s="294"/>
      <c r="AQ456" s="294"/>
      <c r="AR456" s="294"/>
      <c r="AS456" s="294"/>
      <c r="AT456" s="294"/>
      <c r="AU456" s="294"/>
      <c r="AV456" s="294"/>
      <c r="AW456" s="294"/>
      <c r="AX456" s="294"/>
      <c r="AY456" s="294"/>
      <c r="AZ456" s="294"/>
      <c r="BA456" s="294"/>
      <c r="BB456" s="294"/>
      <c r="BC456" s="294"/>
      <c r="BD456" s="294"/>
      <c r="BE456" s="294"/>
      <c r="BF456" s="294"/>
      <c r="BG456" s="294"/>
      <c r="BH456" s="294"/>
      <c r="BI456" s="294"/>
    </row>
    <row r="457" spans="2:61" ht="15.75" customHeight="1" x14ac:dyDescent="0.2">
      <c r="B457" s="297"/>
      <c r="C457" s="297"/>
      <c r="D457" s="297"/>
      <c r="E457" s="297"/>
      <c r="F457" s="294"/>
      <c r="G457" s="294"/>
      <c r="H457" s="294"/>
      <c r="I457" s="294"/>
      <c r="J457" s="294"/>
      <c r="K457" s="294"/>
      <c r="L457" s="294"/>
      <c r="M457" s="294"/>
      <c r="N457" s="294"/>
      <c r="O457" s="294"/>
      <c r="P457" s="294"/>
      <c r="Q457" s="294"/>
      <c r="R457" s="294"/>
      <c r="S457" s="294"/>
      <c r="T457" s="294"/>
      <c r="U457" s="294"/>
      <c r="V457" s="294"/>
      <c r="W457" s="294"/>
      <c r="X457" s="294"/>
      <c r="Y457" s="294"/>
      <c r="Z457" s="294"/>
      <c r="AA457" s="294"/>
      <c r="AB457" s="294"/>
      <c r="AC457" s="294"/>
      <c r="AD457" s="294"/>
      <c r="AE457" s="294"/>
      <c r="AF457" s="294"/>
      <c r="AG457" s="294"/>
      <c r="AH457" s="294"/>
      <c r="AI457" s="294"/>
      <c r="AJ457" s="294"/>
      <c r="AK457" s="294"/>
      <c r="AL457" s="294"/>
      <c r="AM457" s="294"/>
      <c r="AN457" s="294"/>
      <c r="AO457" s="294"/>
      <c r="AP457" s="294"/>
      <c r="AQ457" s="294"/>
      <c r="AR457" s="294"/>
      <c r="AS457" s="294"/>
      <c r="AT457" s="294"/>
      <c r="AU457" s="294"/>
      <c r="AV457" s="294"/>
      <c r="AW457" s="294"/>
      <c r="AX457" s="294"/>
      <c r="AY457" s="294"/>
      <c r="AZ457" s="294"/>
      <c r="BA457" s="294"/>
      <c r="BB457" s="294"/>
      <c r="BC457" s="294"/>
      <c r="BD457" s="294"/>
      <c r="BE457" s="294"/>
      <c r="BF457" s="294"/>
      <c r="BG457" s="294"/>
      <c r="BH457" s="294"/>
      <c r="BI457" s="294"/>
    </row>
    <row r="458" spans="2:61" ht="15.75" customHeight="1" x14ac:dyDescent="0.2">
      <c r="B458" s="297"/>
      <c r="C458" s="297"/>
      <c r="D458" s="297"/>
      <c r="E458" s="297"/>
      <c r="F458" s="294"/>
      <c r="G458" s="294"/>
      <c r="H458" s="294"/>
      <c r="I458" s="294"/>
      <c r="J458" s="294"/>
      <c r="K458" s="294"/>
      <c r="L458" s="294"/>
      <c r="M458" s="294"/>
      <c r="N458" s="294"/>
      <c r="O458" s="294"/>
      <c r="P458" s="294"/>
      <c r="Q458" s="294"/>
      <c r="R458" s="294"/>
      <c r="S458" s="294"/>
      <c r="T458" s="294"/>
      <c r="U458" s="294"/>
      <c r="V458" s="294"/>
      <c r="W458" s="294"/>
      <c r="X458" s="294"/>
      <c r="Y458" s="294"/>
      <c r="Z458" s="294"/>
      <c r="AA458" s="294"/>
      <c r="AB458" s="294"/>
      <c r="AC458" s="294"/>
      <c r="AD458" s="294"/>
      <c r="AE458" s="294"/>
      <c r="AF458" s="294"/>
      <c r="AG458" s="294"/>
      <c r="AH458" s="294"/>
      <c r="AI458" s="294"/>
      <c r="AJ458" s="294"/>
      <c r="AK458" s="294"/>
      <c r="AL458" s="294"/>
      <c r="AM458" s="294"/>
      <c r="AN458" s="294"/>
      <c r="AO458" s="294"/>
      <c r="AP458" s="294"/>
      <c r="AQ458" s="294"/>
      <c r="AR458" s="294"/>
      <c r="AS458" s="294"/>
      <c r="AT458" s="294"/>
      <c r="AU458" s="294"/>
      <c r="AV458" s="294"/>
      <c r="AW458" s="294"/>
      <c r="AX458" s="294"/>
      <c r="AY458" s="294"/>
      <c r="AZ458" s="294"/>
      <c r="BA458" s="294"/>
      <c r="BB458" s="294"/>
      <c r="BC458" s="294"/>
      <c r="BD458" s="294"/>
      <c r="BE458" s="294"/>
      <c r="BF458" s="294"/>
      <c r="BG458" s="294"/>
      <c r="BH458" s="294"/>
      <c r="BI458" s="294"/>
    </row>
    <row r="459" spans="2:61" ht="15.75" customHeight="1" x14ac:dyDescent="0.2">
      <c r="B459" s="297"/>
      <c r="C459" s="297"/>
      <c r="D459" s="297"/>
      <c r="E459" s="297"/>
      <c r="F459" s="294"/>
      <c r="G459" s="294"/>
      <c r="H459" s="294"/>
      <c r="I459" s="294"/>
      <c r="J459" s="294"/>
      <c r="K459" s="294"/>
      <c r="L459" s="294"/>
      <c r="M459" s="294"/>
      <c r="N459" s="294"/>
      <c r="O459" s="294"/>
      <c r="P459" s="294"/>
      <c r="Q459" s="294"/>
      <c r="R459" s="294"/>
      <c r="S459" s="294"/>
      <c r="T459" s="294"/>
      <c r="U459" s="294"/>
      <c r="V459" s="294"/>
      <c r="W459" s="294"/>
      <c r="X459" s="294"/>
      <c r="Y459" s="294"/>
      <c r="Z459" s="294"/>
      <c r="AA459" s="294"/>
      <c r="AB459" s="294"/>
      <c r="AC459" s="294"/>
      <c r="AD459" s="294"/>
      <c r="AE459" s="294"/>
      <c r="AF459" s="294"/>
      <c r="AG459" s="294"/>
      <c r="AH459" s="294"/>
      <c r="AI459" s="294"/>
      <c r="AJ459" s="294"/>
      <c r="AK459" s="294"/>
      <c r="AL459" s="294"/>
      <c r="AM459" s="294"/>
      <c r="AN459" s="294"/>
      <c r="AO459" s="294"/>
      <c r="AP459" s="294"/>
      <c r="AQ459" s="294"/>
      <c r="AR459" s="294"/>
      <c r="AS459" s="294"/>
      <c r="AT459" s="294"/>
      <c r="AU459" s="294"/>
      <c r="AV459" s="294"/>
      <c r="AW459" s="294"/>
      <c r="AX459" s="294"/>
      <c r="AY459" s="294"/>
      <c r="AZ459" s="294"/>
      <c r="BA459" s="294"/>
      <c r="BB459" s="294"/>
      <c r="BC459" s="294"/>
      <c r="BD459" s="294"/>
      <c r="BE459" s="294"/>
      <c r="BF459" s="294"/>
      <c r="BG459" s="294"/>
      <c r="BH459" s="294"/>
      <c r="BI459" s="294"/>
    </row>
    <row r="460" spans="2:61" ht="15.75" customHeight="1" x14ac:dyDescent="0.2">
      <c r="B460" s="297"/>
      <c r="C460" s="297"/>
      <c r="D460" s="297"/>
      <c r="E460" s="297"/>
      <c r="F460" s="294"/>
      <c r="G460" s="294"/>
      <c r="H460" s="294"/>
      <c r="I460" s="294"/>
      <c r="J460" s="294"/>
      <c r="K460" s="294"/>
      <c r="L460" s="294"/>
      <c r="M460" s="294"/>
      <c r="N460" s="294"/>
      <c r="O460" s="294"/>
      <c r="P460" s="294"/>
      <c r="Q460" s="294"/>
      <c r="R460" s="294"/>
      <c r="S460" s="294"/>
      <c r="T460" s="294"/>
      <c r="U460" s="294"/>
      <c r="V460" s="294"/>
      <c r="W460" s="294"/>
      <c r="X460" s="294"/>
      <c r="Y460" s="294"/>
      <c r="Z460" s="294"/>
      <c r="AA460" s="294"/>
      <c r="AB460" s="294"/>
      <c r="AC460" s="294"/>
      <c r="AD460" s="294"/>
      <c r="AE460" s="294"/>
      <c r="AF460" s="294"/>
      <c r="AG460" s="294"/>
      <c r="AH460" s="294"/>
      <c r="AI460" s="294"/>
      <c r="AJ460" s="294"/>
      <c r="AK460" s="294"/>
      <c r="AL460" s="294"/>
      <c r="AM460" s="294"/>
      <c r="AN460" s="294"/>
      <c r="AO460" s="294"/>
      <c r="AP460" s="294"/>
      <c r="AQ460" s="294"/>
      <c r="AR460" s="294"/>
      <c r="AS460" s="294"/>
      <c r="AT460" s="294"/>
      <c r="AU460" s="294"/>
      <c r="AV460" s="294"/>
      <c r="AW460" s="294"/>
      <c r="AX460" s="294"/>
      <c r="AY460" s="294"/>
      <c r="AZ460" s="294"/>
      <c r="BA460" s="294"/>
      <c r="BB460" s="294"/>
      <c r="BC460" s="294"/>
      <c r="BD460" s="294"/>
      <c r="BE460" s="294"/>
      <c r="BF460" s="294"/>
      <c r="BG460" s="294"/>
      <c r="BH460" s="294"/>
      <c r="BI460" s="294"/>
    </row>
    <row r="461" spans="2:61" ht="15.75" customHeight="1" x14ac:dyDescent="0.2">
      <c r="B461" s="297"/>
      <c r="C461" s="297"/>
      <c r="D461" s="297"/>
      <c r="E461" s="297"/>
      <c r="F461" s="294"/>
      <c r="G461" s="294"/>
      <c r="H461" s="294"/>
      <c r="I461" s="294"/>
      <c r="J461" s="294"/>
      <c r="K461" s="294"/>
      <c r="L461" s="294"/>
      <c r="M461" s="294"/>
      <c r="N461" s="294"/>
      <c r="O461" s="294"/>
      <c r="P461" s="294"/>
      <c r="Q461" s="294"/>
      <c r="R461" s="294"/>
      <c r="S461" s="294"/>
      <c r="T461" s="294"/>
      <c r="U461" s="294"/>
      <c r="V461" s="294"/>
      <c r="W461" s="294"/>
      <c r="X461" s="294"/>
      <c r="Y461" s="294"/>
      <c r="Z461" s="294"/>
      <c r="AA461" s="294"/>
      <c r="AB461" s="294"/>
      <c r="AC461" s="294"/>
      <c r="AD461" s="294"/>
      <c r="AE461" s="294"/>
      <c r="AF461" s="294"/>
      <c r="AG461" s="294"/>
      <c r="AH461" s="294"/>
      <c r="AI461" s="294"/>
      <c r="AJ461" s="294"/>
      <c r="AK461" s="294"/>
      <c r="AL461" s="294"/>
      <c r="AM461" s="294"/>
      <c r="AN461" s="294"/>
      <c r="AO461" s="294"/>
      <c r="AP461" s="294"/>
      <c r="AQ461" s="294"/>
      <c r="AR461" s="294"/>
      <c r="AS461" s="294"/>
      <c r="AT461" s="294"/>
      <c r="AU461" s="294"/>
      <c r="AV461" s="294"/>
      <c r="AW461" s="294"/>
      <c r="AX461" s="294"/>
      <c r="AY461" s="294"/>
      <c r="AZ461" s="294"/>
      <c r="BA461" s="294"/>
      <c r="BB461" s="294"/>
      <c r="BC461" s="294"/>
      <c r="BD461" s="294"/>
      <c r="BE461" s="294"/>
      <c r="BF461" s="294"/>
      <c r="BG461" s="294"/>
      <c r="BH461" s="294"/>
      <c r="BI461" s="294"/>
    </row>
    <row r="462" spans="2:61" ht="15.75" customHeight="1" x14ac:dyDescent="0.2">
      <c r="B462" s="297"/>
      <c r="C462" s="297"/>
      <c r="D462" s="297"/>
      <c r="E462" s="297"/>
      <c r="F462" s="294"/>
      <c r="G462" s="294"/>
      <c r="H462" s="294"/>
      <c r="I462" s="294"/>
      <c r="J462" s="294"/>
      <c r="K462" s="294"/>
      <c r="L462" s="294"/>
      <c r="M462" s="294"/>
      <c r="N462" s="294"/>
      <c r="O462" s="294"/>
      <c r="P462" s="294"/>
      <c r="Q462" s="294"/>
      <c r="R462" s="294"/>
      <c r="S462" s="294"/>
      <c r="T462" s="294"/>
      <c r="U462" s="294"/>
      <c r="V462" s="294"/>
      <c r="W462" s="294"/>
      <c r="X462" s="294"/>
      <c r="Y462" s="294"/>
      <c r="Z462" s="294"/>
      <c r="AA462" s="294"/>
      <c r="AB462" s="294"/>
      <c r="AC462" s="294"/>
      <c r="AD462" s="294"/>
      <c r="AE462" s="294"/>
      <c r="AF462" s="294"/>
      <c r="AG462" s="294"/>
      <c r="AH462" s="294"/>
      <c r="AI462" s="294"/>
      <c r="AJ462" s="294"/>
      <c r="AK462" s="294"/>
      <c r="AL462" s="294"/>
      <c r="AM462" s="294"/>
      <c r="AN462" s="294"/>
      <c r="AO462" s="294"/>
      <c r="AP462" s="294"/>
      <c r="AQ462" s="294"/>
      <c r="AR462" s="294"/>
      <c r="AS462" s="294"/>
      <c r="AT462" s="294"/>
      <c r="AU462" s="294"/>
      <c r="AV462" s="294"/>
      <c r="AW462" s="294"/>
      <c r="AX462" s="294"/>
      <c r="AY462" s="294"/>
      <c r="AZ462" s="294"/>
      <c r="BA462" s="294"/>
      <c r="BB462" s="294"/>
      <c r="BC462" s="294"/>
      <c r="BD462" s="294"/>
      <c r="BE462" s="294"/>
      <c r="BF462" s="294"/>
      <c r="BG462" s="294"/>
      <c r="BH462" s="294"/>
      <c r="BI462" s="294"/>
    </row>
    <row r="463" spans="2:61" ht="15.75" customHeight="1" x14ac:dyDescent="0.2">
      <c r="B463" s="297"/>
      <c r="C463" s="297"/>
      <c r="D463" s="297"/>
      <c r="E463" s="297"/>
      <c r="F463" s="294"/>
      <c r="G463" s="294"/>
      <c r="H463" s="294"/>
      <c r="I463" s="294"/>
      <c r="J463" s="294"/>
      <c r="K463" s="294"/>
      <c r="L463" s="294"/>
      <c r="M463" s="294"/>
      <c r="N463" s="294"/>
      <c r="O463" s="294"/>
      <c r="P463" s="294"/>
      <c r="Q463" s="294"/>
      <c r="R463" s="294"/>
      <c r="S463" s="294"/>
      <c r="T463" s="294"/>
      <c r="U463" s="294"/>
      <c r="V463" s="294"/>
      <c r="W463" s="294"/>
      <c r="X463" s="294"/>
      <c r="Y463" s="294"/>
      <c r="Z463" s="294"/>
      <c r="AA463" s="294"/>
      <c r="AB463" s="294"/>
      <c r="AC463" s="294"/>
      <c r="AD463" s="294"/>
      <c r="AE463" s="294"/>
      <c r="AF463" s="294"/>
      <c r="AG463" s="294"/>
      <c r="AH463" s="294"/>
      <c r="AI463" s="294"/>
      <c r="AJ463" s="294"/>
      <c r="AK463" s="294"/>
      <c r="AL463" s="294"/>
      <c r="AM463" s="294"/>
      <c r="AN463" s="294"/>
      <c r="AO463" s="294"/>
      <c r="AP463" s="294"/>
      <c r="AQ463" s="294"/>
      <c r="AR463" s="294"/>
      <c r="AS463" s="294"/>
      <c r="AT463" s="294"/>
      <c r="AU463" s="294"/>
      <c r="AV463" s="294"/>
      <c r="AW463" s="294"/>
      <c r="AX463" s="294"/>
      <c r="AY463" s="294"/>
      <c r="AZ463" s="294"/>
      <c r="BA463" s="294"/>
      <c r="BB463" s="294"/>
      <c r="BC463" s="294"/>
      <c r="BD463" s="294"/>
      <c r="BE463" s="294"/>
      <c r="BF463" s="294"/>
      <c r="BG463" s="294"/>
      <c r="BH463" s="294"/>
      <c r="BI463" s="294"/>
    </row>
    <row r="464" spans="2:61" ht="15.75" customHeight="1" x14ac:dyDescent="0.2">
      <c r="B464" s="297"/>
      <c r="C464" s="297"/>
      <c r="D464" s="297"/>
      <c r="E464" s="297"/>
      <c r="F464" s="294"/>
      <c r="G464" s="294"/>
      <c r="H464" s="294"/>
      <c r="I464" s="294"/>
      <c r="J464" s="294"/>
      <c r="K464" s="294"/>
      <c r="L464" s="294"/>
      <c r="M464" s="294"/>
      <c r="N464" s="294"/>
      <c r="O464" s="294"/>
      <c r="P464" s="294"/>
      <c r="Q464" s="294"/>
      <c r="R464" s="294"/>
      <c r="S464" s="294"/>
      <c r="T464" s="294"/>
      <c r="U464" s="294"/>
      <c r="V464" s="294"/>
      <c r="W464" s="294"/>
      <c r="X464" s="294"/>
      <c r="Y464" s="294"/>
      <c r="Z464" s="294"/>
      <c r="AA464" s="294"/>
      <c r="AB464" s="294"/>
      <c r="AC464" s="294"/>
      <c r="AD464" s="294"/>
      <c r="AE464" s="294"/>
      <c r="AF464" s="294"/>
      <c r="AG464" s="294"/>
      <c r="AH464" s="294"/>
      <c r="AI464" s="294"/>
      <c r="AJ464" s="294"/>
      <c r="AK464" s="294"/>
      <c r="AL464" s="294"/>
      <c r="AM464" s="294"/>
      <c r="AN464" s="294"/>
      <c r="AO464" s="294"/>
      <c r="AP464" s="294"/>
      <c r="AQ464" s="294"/>
      <c r="AR464" s="294"/>
      <c r="AS464" s="294"/>
      <c r="AT464" s="294"/>
      <c r="AU464" s="294"/>
      <c r="AV464" s="294"/>
      <c r="AW464" s="294"/>
      <c r="AX464" s="294"/>
      <c r="AY464" s="294"/>
      <c r="AZ464" s="294"/>
      <c r="BA464" s="294"/>
      <c r="BB464" s="294"/>
      <c r="BC464" s="294"/>
      <c r="BD464" s="294"/>
      <c r="BE464" s="294"/>
      <c r="BF464" s="294"/>
      <c r="BG464" s="294"/>
      <c r="BH464" s="294"/>
      <c r="BI464" s="294"/>
    </row>
    <row r="465" spans="2:61" ht="15.75" customHeight="1" x14ac:dyDescent="0.2">
      <c r="B465" s="297"/>
      <c r="C465" s="297"/>
      <c r="D465" s="297"/>
      <c r="E465" s="297"/>
      <c r="F465" s="294"/>
      <c r="G465" s="294"/>
      <c r="H465" s="294"/>
      <c r="I465" s="294"/>
      <c r="J465" s="294"/>
      <c r="K465" s="294"/>
      <c r="L465" s="294"/>
      <c r="M465" s="294"/>
      <c r="N465" s="294"/>
      <c r="O465" s="294"/>
      <c r="P465" s="294"/>
      <c r="Q465" s="294"/>
      <c r="R465" s="294"/>
      <c r="S465" s="294"/>
      <c r="T465" s="294"/>
      <c r="U465" s="294"/>
      <c r="V465" s="294"/>
      <c r="W465" s="294"/>
      <c r="X465" s="294"/>
      <c r="Y465" s="294"/>
      <c r="Z465" s="294"/>
      <c r="AA465" s="294"/>
      <c r="AB465" s="294"/>
      <c r="AC465" s="294"/>
      <c r="AD465" s="294"/>
      <c r="AE465" s="294"/>
      <c r="AF465" s="294"/>
      <c r="AG465" s="294"/>
      <c r="AH465" s="294"/>
      <c r="AI465" s="294"/>
      <c r="AJ465" s="294"/>
      <c r="AK465" s="294"/>
      <c r="AL465" s="294"/>
      <c r="AM465" s="294"/>
      <c r="AN465" s="294"/>
      <c r="AO465" s="294"/>
      <c r="AP465" s="294"/>
      <c r="AQ465" s="294"/>
      <c r="AR465" s="294"/>
      <c r="AS465" s="294"/>
      <c r="AT465" s="294"/>
      <c r="AU465" s="294"/>
      <c r="AV465" s="294"/>
      <c r="AW465" s="294"/>
      <c r="AX465" s="294"/>
      <c r="AY465" s="294"/>
      <c r="AZ465" s="294"/>
      <c r="BA465" s="294"/>
      <c r="BB465" s="294"/>
      <c r="BC465" s="294"/>
      <c r="BD465" s="294"/>
      <c r="BE465" s="294"/>
      <c r="BF465" s="294"/>
      <c r="BG465" s="294"/>
      <c r="BH465" s="294"/>
      <c r="BI465" s="294"/>
    </row>
    <row r="466" spans="2:61" ht="15.75" customHeight="1" x14ac:dyDescent="0.2">
      <c r="B466" s="297"/>
      <c r="C466" s="297"/>
      <c r="D466" s="297"/>
      <c r="E466" s="297"/>
      <c r="F466" s="294"/>
      <c r="G466" s="294"/>
      <c r="H466" s="294"/>
      <c r="I466" s="294"/>
      <c r="J466" s="294"/>
      <c r="K466" s="294"/>
      <c r="L466" s="294"/>
      <c r="M466" s="294"/>
      <c r="N466" s="294"/>
      <c r="O466" s="294"/>
      <c r="P466" s="294"/>
      <c r="Q466" s="294"/>
      <c r="R466" s="294"/>
      <c r="S466" s="294"/>
      <c r="T466" s="294"/>
      <c r="U466" s="294"/>
      <c r="V466" s="294"/>
      <c r="W466" s="294"/>
      <c r="X466" s="294"/>
      <c r="Y466" s="294"/>
      <c r="Z466" s="294"/>
      <c r="AA466" s="294"/>
      <c r="AB466" s="294"/>
      <c r="AC466" s="294"/>
      <c r="AD466" s="294"/>
      <c r="AE466" s="294"/>
      <c r="AF466" s="294"/>
      <c r="AG466" s="294"/>
      <c r="AH466" s="294"/>
      <c r="AI466" s="294"/>
      <c r="AJ466" s="294"/>
      <c r="AK466" s="294"/>
      <c r="AL466" s="294"/>
      <c r="AM466" s="294"/>
      <c r="AN466" s="294"/>
      <c r="AO466" s="294"/>
      <c r="AP466" s="294"/>
      <c r="AQ466" s="294"/>
      <c r="AR466" s="294"/>
      <c r="AS466" s="294"/>
      <c r="AT466" s="294"/>
      <c r="AU466" s="294"/>
      <c r="AV466" s="294"/>
      <c r="AW466" s="294"/>
      <c r="AX466" s="294"/>
      <c r="AY466" s="294"/>
      <c r="AZ466" s="294"/>
      <c r="BA466" s="294"/>
      <c r="BB466" s="294"/>
      <c r="BC466" s="294"/>
      <c r="BD466" s="294"/>
      <c r="BE466" s="294"/>
      <c r="BF466" s="294"/>
      <c r="BG466" s="294"/>
      <c r="BH466" s="294"/>
      <c r="BI466" s="294"/>
    </row>
    <row r="467" spans="2:61" ht="15.75" customHeight="1" x14ac:dyDescent="0.2">
      <c r="B467" s="297"/>
      <c r="C467" s="297"/>
      <c r="D467" s="297"/>
      <c r="E467" s="297"/>
      <c r="F467" s="294"/>
      <c r="G467" s="294"/>
      <c r="H467" s="294"/>
      <c r="I467" s="294"/>
      <c r="J467" s="294"/>
      <c r="K467" s="294"/>
      <c r="L467" s="294"/>
      <c r="M467" s="294"/>
      <c r="N467" s="294"/>
      <c r="O467" s="294"/>
      <c r="P467" s="294"/>
      <c r="Q467" s="294"/>
      <c r="R467" s="294"/>
      <c r="S467" s="294"/>
      <c r="T467" s="294"/>
      <c r="U467" s="294"/>
      <c r="V467" s="294"/>
      <c r="W467" s="294"/>
      <c r="X467" s="294"/>
      <c r="Y467" s="294"/>
      <c r="Z467" s="294"/>
      <c r="AA467" s="294"/>
      <c r="AB467" s="294"/>
      <c r="AC467" s="294"/>
      <c r="AD467" s="294"/>
      <c r="AE467" s="294"/>
      <c r="AF467" s="294"/>
      <c r="AG467" s="294"/>
      <c r="AH467" s="294"/>
      <c r="AI467" s="294"/>
      <c r="AJ467" s="294"/>
      <c r="AK467" s="294"/>
      <c r="AL467" s="294"/>
      <c r="AM467" s="294"/>
      <c r="AN467" s="294"/>
      <c r="AO467" s="294"/>
      <c r="AP467" s="294"/>
      <c r="AQ467" s="294"/>
      <c r="AR467" s="294"/>
      <c r="AS467" s="294"/>
      <c r="AT467" s="294"/>
      <c r="AU467" s="294"/>
      <c r="AV467" s="294"/>
      <c r="AW467" s="294"/>
      <c r="AX467" s="294"/>
      <c r="AY467" s="294"/>
      <c r="AZ467" s="294"/>
      <c r="BA467" s="294"/>
      <c r="BB467" s="294"/>
      <c r="BC467" s="294"/>
      <c r="BD467" s="294"/>
      <c r="BE467" s="294"/>
      <c r="BF467" s="294"/>
      <c r="BG467" s="294"/>
      <c r="BH467" s="294"/>
      <c r="BI467" s="294"/>
    </row>
    <row r="468" spans="2:61" ht="15.75" customHeight="1" x14ac:dyDescent="0.2">
      <c r="B468" s="297"/>
      <c r="C468" s="297"/>
      <c r="D468" s="297"/>
      <c r="E468" s="297"/>
      <c r="F468" s="294"/>
      <c r="G468" s="294"/>
      <c r="H468" s="294"/>
      <c r="I468" s="294"/>
      <c r="J468" s="294"/>
      <c r="K468" s="294"/>
      <c r="L468" s="294"/>
      <c r="M468" s="294"/>
      <c r="N468" s="294"/>
      <c r="O468" s="294"/>
      <c r="P468" s="294"/>
      <c r="Q468" s="294"/>
      <c r="R468" s="294"/>
      <c r="S468" s="294"/>
      <c r="T468" s="294"/>
      <c r="U468" s="294"/>
      <c r="V468" s="294"/>
      <c r="W468" s="294"/>
      <c r="X468" s="294"/>
      <c r="Y468" s="294"/>
      <c r="Z468" s="294"/>
      <c r="AA468" s="294"/>
      <c r="AB468" s="294"/>
      <c r="AC468" s="294"/>
      <c r="AD468" s="294"/>
      <c r="AE468" s="294"/>
      <c r="AF468" s="294"/>
      <c r="AG468" s="294"/>
      <c r="AH468" s="294"/>
      <c r="AI468" s="294"/>
      <c r="AJ468" s="294"/>
      <c r="AK468" s="294"/>
      <c r="AL468" s="294"/>
      <c r="AM468" s="294"/>
      <c r="AN468" s="294"/>
      <c r="AO468" s="294"/>
      <c r="AP468" s="294"/>
      <c r="AQ468" s="294"/>
      <c r="AR468" s="294"/>
      <c r="AS468" s="294"/>
      <c r="AT468" s="294"/>
      <c r="AU468" s="294"/>
      <c r="AV468" s="294"/>
      <c r="AW468" s="294"/>
      <c r="AX468" s="294"/>
      <c r="AY468" s="294"/>
      <c r="AZ468" s="294"/>
      <c r="BA468" s="294"/>
      <c r="BB468" s="294"/>
      <c r="BC468" s="294"/>
      <c r="BD468" s="294"/>
      <c r="BE468" s="294"/>
      <c r="BF468" s="294"/>
      <c r="BG468" s="294"/>
      <c r="BH468" s="294"/>
      <c r="BI468" s="294"/>
    </row>
    <row r="469" spans="2:61" ht="15.75" customHeight="1" x14ac:dyDescent="0.2">
      <c r="B469" s="297"/>
      <c r="C469" s="297"/>
      <c r="D469" s="297"/>
      <c r="E469" s="297"/>
      <c r="F469" s="294"/>
      <c r="G469" s="294"/>
      <c r="H469" s="294"/>
      <c r="I469" s="294"/>
      <c r="J469" s="294"/>
      <c r="K469" s="294"/>
      <c r="L469" s="294"/>
      <c r="M469" s="294"/>
      <c r="N469" s="294"/>
      <c r="O469" s="294"/>
      <c r="P469" s="294"/>
      <c r="Q469" s="294"/>
      <c r="R469" s="294"/>
      <c r="S469" s="294"/>
      <c r="T469" s="294"/>
      <c r="U469" s="294"/>
      <c r="V469" s="294"/>
      <c r="W469" s="294"/>
      <c r="X469" s="294"/>
      <c r="Y469" s="294"/>
      <c r="Z469" s="294"/>
      <c r="AA469" s="294"/>
      <c r="AB469" s="294"/>
      <c r="AC469" s="294"/>
      <c r="AD469" s="294"/>
      <c r="AE469" s="294"/>
      <c r="AF469" s="294"/>
      <c r="AG469" s="294"/>
      <c r="AH469" s="294"/>
      <c r="AI469" s="294"/>
      <c r="AJ469" s="294"/>
      <c r="AK469" s="294"/>
      <c r="AL469" s="294"/>
      <c r="AM469" s="294"/>
      <c r="AN469" s="294"/>
      <c r="AO469" s="294"/>
      <c r="AP469" s="294"/>
      <c r="AQ469" s="294"/>
      <c r="AR469" s="294"/>
      <c r="AS469" s="294"/>
      <c r="AT469" s="294"/>
      <c r="AU469" s="294"/>
      <c r="AV469" s="294"/>
      <c r="AW469" s="294"/>
      <c r="AX469" s="294"/>
      <c r="AY469" s="294"/>
      <c r="AZ469" s="294"/>
      <c r="BA469" s="294"/>
      <c r="BB469" s="294"/>
      <c r="BC469" s="294"/>
      <c r="BD469" s="294"/>
      <c r="BE469" s="294"/>
      <c r="BF469" s="294"/>
      <c r="BG469" s="294"/>
      <c r="BH469" s="294"/>
      <c r="BI469" s="294"/>
    </row>
    <row r="470" spans="2:61" ht="15.75" customHeight="1" x14ac:dyDescent="0.2">
      <c r="B470" s="297"/>
      <c r="C470" s="297"/>
      <c r="D470" s="297"/>
      <c r="E470" s="297"/>
      <c r="F470" s="294"/>
      <c r="G470" s="294"/>
      <c r="H470" s="294"/>
      <c r="I470" s="294"/>
      <c r="J470" s="294"/>
      <c r="K470" s="294"/>
      <c r="L470" s="294"/>
      <c r="M470" s="294"/>
      <c r="N470" s="294"/>
      <c r="O470" s="294"/>
      <c r="P470" s="294"/>
      <c r="Q470" s="294"/>
      <c r="R470" s="294"/>
      <c r="S470" s="294"/>
      <c r="T470" s="294"/>
      <c r="U470" s="294"/>
      <c r="V470" s="294"/>
      <c r="W470" s="294"/>
      <c r="X470" s="294"/>
      <c r="Y470" s="294"/>
      <c r="Z470" s="294"/>
      <c r="AA470" s="294"/>
      <c r="AB470" s="294"/>
      <c r="AC470" s="294"/>
      <c r="AD470" s="294"/>
      <c r="AE470" s="294"/>
      <c r="AF470" s="294"/>
      <c r="AG470" s="294"/>
      <c r="AH470" s="294"/>
      <c r="AI470" s="294"/>
      <c r="AJ470" s="294"/>
      <c r="AK470" s="294"/>
      <c r="AL470" s="294"/>
      <c r="AM470" s="294"/>
      <c r="AN470" s="294"/>
      <c r="AO470" s="294"/>
      <c r="AP470" s="294"/>
      <c r="AQ470" s="294"/>
      <c r="AR470" s="294"/>
      <c r="AS470" s="294"/>
      <c r="AT470" s="294"/>
      <c r="AU470" s="294"/>
      <c r="AV470" s="294"/>
      <c r="AW470" s="294"/>
      <c r="AX470" s="294"/>
      <c r="AY470" s="294"/>
      <c r="AZ470" s="294"/>
      <c r="BA470" s="294"/>
      <c r="BB470" s="294"/>
      <c r="BC470" s="294"/>
      <c r="BD470" s="294"/>
      <c r="BE470" s="294"/>
      <c r="BF470" s="294"/>
      <c r="BG470" s="294"/>
      <c r="BH470" s="294"/>
      <c r="BI470" s="294"/>
    </row>
    <row r="471" spans="2:61" ht="15.75" customHeight="1" x14ac:dyDescent="0.2">
      <c r="B471" s="297"/>
      <c r="C471" s="297"/>
      <c r="D471" s="297"/>
      <c r="E471" s="297"/>
      <c r="F471" s="294"/>
      <c r="G471" s="294"/>
      <c r="H471" s="294"/>
      <c r="I471" s="294"/>
      <c r="J471" s="294"/>
      <c r="K471" s="294"/>
      <c r="L471" s="294"/>
      <c r="M471" s="294"/>
      <c r="N471" s="294"/>
      <c r="O471" s="294"/>
      <c r="P471" s="294"/>
      <c r="Q471" s="294"/>
      <c r="R471" s="294"/>
      <c r="S471" s="294"/>
      <c r="T471" s="294"/>
      <c r="U471" s="294"/>
      <c r="V471" s="294"/>
      <c r="W471" s="294"/>
      <c r="X471" s="294"/>
      <c r="Y471" s="294"/>
      <c r="Z471" s="294"/>
      <c r="AA471" s="294"/>
      <c r="AB471" s="294"/>
      <c r="AC471" s="294"/>
      <c r="AD471" s="294"/>
      <c r="AE471" s="294"/>
      <c r="AF471" s="294"/>
      <c r="AG471" s="294"/>
      <c r="AH471" s="294"/>
      <c r="AI471" s="294"/>
      <c r="AJ471" s="294"/>
      <c r="AK471" s="294"/>
      <c r="AL471" s="294"/>
      <c r="AM471" s="294"/>
      <c r="AN471" s="294"/>
      <c r="AO471" s="294"/>
      <c r="AP471" s="294"/>
      <c r="AQ471" s="294"/>
      <c r="AR471" s="294"/>
      <c r="AS471" s="294"/>
      <c r="AT471" s="294"/>
      <c r="AU471" s="294"/>
      <c r="AV471" s="294"/>
      <c r="AW471" s="294"/>
      <c r="AX471" s="294"/>
      <c r="AY471" s="294"/>
      <c r="AZ471" s="294"/>
      <c r="BA471" s="294"/>
      <c r="BB471" s="294"/>
      <c r="BC471" s="294"/>
      <c r="BD471" s="294"/>
      <c r="BE471" s="294"/>
      <c r="BF471" s="294"/>
      <c r="BG471" s="294"/>
      <c r="BH471" s="294"/>
      <c r="BI471" s="294"/>
    </row>
    <row r="472" spans="2:61" ht="15.75" customHeight="1" x14ac:dyDescent="0.2">
      <c r="B472" s="297"/>
      <c r="C472" s="297"/>
      <c r="D472" s="297"/>
      <c r="E472" s="297"/>
      <c r="F472" s="294"/>
      <c r="G472" s="294"/>
      <c r="H472" s="294"/>
      <c r="I472" s="294"/>
      <c r="J472" s="294"/>
      <c r="K472" s="294"/>
      <c r="L472" s="294"/>
      <c r="M472" s="294"/>
      <c r="N472" s="294"/>
      <c r="O472" s="294"/>
      <c r="P472" s="294"/>
      <c r="Q472" s="294"/>
      <c r="R472" s="294"/>
      <c r="S472" s="294"/>
      <c r="T472" s="294"/>
      <c r="U472" s="294"/>
      <c r="V472" s="294"/>
      <c r="W472" s="294"/>
      <c r="X472" s="294"/>
      <c r="Y472" s="294"/>
      <c r="Z472" s="294"/>
      <c r="AA472" s="294"/>
      <c r="AB472" s="294"/>
      <c r="AC472" s="294"/>
      <c r="AD472" s="294"/>
      <c r="AE472" s="294"/>
      <c r="AF472" s="294"/>
      <c r="AG472" s="294"/>
      <c r="AH472" s="294"/>
      <c r="AI472" s="294"/>
      <c r="AJ472" s="294"/>
      <c r="AK472" s="294"/>
      <c r="AL472" s="294"/>
      <c r="AM472" s="294"/>
      <c r="AN472" s="294"/>
      <c r="AO472" s="294"/>
      <c r="AP472" s="294"/>
      <c r="AQ472" s="294"/>
      <c r="AR472" s="294"/>
      <c r="AS472" s="294"/>
      <c r="AT472" s="294"/>
      <c r="AU472" s="294"/>
      <c r="AV472" s="294"/>
      <c r="AW472" s="294"/>
      <c r="AX472" s="294"/>
      <c r="AY472" s="294"/>
      <c r="AZ472" s="294"/>
      <c r="BA472" s="294"/>
      <c r="BB472" s="294"/>
      <c r="BC472" s="294"/>
      <c r="BD472" s="294"/>
      <c r="BE472" s="294"/>
      <c r="BF472" s="294"/>
      <c r="BG472" s="294"/>
      <c r="BH472" s="294"/>
      <c r="BI472" s="294"/>
    </row>
    <row r="473" spans="2:61" ht="15.75" customHeight="1" x14ac:dyDescent="0.2">
      <c r="B473" s="297"/>
      <c r="C473" s="297"/>
      <c r="D473" s="297"/>
      <c r="E473" s="297"/>
      <c r="F473" s="294"/>
      <c r="G473" s="294"/>
      <c r="H473" s="294"/>
      <c r="I473" s="294"/>
      <c r="J473" s="294"/>
      <c r="K473" s="294"/>
      <c r="L473" s="294"/>
      <c r="M473" s="294"/>
      <c r="N473" s="294"/>
      <c r="O473" s="294"/>
      <c r="P473" s="294"/>
      <c r="Q473" s="294"/>
      <c r="R473" s="294"/>
      <c r="S473" s="294"/>
      <c r="T473" s="294"/>
      <c r="U473" s="294"/>
      <c r="V473" s="294"/>
      <c r="W473" s="294"/>
      <c r="X473" s="294"/>
      <c r="Y473" s="294"/>
      <c r="Z473" s="294"/>
      <c r="AA473" s="294"/>
      <c r="AB473" s="294"/>
      <c r="AC473" s="294"/>
      <c r="AD473" s="294"/>
      <c r="AE473" s="294"/>
      <c r="AF473" s="294"/>
      <c r="AG473" s="294"/>
      <c r="AH473" s="294"/>
      <c r="AI473" s="294"/>
      <c r="AJ473" s="294"/>
      <c r="AK473" s="294"/>
      <c r="AL473" s="294"/>
      <c r="AM473" s="294"/>
      <c r="AN473" s="294"/>
      <c r="AO473" s="294"/>
      <c r="AP473" s="294"/>
      <c r="AQ473" s="294"/>
      <c r="AR473" s="294"/>
      <c r="AS473" s="294"/>
      <c r="AT473" s="294"/>
      <c r="AU473" s="294"/>
      <c r="AV473" s="294"/>
      <c r="AW473" s="294"/>
      <c r="AX473" s="294"/>
      <c r="AY473" s="294"/>
      <c r="AZ473" s="294"/>
      <c r="BA473" s="294"/>
      <c r="BB473" s="294"/>
      <c r="BC473" s="294"/>
      <c r="BD473" s="294"/>
      <c r="BE473" s="294"/>
      <c r="BF473" s="294"/>
      <c r="BG473" s="294"/>
      <c r="BH473" s="294"/>
      <c r="BI473" s="294"/>
    </row>
    <row r="474" spans="2:61" ht="15.75" customHeight="1" x14ac:dyDescent="0.2">
      <c r="B474" s="297"/>
      <c r="C474" s="297"/>
      <c r="D474" s="297"/>
      <c r="E474" s="297"/>
      <c r="F474" s="294"/>
      <c r="G474" s="294"/>
      <c r="H474" s="294"/>
      <c r="I474" s="294"/>
      <c r="J474" s="294"/>
      <c r="K474" s="294"/>
      <c r="L474" s="294"/>
      <c r="M474" s="294"/>
      <c r="N474" s="294"/>
      <c r="O474" s="294"/>
      <c r="P474" s="294"/>
      <c r="Q474" s="294"/>
      <c r="R474" s="294"/>
      <c r="S474" s="294"/>
      <c r="T474" s="294"/>
      <c r="U474" s="294"/>
      <c r="V474" s="294"/>
      <c r="W474" s="294"/>
      <c r="X474" s="294"/>
      <c r="Y474" s="294"/>
      <c r="Z474" s="294"/>
      <c r="AA474" s="294"/>
      <c r="AB474" s="294"/>
      <c r="AC474" s="294"/>
      <c r="AD474" s="294"/>
      <c r="AE474" s="294"/>
      <c r="AF474" s="294"/>
      <c r="AG474" s="294"/>
      <c r="AH474" s="294"/>
      <c r="AI474" s="294"/>
      <c r="AJ474" s="294"/>
      <c r="AK474" s="294"/>
      <c r="AL474" s="294"/>
      <c r="AM474" s="294"/>
      <c r="AN474" s="294"/>
      <c r="AO474" s="294"/>
      <c r="AP474" s="294"/>
      <c r="AQ474" s="294"/>
      <c r="AR474" s="294"/>
      <c r="AS474" s="294"/>
      <c r="AT474" s="294"/>
      <c r="AU474" s="294"/>
      <c r="AV474" s="294"/>
      <c r="AW474" s="294"/>
      <c r="AX474" s="294"/>
      <c r="AY474" s="294"/>
      <c r="AZ474" s="294"/>
      <c r="BA474" s="294"/>
      <c r="BB474" s="294"/>
      <c r="BC474" s="294"/>
      <c r="BD474" s="294"/>
      <c r="BE474" s="294"/>
      <c r="BF474" s="294"/>
      <c r="BG474" s="294"/>
      <c r="BH474" s="294"/>
      <c r="BI474" s="294"/>
    </row>
    <row r="475" spans="2:61" ht="15.75" customHeight="1" x14ac:dyDescent="0.2">
      <c r="B475" s="297"/>
      <c r="C475" s="297"/>
      <c r="D475" s="297"/>
      <c r="E475" s="297"/>
      <c r="F475" s="294"/>
      <c r="G475" s="294"/>
      <c r="H475" s="294"/>
      <c r="I475" s="294"/>
      <c r="J475" s="294"/>
      <c r="K475" s="294"/>
      <c r="L475" s="294"/>
      <c r="M475" s="294"/>
      <c r="N475" s="294"/>
      <c r="O475" s="294"/>
      <c r="P475" s="294"/>
      <c r="Q475" s="294"/>
      <c r="R475" s="294"/>
      <c r="S475" s="294"/>
      <c r="T475" s="294"/>
      <c r="U475" s="294"/>
      <c r="V475" s="294"/>
      <c r="W475" s="294"/>
      <c r="X475" s="294"/>
      <c r="Y475" s="294"/>
      <c r="Z475" s="294"/>
      <c r="AA475" s="294"/>
      <c r="AB475" s="294"/>
      <c r="AC475" s="294"/>
      <c r="AD475" s="294"/>
      <c r="AE475" s="294"/>
      <c r="AF475" s="294"/>
      <c r="AG475" s="294"/>
      <c r="AH475" s="294"/>
      <c r="AI475" s="294"/>
      <c r="AJ475" s="294"/>
      <c r="AK475" s="294"/>
      <c r="AL475" s="294"/>
      <c r="AM475" s="294"/>
      <c r="AN475" s="294"/>
      <c r="AO475" s="294"/>
      <c r="AP475" s="294"/>
      <c r="AQ475" s="294"/>
      <c r="AR475" s="294"/>
      <c r="AS475" s="294"/>
      <c r="AT475" s="294"/>
      <c r="AU475" s="294"/>
      <c r="AV475" s="294"/>
      <c r="AW475" s="294"/>
      <c r="AX475" s="294"/>
      <c r="AY475" s="294"/>
      <c r="AZ475" s="294"/>
      <c r="BA475" s="294"/>
      <c r="BB475" s="294"/>
      <c r="BC475" s="294"/>
      <c r="BD475" s="294"/>
      <c r="BE475" s="294"/>
      <c r="BF475" s="294"/>
      <c r="BG475" s="294"/>
      <c r="BH475" s="294"/>
      <c r="BI475" s="294"/>
    </row>
    <row r="476" spans="2:61" ht="15.75" customHeight="1" x14ac:dyDescent="0.2">
      <c r="B476" s="297"/>
      <c r="C476" s="297"/>
      <c r="D476" s="297"/>
      <c r="E476" s="297"/>
      <c r="F476" s="294"/>
      <c r="G476" s="294"/>
      <c r="H476" s="294"/>
      <c r="I476" s="294"/>
      <c r="J476" s="294"/>
      <c r="K476" s="294"/>
      <c r="L476" s="294"/>
      <c r="M476" s="294"/>
      <c r="N476" s="294"/>
      <c r="O476" s="294"/>
      <c r="P476" s="294"/>
      <c r="Q476" s="294"/>
      <c r="R476" s="294"/>
      <c r="S476" s="294"/>
      <c r="T476" s="294"/>
      <c r="U476" s="294"/>
      <c r="V476" s="294"/>
      <c r="W476" s="294"/>
      <c r="X476" s="294"/>
      <c r="Y476" s="294"/>
      <c r="Z476" s="294"/>
      <c r="AA476" s="294"/>
      <c r="AB476" s="294"/>
      <c r="AC476" s="294"/>
      <c r="AD476" s="294"/>
      <c r="AE476" s="294"/>
      <c r="AF476" s="294"/>
      <c r="AG476" s="294"/>
      <c r="AH476" s="294"/>
      <c r="AI476" s="294"/>
      <c r="AJ476" s="294"/>
      <c r="AK476" s="294"/>
      <c r="AL476" s="294"/>
      <c r="AM476" s="294"/>
      <c r="AN476" s="294"/>
      <c r="AO476" s="294"/>
      <c r="AP476" s="294"/>
      <c r="AQ476" s="294"/>
      <c r="AR476" s="294"/>
      <c r="AS476" s="294"/>
      <c r="AT476" s="294"/>
      <c r="AU476" s="294"/>
      <c r="AV476" s="294"/>
      <c r="AW476" s="294"/>
      <c r="AX476" s="294"/>
      <c r="AY476" s="294"/>
      <c r="AZ476" s="294"/>
      <c r="BA476" s="294"/>
      <c r="BB476" s="294"/>
      <c r="BC476" s="294"/>
      <c r="BD476" s="294"/>
      <c r="BE476" s="294"/>
      <c r="BF476" s="294"/>
      <c r="BG476" s="294"/>
      <c r="BH476" s="294"/>
      <c r="BI476" s="294"/>
    </row>
    <row r="477" spans="2:61" ht="15.75" customHeight="1" x14ac:dyDescent="0.2">
      <c r="B477" s="297"/>
      <c r="C477" s="297"/>
      <c r="D477" s="297"/>
      <c r="E477" s="297"/>
      <c r="F477" s="294"/>
      <c r="G477" s="294"/>
      <c r="H477" s="294"/>
      <c r="I477" s="294"/>
      <c r="J477" s="294"/>
      <c r="K477" s="294"/>
      <c r="L477" s="294"/>
      <c r="M477" s="294"/>
      <c r="N477" s="294"/>
      <c r="O477" s="294"/>
      <c r="P477" s="294"/>
      <c r="Q477" s="294"/>
      <c r="R477" s="294"/>
      <c r="S477" s="294"/>
      <c r="T477" s="294"/>
      <c r="U477" s="294"/>
      <c r="V477" s="294"/>
      <c r="W477" s="294"/>
      <c r="X477" s="294"/>
      <c r="Y477" s="294"/>
      <c r="Z477" s="294"/>
      <c r="AA477" s="294"/>
      <c r="AB477" s="294"/>
      <c r="AC477" s="294"/>
      <c r="AD477" s="294"/>
      <c r="AE477" s="294"/>
      <c r="AF477" s="294"/>
      <c r="AG477" s="294"/>
      <c r="AH477" s="294"/>
      <c r="AI477" s="294"/>
      <c r="AJ477" s="294"/>
      <c r="AK477" s="294"/>
      <c r="AL477" s="294"/>
      <c r="AM477" s="294"/>
      <c r="AN477" s="294"/>
      <c r="AO477" s="294"/>
      <c r="AP477" s="294"/>
      <c r="AQ477" s="294"/>
      <c r="AR477" s="294"/>
      <c r="AS477" s="294"/>
      <c r="AT477" s="294"/>
      <c r="AU477" s="294"/>
      <c r="AV477" s="294"/>
      <c r="AW477" s="294"/>
      <c r="AX477" s="294"/>
      <c r="AY477" s="294"/>
      <c r="AZ477" s="294"/>
      <c r="BA477" s="294"/>
      <c r="BB477" s="294"/>
      <c r="BC477" s="294"/>
      <c r="BD477" s="294"/>
      <c r="BE477" s="294"/>
      <c r="BF477" s="294"/>
      <c r="BG477" s="294"/>
      <c r="BH477" s="294"/>
      <c r="BI477" s="294"/>
    </row>
    <row r="478" spans="2:61" ht="15.75" customHeight="1" x14ac:dyDescent="0.2">
      <c r="B478" s="297"/>
      <c r="C478" s="297"/>
      <c r="D478" s="297"/>
      <c r="E478" s="297"/>
      <c r="F478" s="294"/>
      <c r="G478" s="294"/>
      <c r="H478" s="294"/>
      <c r="I478" s="294"/>
      <c r="J478" s="294"/>
      <c r="K478" s="294"/>
      <c r="L478" s="294"/>
      <c r="M478" s="294"/>
      <c r="N478" s="294"/>
      <c r="O478" s="294"/>
      <c r="P478" s="294"/>
      <c r="Q478" s="294"/>
      <c r="R478" s="294"/>
      <c r="S478" s="294"/>
      <c r="T478" s="294"/>
      <c r="U478" s="294"/>
      <c r="V478" s="294"/>
      <c r="W478" s="294"/>
      <c r="X478" s="294"/>
      <c r="Y478" s="294"/>
      <c r="Z478" s="294"/>
      <c r="AA478" s="294"/>
      <c r="AB478" s="294"/>
      <c r="AC478" s="294"/>
      <c r="AD478" s="294"/>
      <c r="AE478" s="294"/>
      <c r="AF478" s="294"/>
      <c r="AG478" s="294"/>
      <c r="AH478" s="294"/>
      <c r="AI478" s="294"/>
      <c r="AJ478" s="294"/>
      <c r="AK478" s="294"/>
      <c r="AL478" s="294"/>
      <c r="AM478" s="294"/>
      <c r="AN478" s="294"/>
      <c r="AO478" s="294"/>
      <c r="AP478" s="294"/>
      <c r="AQ478" s="294"/>
      <c r="AR478" s="294"/>
      <c r="AS478" s="294"/>
      <c r="AT478" s="294"/>
      <c r="AU478" s="294"/>
      <c r="AV478" s="294"/>
      <c r="AW478" s="294"/>
      <c r="AX478" s="294"/>
      <c r="AY478" s="294"/>
      <c r="AZ478" s="294"/>
      <c r="BA478" s="294"/>
      <c r="BB478" s="294"/>
      <c r="BC478" s="294"/>
      <c r="BD478" s="294"/>
      <c r="BE478" s="294"/>
      <c r="BF478" s="294"/>
      <c r="BG478" s="294"/>
      <c r="BH478" s="294"/>
      <c r="BI478" s="294"/>
    </row>
    <row r="479" spans="2:61" ht="15.75" customHeight="1" x14ac:dyDescent="0.2">
      <c r="B479" s="297"/>
      <c r="C479" s="297"/>
      <c r="D479" s="297"/>
      <c r="E479" s="297"/>
      <c r="F479" s="294"/>
      <c r="G479" s="294"/>
      <c r="H479" s="294"/>
      <c r="I479" s="294"/>
      <c r="J479" s="294"/>
      <c r="K479" s="294"/>
      <c r="L479" s="294"/>
      <c r="M479" s="294"/>
      <c r="N479" s="294"/>
      <c r="O479" s="294"/>
      <c r="P479" s="294"/>
      <c r="Q479" s="294"/>
      <c r="R479" s="294"/>
      <c r="S479" s="294"/>
      <c r="T479" s="294"/>
      <c r="U479" s="294"/>
      <c r="V479" s="294"/>
      <c r="W479" s="294"/>
      <c r="X479" s="294"/>
      <c r="Y479" s="294"/>
      <c r="Z479" s="294"/>
      <c r="AA479" s="294"/>
      <c r="AB479" s="294"/>
      <c r="AC479" s="294"/>
      <c r="AD479" s="294"/>
      <c r="AE479" s="294"/>
      <c r="AF479" s="294"/>
      <c r="AG479" s="294"/>
      <c r="AH479" s="294"/>
      <c r="AI479" s="294"/>
      <c r="AJ479" s="294"/>
      <c r="AK479" s="294"/>
      <c r="AL479" s="294"/>
      <c r="AM479" s="294"/>
      <c r="AN479" s="294"/>
      <c r="AO479" s="294"/>
      <c r="AP479" s="294"/>
      <c r="AQ479" s="294"/>
      <c r="AR479" s="294"/>
      <c r="AS479" s="294"/>
      <c r="AT479" s="294"/>
      <c r="AU479" s="294"/>
      <c r="AV479" s="294"/>
      <c r="AW479" s="294"/>
      <c r="AX479" s="294"/>
      <c r="AY479" s="294"/>
      <c r="AZ479" s="294"/>
      <c r="BA479" s="294"/>
      <c r="BB479" s="294"/>
      <c r="BC479" s="294"/>
      <c r="BD479" s="294"/>
      <c r="BE479" s="294"/>
      <c r="BF479" s="294"/>
      <c r="BG479" s="294"/>
      <c r="BH479" s="294"/>
      <c r="BI479" s="294"/>
    </row>
    <row r="480" spans="2:61" ht="15.75" customHeight="1" x14ac:dyDescent="0.2">
      <c r="B480" s="297"/>
      <c r="C480" s="297"/>
      <c r="D480" s="297"/>
      <c r="E480" s="297"/>
      <c r="F480" s="294"/>
      <c r="G480" s="294"/>
      <c r="H480" s="294"/>
      <c r="I480" s="294"/>
      <c r="J480" s="294"/>
      <c r="K480" s="294"/>
      <c r="L480" s="294"/>
      <c r="M480" s="294"/>
      <c r="N480" s="294"/>
      <c r="O480" s="294"/>
      <c r="P480" s="294"/>
      <c r="Q480" s="294"/>
      <c r="R480" s="294"/>
      <c r="S480" s="294"/>
      <c r="T480" s="294"/>
      <c r="U480" s="294"/>
      <c r="V480" s="294"/>
      <c r="W480" s="294"/>
      <c r="X480" s="294"/>
      <c r="Y480" s="294"/>
      <c r="Z480" s="294"/>
      <c r="AA480" s="294"/>
      <c r="AB480" s="294"/>
      <c r="AC480" s="294"/>
      <c r="AD480" s="294"/>
      <c r="AE480" s="294"/>
      <c r="AF480" s="294"/>
      <c r="AG480" s="294"/>
      <c r="AH480" s="294"/>
      <c r="AI480" s="294"/>
      <c r="AJ480" s="294"/>
      <c r="AK480" s="294"/>
      <c r="AL480" s="294"/>
      <c r="AM480" s="294"/>
      <c r="AN480" s="294"/>
      <c r="AO480" s="294"/>
      <c r="AP480" s="294"/>
      <c r="AQ480" s="294"/>
      <c r="AR480" s="294"/>
      <c r="AS480" s="294"/>
      <c r="AT480" s="294"/>
      <c r="AU480" s="294"/>
      <c r="AV480" s="294"/>
      <c r="AW480" s="294"/>
      <c r="AX480" s="294"/>
      <c r="AY480" s="294"/>
      <c r="AZ480" s="294"/>
      <c r="BA480" s="294"/>
      <c r="BB480" s="294"/>
      <c r="BC480" s="294"/>
      <c r="BD480" s="294"/>
      <c r="BE480" s="294"/>
      <c r="BF480" s="294"/>
      <c r="BG480" s="294"/>
      <c r="BH480" s="294"/>
      <c r="BI480" s="294"/>
    </row>
    <row r="481" spans="2:61" ht="15.75" customHeight="1" x14ac:dyDescent="0.2">
      <c r="B481" s="297"/>
      <c r="C481" s="297"/>
      <c r="D481" s="297"/>
      <c r="E481" s="297"/>
      <c r="F481" s="294"/>
      <c r="G481" s="294"/>
      <c r="H481" s="294"/>
      <c r="I481" s="294"/>
      <c r="J481" s="294"/>
      <c r="K481" s="294"/>
      <c r="L481" s="294"/>
      <c r="M481" s="294"/>
      <c r="N481" s="294"/>
      <c r="O481" s="294"/>
      <c r="P481" s="294"/>
      <c r="Q481" s="294"/>
      <c r="R481" s="294"/>
      <c r="S481" s="294"/>
      <c r="T481" s="294"/>
      <c r="U481" s="294"/>
      <c r="V481" s="294"/>
      <c r="W481" s="294"/>
      <c r="X481" s="294"/>
      <c r="Y481" s="294"/>
      <c r="Z481" s="294"/>
      <c r="AA481" s="294"/>
      <c r="AB481" s="294"/>
      <c r="AC481" s="294"/>
      <c r="AD481" s="294"/>
      <c r="AE481" s="294"/>
      <c r="AF481" s="294"/>
      <c r="AG481" s="294"/>
      <c r="AH481" s="294"/>
      <c r="AI481" s="294"/>
      <c r="AJ481" s="294"/>
      <c r="AK481" s="294"/>
      <c r="AL481" s="294"/>
      <c r="AM481" s="294"/>
      <c r="AN481" s="294"/>
      <c r="AO481" s="294"/>
      <c r="AP481" s="294"/>
      <c r="AQ481" s="294"/>
      <c r="AR481" s="294"/>
      <c r="AS481" s="294"/>
      <c r="AT481" s="294"/>
      <c r="AU481" s="294"/>
      <c r="AV481" s="294"/>
      <c r="AW481" s="294"/>
      <c r="AX481" s="294"/>
      <c r="AY481" s="294"/>
      <c r="AZ481" s="294"/>
      <c r="BA481" s="294"/>
      <c r="BB481" s="294"/>
      <c r="BC481" s="294"/>
      <c r="BD481" s="294"/>
      <c r="BE481" s="294"/>
      <c r="BF481" s="294"/>
      <c r="BG481" s="294"/>
      <c r="BH481" s="294"/>
      <c r="BI481" s="294"/>
    </row>
    <row r="482" spans="2:61" ht="15.75" customHeight="1" x14ac:dyDescent="0.2">
      <c r="B482" s="297"/>
      <c r="C482" s="297"/>
      <c r="D482" s="297"/>
      <c r="E482" s="297"/>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4"/>
      <c r="AT482" s="294"/>
      <c r="AU482" s="294"/>
      <c r="AV482" s="294"/>
      <c r="AW482" s="294"/>
      <c r="AX482" s="294"/>
      <c r="AY482" s="294"/>
      <c r="AZ482" s="294"/>
      <c r="BA482" s="294"/>
      <c r="BB482" s="294"/>
      <c r="BC482" s="294"/>
      <c r="BD482" s="294"/>
      <c r="BE482" s="294"/>
      <c r="BF482" s="294"/>
      <c r="BG482" s="294"/>
      <c r="BH482" s="294"/>
      <c r="BI482" s="294"/>
    </row>
    <row r="483" spans="2:61" ht="15.75" customHeight="1" x14ac:dyDescent="0.2">
      <c r="B483" s="297"/>
      <c r="C483" s="297"/>
      <c r="D483" s="297"/>
      <c r="E483" s="297"/>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4"/>
      <c r="AY483" s="294"/>
      <c r="AZ483" s="294"/>
      <c r="BA483" s="294"/>
      <c r="BB483" s="294"/>
      <c r="BC483" s="294"/>
      <c r="BD483" s="294"/>
      <c r="BE483" s="294"/>
      <c r="BF483" s="294"/>
      <c r="BG483" s="294"/>
      <c r="BH483" s="294"/>
      <c r="BI483" s="294"/>
    </row>
    <row r="484" spans="2:61" ht="15.75" customHeight="1" x14ac:dyDescent="0.2">
      <c r="B484" s="297"/>
      <c r="C484" s="297"/>
      <c r="D484" s="297"/>
      <c r="E484" s="297"/>
      <c r="F484" s="294"/>
      <c r="G484" s="294"/>
      <c r="H484" s="294"/>
      <c r="I484" s="294"/>
      <c r="J484" s="294"/>
      <c r="K484" s="294"/>
      <c r="L484" s="294"/>
      <c r="M484" s="294"/>
      <c r="N484" s="294"/>
      <c r="O484" s="294"/>
      <c r="P484" s="294"/>
      <c r="Q484" s="294"/>
      <c r="R484" s="294"/>
      <c r="S484" s="294"/>
      <c r="T484" s="294"/>
      <c r="U484" s="294"/>
      <c r="V484" s="294"/>
      <c r="W484" s="294"/>
      <c r="X484" s="294"/>
      <c r="Y484" s="294"/>
      <c r="Z484" s="294"/>
      <c r="AA484" s="294"/>
      <c r="AB484" s="294"/>
      <c r="AC484" s="294"/>
      <c r="AD484" s="294"/>
      <c r="AE484" s="294"/>
      <c r="AF484" s="294"/>
      <c r="AG484" s="294"/>
      <c r="AH484" s="294"/>
      <c r="AI484" s="294"/>
      <c r="AJ484" s="294"/>
      <c r="AK484" s="294"/>
      <c r="AL484" s="294"/>
      <c r="AM484" s="294"/>
      <c r="AN484" s="294"/>
      <c r="AO484" s="294"/>
      <c r="AP484" s="294"/>
      <c r="AQ484" s="294"/>
      <c r="AR484" s="294"/>
      <c r="AS484" s="294"/>
      <c r="AT484" s="294"/>
      <c r="AU484" s="294"/>
      <c r="AV484" s="294"/>
      <c r="AW484" s="294"/>
      <c r="AX484" s="294"/>
      <c r="AY484" s="294"/>
      <c r="AZ484" s="294"/>
      <c r="BA484" s="294"/>
      <c r="BB484" s="294"/>
      <c r="BC484" s="294"/>
      <c r="BD484" s="294"/>
      <c r="BE484" s="294"/>
      <c r="BF484" s="294"/>
      <c r="BG484" s="294"/>
      <c r="BH484" s="294"/>
      <c r="BI484" s="294"/>
    </row>
    <row r="485" spans="2:61" ht="15.75" customHeight="1" x14ac:dyDescent="0.2">
      <c r="B485" s="297"/>
      <c r="C485" s="297"/>
      <c r="D485" s="297"/>
      <c r="E485" s="297"/>
      <c r="F485" s="294"/>
      <c r="G485" s="294"/>
      <c r="H485" s="294"/>
      <c r="I485" s="294"/>
      <c r="J485" s="294"/>
      <c r="K485" s="294"/>
      <c r="L485" s="294"/>
      <c r="M485" s="294"/>
      <c r="N485" s="294"/>
      <c r="O485" s="294"/>
      <c r="P485" s="294"/>
      <c r="Q485" s="294"/>
      <c r="R485" s="294"/>
      <c r="S485" s="294"/>
      <c r="T485" s="294"/>
      <c r="U485" s="294"/>
      <c r="V485" s="294"/>
      <c r="W485" s="294"/>
      <c r="X485" s="294"/>
      <c r="Y485" s="294"/>
      <c r="Z485" s="294"/>
      <c r="AA485" s="294"/>
      <c r="AB485" s="294"/>
      <c r="AC485" s="294"/>
      <c r="AD485" s="294"/>
      <c r="AE485" s="294"/>
      <c r="AF485" s="294"/>
      <c r="AG485" s="294"/>
      <c r="AH485" s="294"/>
      <c r="AI485" s="294"/>
      <c r="AJ485" s="294"/>
      <c r="AK485" s="294"/>
      <c r="AL485" s="294"/>
      <c r="AM485" s="294"/>
      <c r="AN485" s="294"/>
      <c r="AO485" s="294"/>
      <c r="AP485" s="294"/>
      <c r="AQ485" s="294"/>
      <c r="AR485" s="294"/>
      <c r="AS485" s="294"/>
      <c r="AT485" s="294"/>
      <c r="AU485" s="294"/>
      <c r="AV485" s="294"/>
      <c r="AW485" s="294"/>
      <c r="AX485" s="294"/>
      <c r="AY485" s="294"/>
      <c r="AZ485" s="294"/>
      <c r="BA485" s="294"/>
      <c r="BB485" s="294"/>
      <c r="BC485" s="294"/>
      <c r="BD485" s="294"/>
      <c r="BE485" s="294"/>
      <c r="BF485" s="294"/>
      <c r="BG485" s="294"/>
      <c r="BH485" s="294"/>
      <c r="BI485" s="294"/>
    </row>
    <row r="486" spans="2:61" ht="15.75" customHeight="1" x14ac:dyDescent="0.2">
      <c r="B486" s="297"/>
      <c r="C486" s="297"/>
      <c r="D486" s="297"/>
      <c r="E486" s="297"/>
      <c r="F486" s="294"/>
      <c r="G486" s="294"/>
      <c r="H486" s="294"/>
      <c r="I486" s="294"/>
      <c r="J486" s="294"/>
      <c r="K486" s="294"/>
      <c r="L486" s="294"/>
      <c r="M486" s="294"/>
      <c r="N486" s="294"/>
      <c r="O486" s="294"/>
      <c r="P486" s="294"/>
      <c r="Q486" s="294"/>
      <c r="R486" s="294"/>
      <c r="S486" s="294"/>
      <c r="T486" s="294"/>
      <c r="U486" s="294"/>
      <c r="V486" s="294"/>
      <c r="W486" s="294"/>
      <c r="X486" s="294"/>
      <c r="Y486" s="294"/>
      <c r="Z486" s="294"/>
      <c r="AA486" s="294"/>
      <c r="AB486" s="294"/>
      <c r="AC486" s="294"/>
      <c r="AD486" s="294"/>
      <c r="AE486" s="294"/>
      <c r="AF486" s="294"/>
      <c r="AG486" s="294"/>
      <c r="AH486" s="294"/>
      <c r="AI486" s="294"/>
      <c r="AJ486" s="294"/>
      <c r="AK486" s="294"/>
      <c r="AL486" s="294"/>
      <c r="AM486" s="294"/>
      <c r="AN486" s="294"/>
      <c r="AO486" s="294"/>
      <c r="AP486" s="294"/>
      <c r="AQ486" s="294"/>
      <c r="AR486" s="294"/>
      <c r="AS486" s="294"/>
      <c r="AT486" s="294"/>
      <c r="AU486" s="294"/>
      <c r="AV486" s="294"/>
      <c r="AW486" s="294"/>
      <c r="AX486" s="294"/>
      <c r="AY486" s="294"/>
      <c r="AZ486" s="294"/>
      <c r="BA486" s="294"/>
      <c r="BB486" s="294"/>
      <c r="BC486" s="294"/>
      <c r="BD486" s="294"/>
      <c r="BE486" s="294"/>
      <c r="BF486" s="294"/>
      <c r="BG486" s="294"/>
      <c r="BH486" s="294"/>
      <c r="BI486" s="294"/>
    </row>
    <row r="487" spans="2:61" ht="15.75" customHeight="1" x14ac:dyDescent="0.2">
      <c r="B487" s="297"/>
      <c r="C487" s="297"/>
      <c r="D487" s="297"/>
      <c r="E487" s="297"/>
      <c r="F487" s="294"/>
      <c r="G487" s="294"/>
      <c r="H487" s="294"/>
      <c r="I487" s="294"/>
      <c r="J487" s="294"/>
      <c r="K487" s="294"/>
      <c r="L487" s="294"/>
      <c r="M487" s="294"/>
      <c r="N487" s="294"/>
      <c r="O487" s="294"/>
      <c r="P487" s="294"/>
      <c r="Q487" s="294"/>
      <c r="R487" s="294"/>
      <c r="S487" s="294"/>
      <c r="T487" s="294"/>
      <c r="U487" s="294"/>
      <c r="V487" s="294"/>
      <c r="W487" s="294"/>
      <c r="X487" s="294"/>
      <c r="Y487" s="294"/>
      <c r="Z487" s="294"/>
      <c r="AA487" s="294"/>
      <c r="AB487" s="294"/>
      <c r="AC487" s="294"/>
      <c r="AD487" s="294"/>
      <c r="AE487" s="294"/>
      <c r="AF487" s="294"/>
      <c r="AG487" s="294"/>
      <c r="AH487" s="294"/>
      <c r="AI487" s="294"/>
      <c r="AJ487" s="294"/>
      <c r="AK487" s="294"/>
      <c r="AL487" s="294"/>
      <c r="AM487" s="294"/>
      <c r="AN487" s="294"/>
      <c r="AO487" s="294"/>
      <c r="AP487" s="294"/>
      <c r="AQ487" s="294"/>
      <c r="AR487" s="294"/>
      <c r="AS487" s="294"/>
      <c r="AT487" s="294"/>
      <c r="AU487" s="294"/>
      <c r="AV487" s="294"/>
      <c r="AW487" s="294"/>
      <c r="AX487" s="294"/>
      <c r="AY487" s="294"/>
      <c r="AZ487" s="294"/>
      <c r="BA487" s="294"/>
      <c r="BB487" s="294"/>
      <c r="BC487" s="294"/>
      <c r="BD487" s="294"/>
      <c r="BE487" s="294"/>
      <c r="BF487" s="294"/>
      <c r="BG487" s="294"/>
      <c r="BH487" s="294"/>
      <c r="BI487" s="294"/>
    </row>
    <row r="488" spans="2:61" ht="15.75" customHeight="1" x14ac:dyDescent="0.2">
      <c r="B488" s="297"/>
      <c r="C488" s="297"/>
      <c r="D488" s="297"/>
      <c r="E488" s="297"/>
      <c r="F488" s="294"/>
      <c r="G488" s="294"/>
      <c r="H488" s="294"/>
      <c r="I488" s="294"/>
      <c r="J488" s="294"/>
      <c r="K488" s="294"/>
      <c r="L488" s="294"/>
      <c r="M488" s="294"/>
      <c r="N488" s="294"/>
      <c r="O488" s="294"/>
      <c r="P488" s="294"/>
      <c r="Q488" s="294"/>
      <c r="R488" s="294"/>
      <c r="S488" s="294"/>
      <c r="T488" s="294"/>
      <c r="U488" s="294"/>
      <c r="V488" s="294"/>
      <c r="W488" s="294"/>
      <c r="X488" s="294"/>
      <c r="Y488" s="294"/>
      <c r="Z488" s="294"/>
      <c r="AA488" s="294"/>
      <c r="AB488" s="294"/>
      <c r="AC488" s="294"/>
      <c r="AD488" s="294"/>
      <c r="AE488" s="294"/>
      <c r="AF488" s="294"/>
      <c r="AG488" s="294"/>
      <c r="AH488" s="294"/>
      <c r="AI488" s="294"/>
      <c r="AJ488" s="294"/>
      <c r="AK488" s="294"/>
      <c r="AL488" s="294"/>
      <c r="AM488" s="294"/>
      <c r="AN488" s="294"/>
      <c r="AO488" s="294"/>
      <c r="AP488" s="294"/>
      <c r="AQ488" s="294"/>
      <c r="AR488" s="294"/>
      <c r="AS488" s="294"/>
      <c r="AT488" s="294"/>
      <c r="AU488" s="294"/>
      <c r="AV488" s="294"/>
      <c r="AW488" s="294"/>
      <c r="AX488" s="294"/>
      <c r="AY488" s="294"/>
      <c r="AZ488" s="294"/>
      <c r="BA488" s="294"/>
      <c r="BB488" s="294"/>
      <c r="BC488" s="294"/>
      <c r="BD488" s="294"/>
      <c r="BE488" s="294"/>
      <c r="BF488" s="294"/>
      <c r="BG488" s="294"/>
      <c r="BH488" s="294"/>
      <c r="BI488" s="294"/>
    </row>
    <row r="489" spans="2:61" ht="15.75" customHeight="1" x14ac:dyDescent="0.2">
      <c r="B489" s="297"/>
      <c r="C489" s="297"/>
      <c r="D489" s="297"/>
      <c r="E489" s="297"/>
      <c r="F489" s="294"/>
      <c r="G489" s="294"/>
      <c r="H489" s="294"/>
      <c r="I489" s="294"/>
      <c r="J489" s="294"/>
      <c r="K489" s="294"/>
      <c r="L489" s="294"/>
      <c r="M489" s="294"/>
      <c r="N489" s="294"/>
      <c r="O489" s="294"/>
      <c r="P489" s="294"/>
      <c r="Q489" s="294"/>
      <c r="R489" s="294"/>
      <c r="S489" s="294"/>
      <c r="T489" s="294"/>
      <c r="U489" s="294"/>
      <c r="V489" s="294"/>
      <c r="W489" s="294"/>
      <c r="X489" s="294"/>
      <c r="Y489" s="294"/>
      <c r="Z489" s="294"/>
      <c r="AA489" s="294"/>
      <c r="AB489" s="294"/>
      <c r="AC489" s="294"/>
      <c r="AD489" s="294"/>
      <c r="AE489" s="294"/>
      <c r="AF489" s="294"/>
      <c r="AG489" s="294"/>
      <c r="AH489" s="294"/>
      <c r="AI489" s="294"/>
      <c r="AJ489" s="294"/>
      <c r="AK489" s="294"/>
      <c r="AL489" s="294"/>
      <c r="AM489" s="294"/>
      <c r="AN489" s="294"/>
      <c r="AO489" s="294"/>
      <c r="AP489" s="294"/>
      <c r="AQ489" s="294"/>
      <c r="AR489" s="294"/>
      <c r="AS489" s="294"/>
      <c r="AT489" s="294"/>
      <c r="AU489" s="294"/>
      <c r="AV489" s="294"/>
      <c r="AW489" s="294"/>
      <c r="AX489" s="294"/>
      <c r="AY489" s="294"/>
      <c r="AZ489" s="294"/>
      <c r="BA489" s="294"/>
      <c r="BB489" s="294"/>
      <c r="BC489" s="294"/>
      <c r="BD489" s="294"/>
      <c r="BE489" s="294"/>
      <c r="BF489" s="294"/>
      <c r="BG489" s="294"/>
      <c r="BH489" s="294"/>
      <c r="BI489" s="294"/>
    </row>
    <row r="490" spans="2:61" ht="15.75" customHeight="1" x14ac:dyDescent="0.2">
      <c r="B490" s="297"/>
      <c r="C490" s="297"/>
      <c r="D490" s="297"/>
      <c r="E490" s="297"/>
      <c r="F490" s="294"/>
      <c r="G490" s="294"/>
      <c r="H490" s="294"/>
      <c r="I490" s="294"/>
      <c r="J490" s="294"/>
      <c r="K490" s="294"/>
      <c r="L490" s="294"/>
      <c r="M490" s="294"/>
      <c r="N490" s="294"/>
      <c r="O490" s="294"/>
      <c r="P490" s="294"/>
      <c r="Q490" s="294"/>
      <c r="R490" s="294"/>
      <c r="S490" s="294"/>
      <c r="T490" s="294"/>
      <c r="U490" s="294"/>
      <c r="V490" s="294"/>
      <c r="W490" s="294"/>
      <c r="X490" s="294"/>
      <c r="Y490" s="294"/>
      <c r="Z490" s="294"/>
      <c r="AA490" s="294"/>
      <c r="AB490" s="294"/>
      <c r="AC490" s="294"/>
      <c r="AD490" s="294"/>
      <c r="AE490" s="294"/>
      <c r="AF490" s="294"/>
      <c r="AG490" s="294"/>
      <c r="AH490" s="294"/>
      <c r="AI490" s="294"/>
      <c r="AJ490" s="294"/>
      <c r="AK490" s="294"/>
      <c r="AL490" s="294"/>
      <c r="AM490" s="294"/>
      <c r="AN490" s="294"/>
      <c r="AO490" s="294"/>
      <c r="AP490" s="294"/>
      <c r="AQ490" s="294"/>
      <c r="AR490" s="294"/>
      <c r="AS490" s="294"/>
      <c r="AT490" s="294"/>
      <c r="AU490" s="294"/>
      <c r="AV490" s="294"/>
      <c r="AW490" s="294"/>
      <c r="AX490" s="294"/>
      <c r="AY490" s="294"/>
      <c r="AZ490" s="294"/>
      <c r="BA490" s="294"/>
      <c r="BB490" s="294"/>
      <c r="BC490" s="294"/>
      <c r="BD490" s="294"/>
      <c r="BE490" s="294"/>
      <c r="BF490" s="294"/>
      <c r="BG490" s="294"/>
      <c r="BH490" s="294"/>
      <c r="BI490" s="294"/>
    </row>
    <row r="491" spans="2:61" ht="15.75" customHeight="1" x14ac:dyDescent="0.2">
      <c r="B491" s="297"/>
      <c r="C491" s="297"/>
      <c r="D491" s="297"/>
      <c r="E491" s="297"/>
      <c r="F491" s="294"/>
      <c r="G491" s="294"/>
      <c r="H491" s="294"/>
      <c r="I491" s="294"/>
      <c r="J491" s="294"/>
      <c r="K491" s="294"/>
      <c r="L491" s="294"/>
      <c r="M491" s="294"/>
      <c r="N491" s="294"/>
      <c r="O491" s="294"/>
      <c r="P491" s="294"/>
      <c r="Q491" s="294"/>
      <c r="R491" s="294"/>
      <c r="S491" s="294"/>
      <c r="T491" s="294"/>
      <c r="U491" s="294"/>
      <c r="V491" s="294"/>
      <c r="W491" s="294"/>
      <c r="X491" s="294"/>
      <c r="Y491" s="294"/>
      <c r="Z491" s="294"/>
      <c r="AA491" s="294"/>
      <c r="AB491" s="294"/>
      <c r="AC491" s="294"/>
      <c r="AD491" s="294"/>
      <c r="AE491" s="294"/>
      <c r="AF491" s="294"/>
      <c r="AG491" s="294"/>
      <c r="AH491" s="294"/>
      <c r="AI491" s="294"/>
      <c r="AJ491" s="294"/>
      <c r="AK491" s="294"/>
      <c r="AL491" s="294"/>
      <c r="AM491" s="294"/>
      <c r="AN491" s="294"/>
      <c r="AO491" s="294"/>
      <c r="AP491" s="294"/>
      <c r="AQ491" s="294"/>
      <c r="AR491" s="294"/>
      <c r="AS491" s="294"/>
      <c r="AT491" s="294"/>
      <c r="AU491" s="294"/>
      <c r="AV491" s="294"/>
      <c r="AW491" s="294"/>
      <c r="AX491" s="294"/>
      <c r="AY491" s="294"/>
      <c r="AZ491" s="294"/>
      <c r="BA491" s="294"/>
      <c r="BB491" s="294"/>
      <c r="BC491" s="294"/>
      <c r="BD491" s="294"/>
      <c r="BE491" s="294"/>
      <c r="BF491" s="294"/>
      <c r="BG491" s="294"/>
      <c r="BH491" s="294"/>
      <c r="BI491" s="294"/>
    </row>
    <row r="492" spans="2:61" ht="15.75" customHeight="1" x14ac:dyDescent="0.2">
      <c r="B492" s="297"/>
      <c r="C492" s="297"/>
      <c r="D492" s="297"/>
      <c r="E492" s="297"/>
      <c r="F492" s="294"/>
      <c r="G492" s="294"/>
      <c r="H492" s="294"/>
      <c r="I492" s="294"/>
      <c r="J492" s="294"/>
      <c r="K492" s="294"/>
      <c r="L492" s="294"/>
      <c r="M492" s="294"/>
      <c r="N492" s="294"/>
      <c r="O492" s="294"/>
      <c r="P492" s="294"/>
      <c r="Q492" s="294"/>
      <c r="R492" s="294"/>
      <c r="S492" s="294"/>
      <c r="T492" s="294"/>
      <c r="U492" s="294"/>
      <c r="V492" s="294"/>
      <c r="W492" s="294"/>
      <c r="X492" s="294"/>
      <c r="Y492" s="294"/>
      <c r="Z492" s="294"/>
      <c r="AA492" s="294"/>
      <c r="AB492" s="294"/>
      <c r="AC492" s="294"/>
      <c r="AD492" s="294"/>
      <c r="AE492" s="294"/>
      <c r="AF492" s="294"/>
      <c r="AG492" s="294"/>
      <c r="AH492" s="294"/>
      <c r="AI492" s="294"/>
      <c r="AJ492" s="294"/>
      <c r="AK492" s="294"/>
      <c r="AL492" s="294"/>
      <c r="AM492" s="294"/>
      <c r="AN492" s="294"/>
      <c r="AO492" s="294"/>
      <c r="AP492" s="294"/>
      <c r="AQ492" s="294"/>
      <c r="AR492" s="294"/>
      <c r="AS492" s="294"/>
      <c r="AT492" s="294"/>
      <c r="AU492" s="294"/>
      <c r="AV492" s="294"/>
      <c r="AW492" s="294"/>
      <c r="AX492" s="294"/>
      <c r="AY492" s="294"/>
      <c r="AZ492" s="294"/>
      <c r="BA492" s="294"/>
      <c r="BB492" s="294"/>
      <c r="BC492" s="294"/>
      <c r="BD492" s="294"/>
      <c r="BE492" s="294"/>
      <c r="BF492" s="294"/>
      <c r="BG492" s="294"/>
      <c r="BH492" s="294"/>
      <c r="BI492" s="294"/>
    </row>
    <row r="493" spans="2:61" ht="15.75" customHeight="1" x14ac:dyDescent="0.2">
      <c r="B493" s="297"/>
      <c r="C493" s="297"/>
      <c r="D493" s="297"/>
      <c r="E493" s="297"/>
      <c r="F493" s="294"/>
      <c r="G493" s="294"/>
      <c r="H493" s="294"/>
      <c r="I493" s="294"/>
      <c r="J493" s="294"/>
      <c r="K493" s="294"/>
      <c r="L493" s="294"/>
      <c r="M493" s="294"/>
      <c r="N493" s="294"/>
      <c r="O493" s="294"/>
      <c r="P493" s="294"/>
      <c r="Q493" s="294"/>
      <c r="R493" s="294"/>
      <c r="S493" s="294"/>
      <c r="T493" s="294"/>
      <c r="U493" s="294"/>
      <c r="V493" s="294"/>
      <c r="W493" s="294"/>
      <c r="X493" s="294"/>
      <c r="Y493" s="294"/>
      <c r="Z493" s="294"/>
      <c r="AA493" s="294"/>
      <c r="AB493" s="294"/>
      <c r="AC493" s="294"/>
      <c r="AD493" s="294"/>
      <c r="AE493" s="294"/>
      <c r="AF493" s="294"/>
      <c r="AG493" s="294"/>
      <c r="AH493" s="294"/>
      <c r="AI493" s="294"/>
      <c r="AJ493" s="294"/>
      <c r="AK493" s="294"/>
      <c r="AL493" s="294"/>
      <c r="AM493" s="294"/>
      <c r="AN493" s="294"/>
      <c r="AO493" s="294"/>
      <c r="AP493" s="294"/>
      <c r="AQ493" s="294"/>
      <c r="AR493" s="294"/>
      <c r="AS493" s="294"/>
      <c r="AT493" s="294"/>
      <c r="AU493" s="294"/>
      <c r="AV493" s="294"/>
      <c r="AW493" s="294"/>
      <c r="AX493" s="294"/>
      <c r="AY493" s="294"/>
      <c r="AZ493" s="294"/>
      <c r="BA493" s="294"/>
      <c r="BB493" s="294"/>
      <c r="BC493" s="294"/>
      <c r="BD493" s="294"/>
      <c r="BE493" s="294"/>
      <c r="BF493" s="294"/>
      <c r="BG493" s="294"/>
      <c r="BH493" s="294"/>
      <c r="BI493" s="294"/>
    </row>
    <row r="494" spans="2:61" ht="15.75" customHeight="1" x14ac:dyDescent="0.2">
      <c r="B494" s="297"/>
      <c r="C494" s="297"/>
      <c r="D494" s="297"/>
      <c r="E494" s="297"/>
      <c r="F494" s="294"/>
      <c r="G494" s="294"/>
      <c r="H494" s="294"/>
      <c r="I494" s="294"/>
      <c r="J494" s="294"/>
      <c r="K494" s="294"/>
      <c r="L494" s="294"/>
      <c r="M494" s="294"/>
      <c r="N494" s="294"/>
      <c r="O494" s="294"/>
      <c r="P494" s="294"/>
      <c r="Q494" s="294"/>
      <c r="R494" s="294"/>
      <c r="S494" s="294"/>
      <c r="T494" s="294"/>
      <c r="U494" s="294"/>
      <c r="V494" s="294"/>
      <c r="W494" s="294"/>
      <c r="X494" s="294"/>
      <c r="Y494" s="294"/>
      <c r="Z494" s="294"/>
      <c r="AA494" s="294"/>
      <c r="AB494" s="294"/>
      <c r="AC494" s="294"/>
      <c r="AD494" s="294"/>
      <c r="AE494" s="294"/>
      <c r="AF494" s="294"/>
      <c r="AG494" s="294"/>
      <c r="AH494" s="294"/>
      <c r="AI494" s="294"/>
      <c r="AJ494" s="294"/>
      <c r="AK494" s="294"/>
      <c r="AL494" s="294"/>
      <c r="AM494" s="294"/>
      <c r="AN494" s="294"/>
      <c r="AO494" s="294"/>
      <c r="AP494" s="294"/>
      <c r="AQ494" s="294"/>
      <c r="AR494" s="294"/>
      <c r="AS494" s="294"/>
      <c r="AT494" s="294"/>
      <c r="AU494" s="294"/>
      <c r="AV494" s="294"/>
      <c r="AW494" s="294"/>
      <c r="AX494" s="294"/>
      <c r="AY494" s="294"/>
      <c r="AZ494" s="294"/>
      <c r="BA494" s="294"/>
      <c r="BB494" s="294"/>
      <c r="BC494" s="294"/>
      <c r="BD494" s="294"/>
      <c r="BE494" s="294"/>
      <c r="BF494" s="294"/>
      <c r="BG494" s="294"/>
      <c r="BH494" s="294"/>
      <c r="BI494" s="294"/>
    </row>
    <row r="495" spans="2:61" ht="15.75" customHeight="1" x14ac:dyDescent="0.2">
      <c r="B495" s="297"/>
      <c r="C495" s="297"/>
      <c r="D495" s="297"/>
      <c r="E495" s="297"/>
      <c r="F495" s="294"/>
      <c r="G495" s="294"/>
      <c r="H495" s="294"/>
      <c r="I495" s="294"/>
      <c r="J495" s="294"/>
      <c r="K495" s="294"/>
      <c r="L495" s="294"/>
      <c r="M495" s="294"/>
      <c r="N495" s="294"/>
      <c r="O495" s="294"/>
      <c r="P495" s="294"/>
      <c r="Q495" s="294"/>
      <c r="R495" s="294"/>
      <c r="S495" s="294"/>
      <c r="T495" s="294"/>
      <c r="U495" s="294"/>
      <c r="V495" s="294"/>
      <c r="W495" s="294"/>
      <c r="X495" s="294"/>
      <c r="Y495" s="294"/>
      <c r="Z495" s="294"/>
      <c r="AA495" s="294"/>
      <c r="AB495" s="294"/>
      <c r="AC495" s="294"/>
      <c r="AD495" s="294"/>
      <c r="AE495" s="294"/>
      <c r="AF495" s="294"/>
      <c r="AG495" s="294"/>
      <c r="AH495" s="294"/>
      <c r="AI495" s="294"/>
      <c r="AJ495" s="294"/>
      <c r="AK495" s="294"/>
      <c r="AL495" s="294"/>
      <c r="AM495" s="294"/>
      <c r="AN495" s="294"/>
      <c r="AO495" s="294"/>
      <c r="AP495" s="294"/>
      <c r="AQ495" s="294"/>
      <c r="AR495" s="294"/>
      <c r="AS495" s="294"/>
      <c r="AT495" s="294"/>
      <c r="AU495" s="294"/>
      <c r="AV495" s="294"/>
      <c r="AW495" s="294"/>
      <c r="AX495" s="294"/>
      <c r="AY495" s="294"/>
      <c r="AZ495" s="294"/>
      <c r="BA495" s="294"/>
      <c r="BB495" s="294"/>
      <c r="BC495" s="294"/>
      <c r="BD495" s="294"/>
      <c r="BE495" s="294"/>
      <c r="BF495" s="294"/>
      <c r="BG495" s="294"/>
      <c r="BH495" s="294"/>
      <c r="BI495" s="294"/>
    </row>
    <row r="496" spans="2:61" ht="15.75" customHeight="1" x14ac:dyDescent="0.2">
      <c r="B496" s="297"/>
      <c r="C496" s="297"/>
      <c r="D496" s="297"/>
      <c r="E496" s="297"/>
      <c r="F496" s="294"/>
      <c r="G496" s="294"/>
      <c r="H496" s="294"/>
      <c r="I496" s="294"/>
      <c r="J496" s="294"/>
      <c r="K496" s="294"/>
      <c r="L496" s="294"/>
      <c r="M496" s="294"/>
      <c r="N496" s="294"/>
      <c r="O496" s="294"/>
      <c r="P496" s="294"/>
      <c r="Q496" s="294"/>
      <c r="R496" s="294"/>
      <c r="S496" s="294"/>
      <c r="T496" s="294"/>
      <c r="U496" s="294"/>
      <c r="V496" s="294"/>
      <c r="W496" s="294"/>
      <c r="X496" s="294"/>
      <c r="Y496" s="294"/>
      <c r="Z496" s="294"/>
      <c r="AA496" s="294"/>
      <c r="AB496" s="294"/>
      <c r="AC496" s="294"/>
      <c r="AD496" s="294"/>
      <c r="AE496" s="294"/>
      <c r="AF496" s="294"/>
      <c r="AG496" s="294"/>
      <c r="AH496" s="294"/>
      <c r="AI496" s="294"/>
      <c r="AJ496" s="294"/>
      <c r="AK496" s="294"/>
      <c r="AL496" s="294"/>
      <c r="AM496" s="294"/>
      <c r="AN496" s="294"/>
      <c r="AO496" s="294"/>
      <c r="AP496" s="294"/>
      <c r="AQ496" s="294"/>
      <c r="AR496" s="294"/>
      <c r="AS496" s="294"/>
      <c r="AT496" s="294"/>
      <c r="AU496" s="294"/>
      <c r="AV496" s="294"/>
      <c r="AW496" s="294"/>
      <c r="AX496" s="294"/>
      <c r="AY496" s="294"/>
      <c r="AZ496" s="294"/>
      <c r="BA496" s="294"/>
      <c r="BB496" s="294"/>
      <c r="BC496" s="294"/>
      <c r="BD496" s="294"/>
      <c r="BE496" s="294"/>
      <c r="BF496" s="294"/>
      <c r="BG496" s="294"/>
      <c r="BH496" s="294"/>
      <c r="BI496" s="294"/>
    </row>
    <row r="497" spans="2:61" ht="15.75" customHeight="1" x14ac:dyDescent="0.2">
      <c r="B497" s="297"/>
      <c r="C497" s="297"/>
      <c r="D497" s="297"/>
      <c r="E497" s="297"/>
      <c r="F497" s="294"/>
      <c r="G497" s="294"/>
      <c r="H497" s="294"/>
      <c r="I497" s="294"/>
      <c r="J497" s="294"/>
      <c r="K497" s="294"/>
      <c r="L497" s="294"/>
      <c r="M497" s="294"/>
      <c r="N497" s="294"/>
      <c r="O497" s="294"/>
      <c r="P497" s="294"/>
      <c r="Q497" s="294"/>
      <c r="R497" s="294"/>
      <c r="S497" s="294"/>
      <c r="T497" s="294"/>
      <c r="U497" s="294"/>
      <c r="V497" s="294"/>
      <c r="W497" s="294"/>
      <c r="X497" s="294"/>
      <c r="Y497" s="294"/>
      <c r="Z497" s="294"/>
      <c r="AA497" s="294"/>
      <c r="AB497" s="294"/>
      <c r="AC497" s="294"/>
      <c r="AD497" s="294"/>
      <c r="AE497" s="294"/>
      <c r="AF497" s="294"/>
      <c r="AG497" s="294"/>
      <c r="AH497" s="294"/>
      <c r="AI497" s="294"/>
      <c r="AJ497" s="294"/>
      <c r="AK497" s="294"/>
      <c r="AL497" s="294"/>
      <c r="AM497" s="294"/>
      <c r="AN497" s="294"/>
      <c r="AO497" s="294"/>
      <c r="AP497" s="294"/>
      <c r="AQ497" s="294"/>
      <c r="AR497" s="294"/>
      <c r="AS497" s="294"/>
      <c r="AT497" s="294"/>
      <c r="AU497" s="294"/>
      <c r="AV497" s="294"/>
      <c r="AW497" s="294"/>
      <c r="AX497" s="294"/>
      <c r="AY497" s="294"/>
      <c r="AZ497" s="294"/>
      <c r="BA497" s="294"/>
      <c r="BB497" s="294"/>
      <c r="BC497" s="294"/>
      <c r="BD497" s="294"/>
      <c r="BE497" s="294"/>
      <c r="BF497" s="294"/>
      <c r="BG497" s="294"/>
      <c r="BH497" s="294"/>
      <c r="BI497" s="294"/>
    </row>
    <row r="498" spans="2:61" ht="15.75" customHeight="1" x14ac:dyDescent="0.2">
      <c r="B498" s="297"/>
      <c r="C498" s="297"/>
      <c r="D498" s="297"/>
      <c r="E498" s="297"/>
      <c r="F498" s="294"/>
      <c r="G498" s="294"/>
      <c r="H498" s="294"/>
      <c r="I498" s="294"/>
      <c r="J498" s="294"/>
      <c r="K498" s="294"/>
      <c r="L498" s="294"/>
      <c r="M498" s="294"/>
      <c r="N498" s="294"/>
      <c r="O498" s="294"/>
      <c r="P498" s="294"/>
      <c r="Q498" s="294"/>
      <c r="R498" s="294"/>
      <c r="S498" s="294"/>
      <c r="T498" s="294"/>
      <c r="U498" s="294"/>
      <c r="V498" s="294"/>
      <c r="W498" s="294"/>
      <c r="X498" s="294"/>
      <c r="Y498" s="294"/>
      <c r="Z498" s="294"/>
      <c r="AA498" s="294"/>
      <c r="AB498" s="294"/>
      <c r="AC498" s="294"/>
      <c r="AD498" s="294"/>
      <c r="AE498" s="294"/>
      <c r="AF498" s="294"/>
      <c r="AG498" s="294"/>
      <c r="AH498" s="294"/>
      <c r="AI498" s="294"/>
      <c r="AJ498" s="294"/>
      <c r="AK498" s="294"/>
      <c r="AL498" s="294"/>
      <c r="AM498" s="294"/>
      <c r="AN498" s="294"/>
      <c r="AO498" s="294"/>
      <c r="AP498" s="294"/>
      <c r="AQ498" s="294"/>
      <c r="AR498" s="294"/>
      <c r="AS498" s="294"/>
      <c r="AT498" s="294"/>
      <c r="AU498" s="294"/>
      <c r="AV498" s="294"/>
      <c r="AW498" s="294"/>
      <c r="AX498" s="294"/>
      <c r="AY498" s="294"/>
      <c r="AZ498" s="294"/>
      <c r="BA498" s="294"/>
      <c r="BB498" s="294"/>
      <c r="BC498" s="294"/>
      <c r="BD498" s="294"/>
      <c r="BE498" s="294"/>
      <c r="BF498" s="294"/>
      <c r="BG498" s="294"/>
      <c r="BH498" s="294"/>
      <c r="BI498" s="294"/>
    </row>
    <row r="499" spans="2:61" ht="15.75" customHeight="1" x14ac:dyDescent="0.2">
      <c r="B499" s="297"/>
      <c r="C499" s="297"/>
      <c r="D499" s="297"/>
      <c r="E499" s="297"/>
      <c r="F499" s="294"/>
      <c r="G499" s="294"/>
      <c r="H499" s="294"/>
      <c r="I499" s="294"/>
      <c r="J499" s="294"/>
      <c r="K499" s="294"/>
      <c r="L499" s="294"/>
      <c r="M499" s="294"/>
      <c r="N499" s="294"/>
      <c r="O499" s="294"/>
      <c r="P499" s="294"/>
      <c r="Q499" s="294"/>
      <c r="R499" s="294"/>
      <c r="S499" s="294"/>
      <c r="T499" s="294"/>
      <c r="U499" s="294"/>
      <c r="V499" s="294"/>
      <c r="W499" s="294"/>
      <c r="X499" s="294"/>
      <c r="Y499" s="294"/>
      <c r="Z499" s="294"/>
      <c r="AA499" s="294"/>
      <c r="AB499" s="294"/>
      <c r="AC499" s="294"/>
      <c r="AD499" s="294"/>
      <c r="AE499" s="294"/>
      <c r="AF499" s="294"/>
      <c r="AG499" s="294"/>
      <c r="AH499" s="294"/>
      <c r="AI499" s="294"/>
      <c r="AJ499" s="294"/>
      <c r="AK499" s="294"/>
      <c r="AL499" s="294"/>
      <c r="AM499" s="294"/>
      <c r="AN499" s="294"/>
      <c r="AO499" s="294"/>
      <c r="AP499" s="294"/>
      <c r="AQ499" s="294"/>
      <c r="AR499" s="294"/>
      <c r="AS499" s="294"/>
      <c r="AT499" s="294"/>
      <c r="AU499" s="294"/>
      <c r="AV499" s="294"/>
      <c r="AW499" s="294"/>
      <c r="AX499" s="294"/>
      <c r="AY499" s="294"/>
      <c r="AZ499" s="294"/>
      <c r="BA499" s="294"/>
      <c r="BB499" s="294"/>
      <c r="BC499" s="294"/>
      <c r="BD499" s="294"/>
      <c r="BE499" s="294"/>
      <c r="BF499" s="294"/>
      <c r="BG499" s="294"/>
      <c r="BH499" s="294"/>
      <c r="BI499" s="294"/>
    </row>
    <row r="500" spans="2:61" ht="15.75" customHeight="1" x14ac:dyDescent="0.2">
      <c r="B500" s="297"/>
      <c r="C500" s="297"/>
      <c r="D500" s="297"/>
      <c r="E500" s="297"/>
      <c r="F500" s="294"/>
      <c r="G500" s="294"/>
      <c r="H500" s="294"/>
      <c r="I500" s="294"/>
      <c r="J500" s="294"/>
      <c r="K500" s="294"/>
      <c r="L500" s="294"/>
      <c r="M500" s="294"/>
      <c r="N500" s="294"/>
      <c r="O500" s="294"/>
      <c r="P500" s="294"/>
      <c r="Q500" s="294"/>
      <c r="R500" s="294"/>
      <c r="S500" s="294"/>
      <c r="T500" s="294"/>
      <c r="U500" s="294"/>
      <c r="V500" s="294"/>
      <c r="W500" s="294"/>
      <c r="X500" s="294"/>
      <c r="Y500" s="294"/>
      <c r="Z500" s="294"/>
      <c r="AA500" s="294"/>
      <c r="AB500" s="294"/>
      <c r="AC500" s="294"/>
      <c r="AD500" s="294"/>
      <c r="AE500" s="294"/>
      <c r="AF500" s="294"/>
      <c r="AG500" s="294"/>
      <c r="AH500" s="294"/>
      <c r="AI500" s="294"/>
      <c r="AJ500" s="294"/>
      <c r="AK500" s="294"/>
      <c r="AL500" s="294"/>
      <c r="AM500" s="294"/>
      <c r="AN500" s="294"/>
      <c r="AO500" s="294"/>
      <c r="AP500" s="294"/>
      <c r="AQ500" s="294"/>
      <c r="AR500" s="294"/>
      <c r="AS500" s="294"/>
      <c r="AT500" s="294"/>
      <c r="AU500" s="294"/>
      <c r="AV500" s="294"/>
      <c r="AW500" s="294"/>
      <c r="AX500" s="294"/>
      <c r="AY500" s="294"/>
      <c r="AZ500" s="294"/>
      <c r="BA500" s="294"/>
      <c r="BB500" s="294"/>
      <c r="BC500" s="294"/>
      <c r="BD500" s="294"/>
      <c r="BE500" s="294"/>
      <c r="BF500" s="294"/>
      <c r="BG500" s="294"/>
      <c r="BH500" s="294"/>
      <c r="BI500" s="294"/>
    </row>
    <row r="501" spans="2:61" ht="15.75" customHeight="1" x14ac:dyDescent="0.2">
      <c r="B501" s="297"/>
      <c r="C501" s="297"/>
      <c r="D501" s="297"/>
      <c r="E501" s="297"/>
      <c r="F501" s="294"/>
      <c r="G501" s="294"/>
      <c r="H501" s="294"/>
      <c r="I501" s="294"/>
      <c r="J501" s="294"/>
      <c r="K501" s="294"/>
      <c r="L501" s="294"/>
      <c r="M501" s="294"/>
      <c r="N501" s="294"/>
      <c r="O501" s="294"/>
      <c r="P501" s="294"/>
      <c r="Q501" s="294"/>
      <c r="R501" s="294"/>
      <c r="S501" s="294"/>
      <c r="T501" s="294"/>
      <c r="U501" s="294"/>
      <c r="V501" s="294"/>
      <c r="W501" s="294"/>
      <c r="X501" s="294"/>
      <c r="Y501" s="294"/>
      <c r="Z501" s="294"/>
      <c r="AA501" s="294"/>
      <c r="AB501" s="294"/>
      <c r="AC501" s="294"/>
      <c r="AD501" s="294"/>
      <c r="AE501" s="294"/>
      <c r="AF501" s="294"/>
      <c r="AG501" s="294"/>
      <c r="AH501" s="294"/>
      <c r="AI501" s="294"/>
      <c r="AJ501" s="294"/>
      <c r="AK501" s="294"/>
      <c r="AL501" s="294"/>
      <c r="AM501" s="294"/>
      <c r="AN501" s="294"/>
      <c r="AO501" s="294"/>
      <c r="AP501" s="294"/>
      <c r="AQ501" s="294"/>
      <c r="AR501" s="294"/>
      <c r="AS501" s="294"/>
      <c r="AT501" s="294"/>
      <c r="AU501" s="294"/>
      <c r="AV501" s="294"/>
      <c r="AW501" s="294"/>
      <c r="AX501" s="294"/>
      <c r="AY501" s="294"/>
      <c r="AZ501" s="294"/>
      <c r="BA501" s="294"/>
      <c r="BB501" s="294"/>
      <c r="BC501" s="294"/>
      <c r="BD501" s="294"/>
      <c r="BE501" s="294"/>
      <c r="BF501" s="294"/>
      <c r="BG501" s="294"/>
      <c r="BH501" s="294"/>
      <c r="BI501" s="294"/>
    </row>
    <row r="502" spans="2:61" ht="15.75" customHeight="1" x14ac:dyDescent="0.2">
      <c r="B502" s="297"/>
      <c r="C502" s="297"/>
      <c r="D502" s="297"/>
      <c r="E502" s="297"/>
      <c r="F502" s="294"/>
      <c r="G502" s="294"/>
      <c r="H502" s="294"/>
      <c r="I502" s="294"/>
      <c r="J502" s="294"/>
      <c r="K502" s="294"/>
      <c r="L502" s="294"/>
      <c r="M502" s="294"/>
      <c r="N502" s="294"/>
      <c r="O502" s="294"/>
      <c r="P502" s="294"/>
      <c r="Q502" s="294"/>
      <c r="R502" s="294"/>
      <c r="S502" s="294"/>
      <c r="T502" s="294"/>
      <c r="U502" s="294"/>
      <c r="V502" s="294"/>
      <c r="W502" s="294"/>
      <c r="X502" s="294"/>
      <c r="Y502" s="294"/>
      <c r="Z502" s="294"/>
      <c r="AA502" s="294"/>
      <c r="AB502" s="294"/>
      <c r="AC502" s="294"/>
      <c r="AD502" s="294"/>
      <c r="AE502" s="294"/>
      <c r="AF502" s="294"/>
      <c r="AG502" s="294"/>
      <c r="AH502" s="294"/>
      <c r="AI502" s="294"/>
      <c r="AJ502" s="294"/>
      <c r="AK502" s="294"/>
      <c r="AL502" s="294"/>
      <c r="AM502" s="294"/>
      <c r="AN502" s="294"/>
      <c r="AO502" s="294"/>
      <c r="AP502" s="294"/>
      <c r="AQ502" s="294"/>
      <c r="AR502" s="294"/>
      <c r="AS502" s="294"/>
      <c r="AT502" s="294"/>
      <c r="AU502" s="294"/>
      <c r="AV502" s="294"/>
      <c r="AW502" s="294"/>
      <c r="AX502" s="294"/>
      <c r="AY502" s="294"/>
      <c r="AZ502" s="294"/>
      <c r="BA502" s="294"/>
      <c r="BB502" s="294"/>
      <c r="BC502" s="294"/>
      <c r="BD502" s="294"/>
      <c r="BE502" s="294"/>
      <c r="BF502" s="294"/>
      <c r="BG502" s="294"/>
      <c r="BH502" s="294"/>
      <c r="BI502" s="294"/>
    </row>
    <row r="503" spans="2:61" ht="15.75" customHeight="1" x14ac:dyDescent="0.2">
      <c r="B503" s="297"/>
      <c r="C503" s="297"/>
      <c r="D503" s="297"/>
      <c r="E503" s="297"/>
      <c r="F503" s="294"/>
      <c r="G503" s="294"/>
      <c r="H503" s="294"/>
      <c r="I503" s="294"/>
      <c r="J503" s="294"/>
      <c r="K503" s="294"/>
      <c r="L503" s="294"/>
      <c r="M503" s="294"/>
      <c r="N503" s="294"/>
      <c r="O503" s="294"/>
      <c r="P503" s="294"/>
      <c r="Q503" s="294"/>
      <c r="R503" s="294"/>
      <c r="S503" s="294"/>
      <c r="T503" s="294"/>
      <c r="U503" s="294"/>
      <c r="V503" s="294"/>
      <c r="W503" s="294"/>
      <c r="X503" s="294"/>
      <c r="Y503" s="294"/>
      <c r="Z503" s="294"/>
      <c r="AA503" s="294"/>
      <c r="AB503" s="294"/>
      <c r="AC503" s="294"/>
      <c r="AD503" s="294"/>
      <c r="AE503" s="294"/>
      <c r="AF503" s="294"/>
      <c r="AG503" s="294"/>
      <c r="AH503" s="294"/>
      <c r="AI503" s="294"/>
      <c r="AJ503" s="294"/>
      <c r="AK503" s="294"/>
      <c r="AL503" s="294"/>
      <c r="AM503" s="294"/>
      <c r="AN503" s="294"/>
      <c r="AO503" s="294"/>
      <c r="AP503" s="294"/>
      <c r="AQ503" s="294"/>
      <c r="AR503" s="294"/>
      <c r="AS503" s="294"/>
      <c r="AT503" s="294"/>
      <c r="AU503" s="294"/>
      <c r="AV503" s="294"/>
      <c r="AW503" s="294"/>
      <c r="AX503" s="294"/>
      <c r="AY503" s="294"/>
      <c r="AZ503" s="294"/>
      <c r="BA503" s="294"/>
      <c r="BB503" s="294"/>
      <c r="BC503" s="294"/>
      <c r="BD503" s="294"/>
      <c r="BE503" s="294"/>
      <c r="BF503" s="294"/>
      <c r="BG503" s="294"/>
      <c r="BH503" s="294"/>
      <c r="BI503" s="294"/>
    </row>
    <row r="504" spans="2:61" ht="15.75" customHeight="1" x14ac:dyDescent="0.2">
      <c r="B504" s="297"/>
      <c r="C504" s="297"/>
      <c r="D504" s="297"/>
      <c r="E504" s="297"/>
      <c r="F504" s="294"/>
      <c r="G504" s="294"/>
      <c r="H504" s="294"/>
      <c r="I504" s="294"/>
      <c r="J504" s="294"/>
      <c r="K504" s="294"/>
      <c r="L504" s="294"/>
      <c r="M504" s="294"/>
      <c r="N504" s="294"/>
      <c r="O504" s="294"/>
      <c r="P504" s="294"/>
      <c r="Q504" s="294"/>
      <c r="R504" s="294"/>
      <c r="S504" s="294"/>
      <c r="T504" s="294"/>
      <c r="U504" s="294"/>
      <c r="V504" s="294"/>
      <c r="W504" s="294"/>
      <c r="X504" s="294"/>
      <c r="Y504" s="294"/>
      <c r="Z504" s="294"/>
      <c r="AA504" s="294"/>
      <c r="AB504" s="294"/>
      <c r="AC504" s="294"/>
      <c r="AD504" s="294"/>
      <c r="AE504" s="294"/>
      <c r="AF504" s="294"/>
      <c r="AG504" s="294"/>
      <c r="AH504" s="294"/>
      <c r="AI504" s="294"/>
      <c r="AJ504" s="294"/>
      <c r="AK504" s="294"/>
      <c r="AL504" s="294"/>
      <c r="AM504" s="294"/>
      <c r="AN504" s="294"/>
      <c r="AO504" s="294"/>
      <c r="AP504" s="294"/>
      <c r="AQ504" s="294"/>
      <c r="AR504" s="294"/>
      <c r="AS504" s="294"/>
      <c r="AT504" s="294"/>
      <c r="AU504" s="294"/>
      <c r="AV504" s="294"/>
      <c r="AW504" s="294"/>
      <c r="AX504" s="294"/>
      <c r="AY504" s="294"/>
      <c r="AZ504" s="294"/>
      <c r="BA504" s="294"/>
      <c r="BB504" s="294"/>
      <c r="BC504" s="294"/>
      <c r="BD504" s="294"/>
      <c r="BE504" s="294"/>
      <c r="BF504" s="294"/>
      <c r="BG504" s="294"/>
      <c r="BH504" s="294"/>
      <c r="BI504" s="294"/>
    </row>
    <row r="505" spans="2:61" ht="15.75" customHeight="1" x14ac:dyDescent="0.2">
      <c r="B505" s="297"/>
      <c r="C505" s="297"/>
      <c r="D505" s="297"/>
      <c r="E505" s="297"/>
      <c r="F505" s="294"/>
      <c r="G505" s="294"/>
      <c r="H505" s="294"/>
      <c r="I505" s="294"/>
      <c r="J505" s="294"/>
      <c r="K505" s="294"/>
      <c r="L505" s="294"/>
      <c r="M505" s="294"/>
      <c r="N505" s="294"/>
      <c r="O505" s="294"/>
      <c r="P505" s="294"/>
      <c r="Q505" s="294"/>
      <c r="R505" s="294"/>
      <c r="S505" s="294"/>
      <c r="T505" s="294"/>
      <c r="U505" s="294"/>
      <c r="V505" s="294"/>
      <c r="W505" s="294"/>
      <c r="X505" s="294"/>
      <c r="Y505" s="294"/>
      <c r="Z505" s="294"/>
      <c r="AA505" s="294"/>
      <c r="AB505" s="294"/>
      <c r="AC505" s="294"/>
      <c r="AD505" s="294"/>
      <c r="AE505" s="294"/>
      <c r="AF505" s="294"/>
      <c r="AG505" s="294"/>
      <c r="AH505" s="294"/>
      <c r="AI505" s="294"/>
      <c r="AJ505" s="294"/>
      <c r="AK505" s="294"/>
      <c r="AL505" s="294"/>
      <c r="AM505" s="294"/>
      <c r="AN505" s="294"/>
      <c r="AO505" s="294"/>
      <c r="AP505" s="294"/>
      <c r="AQ505" s="294"/>
      <c r="AR505" s="294"/>
      <c r="AS505" s="294"/>
      <c r="AT505" s="294"/>
      <c r="AU505" s="294"/>
      <c r="AV505" s="294"/>
      <c r="AW505" s="294"/>
      <c r="AX505" s="294"/>
      <c r="AY505" s="294"/>
      <c r="AZ505" s="294"/>
      <c r="BA505" s="294"/>
      <c r="BB505" s="294"/>
      <c r="BC505" s="294"/>
      <c r="BD505" s="294"/>
      <c r="BE505" s="294"/>
      <c r="BF505" s="294"/>
      <c r="BG505" s="294"/>
      <c r="BH505" s="294"/>
      <c r="BI505" s="294"/>
    </row>
    <row r="506" spans="2:61" ht="15.75" customHeight="1" x14ac:dyDescent="0.2">
      <c r="B506" s="297"/>
      <c r="C506" s="297"/>
      <c r="D506" s="297"/>
      <c r="E506" s="297"/>
      <c r="F506" s="294"/>
      <c r="G506" s="294"/>
      <c r="H506" s="294"/>
      <c r="I506" s="294"/>
      <c r="J506" s="294"/>
      <c r="K506" s="294"/>
      <c r="L506" s="294"/>
      <c r="M506" s="294"/>
      <c r="N506" s="294"/>
      <c r="O506" s="294"/>
      <c r="P506" s="294"/>
      <c r="Q506" s="294"/>
      <c r="R506" s="294"/>
      <c r="S506" s="294"/>
      <c r="T506" s="294"/>
      <c r="U506" s="294"/>
      <c r="V506" s="294"/>
      <c r="W506" s="294"/>
      <c r="X506" s="294"/>
      <c r="Y506" s="294"/>
      <c r="Z506" s="294"/>
      <c r="AA506" s="294"/>
      <c r="AB506" s="294"/>
      <c r="AC506" s="294"/>
      <c r="AD506" s="294"/>
      <c r="AE506" s="294"/>
      <c r="AF506" s="294"/>
      <c r="AG506" s="294"/>
      <c r="AH506" s="294"/>
      <c r="AI506" s="294"/>
      <c r="AJ506" s="294"/>
      <c r="AK506" s="294"/>
      <c r="AL506" s="294"/>
      <c r="AM506" s="294"/>
      <c r="AN506" s="294"/>
      <c r="AO506" s="294"/>
      <c r="AP506" s="294"/>
      <c r="AQ506" s="294"/>
      <c r="AR506" s="294"/>
      <c r="AS506" s="294"/>
      <c r="AT506" s="294"/>
      <c r="AU506" s="294"/>
      <c r="AV506" s="294"/>
      <c r="AW506" s="294"/>
      <c r="AX506" s="294"/>
      <c r="AY506" s="294"/>
      <c r="AZ506" s="294"/>
      <c r="BA506" s="294"/>
      <c r="BB506" s="294"/>
      <c r="BC506" s="294"/>
      <c r="BD506" s="294"/>
      <c r="BE506" s="294"/>
      <c r="BF506" s="294"/>
      <c r="BG506" s="294"/>
      <c r="BH506" s="294"/>
      <c r="BI506" s="294"/>
    </row>
    <row r="507" spans="2:61" ht="15.75" customHeight="1" x14ac:dyDescent="0.2">
      <c r="B507" s="297"/>
      <c r="C507" s="297"/>
      <c r="D507" s="297"/>
      <c r="E507" s="297"/>
      <c r="F507" s="294"/>
      <c r="G507" s="294"/>
      <c r="H507" s="294"/>
      <c r="I507" s="294"/>
      <c r="J507" s="294"/>
      <c r="K507" s="294"/>
      <c r="L507" s="294"/>
      <c r="M507" s="294"/>
      <c r="N507" s="294"/>
      <c r="O507" s="294"/>
      <c r="P507" s="294"/>
      <c r="Q507" s="294"/>
      <c r="R507" s="294"/>
      <c r="S507" s="294"/>
      <c r="T507" s="294"/>
      <c r="U507" s="294"/>
      <c r="V507" s="294"/>
      <c r="W507" s="294"/>
      <c r="X507" s="294"/>
      <c r="Y507" s="294"/>
      <c r="Z507" s="294"/>
      <c r="AA507" s="294"/>
      <c r="AB507" s="294"/>
      <c r="AC507" s="294"/>
      <c r="AD507" s="294"/>
      <c r="AE507" s="294"/>
      <c r="AF507" s="294"/>
      <c r="AG507" s="294"/>
      <c r="AH507" s="294"/>
      <c r="AI507" s="294"/>
      <c r="AJ507" s="294"/>
      <c r="AK507" s="294"/>
      <c r="AL507" s="294"/>
      <c r="AM507" s="294"/>
      <c r="AN507" s="294"/>
      <c r="AO507" s="294"/>
      <c r="AP507" s="294"/>
      <c r="AQ507" s="294"/>
      <c r="AR507" s="294"/>
      <c r="AS507" s="294"/>
      <c r="AT507" s="294"/>
      <c r="AU507" s="294"/>
      <c r="AV507" s="294"/>
      <c r="AW507" s="294"/>
      <c r="AX507" s="294"/>
      <c r="AY507" s="294"/>
      <c r="AZ507" s="294"/>
      <c r="BA507" s="294"/>
      <c r="BB507" s="294"/>
      <c r="BC507" s="294"/>
      <c r="BD507" s="294"/>
      <c r="BE507" s="294"/>
      <c r="BF507" s="294"/>
      <c r="BG507" s="294"/>
      <c r="BH507" s="294"/>
      <c r="BI507" s="294"/>
    </row>
    <row r="508" spans="2:61" ht="15.75" customHeight="1" x14ac:dyDescent="0.2">
      <c r="B508" s="297"/>
      <c r="C508" s="297"/>
      <c r="D508" s="297"/>
      <c r="E508" s="297"/>
      <c r="F508" s="294"/>
      <c r="G508" s="294"/>
      <c r="H508" s="294"/>
      <c r="I508" s="294"/>
      <c r="J508" s="294"/>
      <c r="K508" s="294"/>
      <c r="L508" s="294"/>
      <c r="M508" s="294"/>
      <c r="N508" s="294"/>
      <c r="O508" s="294"/>
      <c r="P508" s="294"/>
      <c r="Q508" s="294"/>
      <c r="R508" s="294"/>
      <c r="S508" s="294"/>
      <c r="T508" s="294"/>
      <c r="U508" s="294"/>
      <c r="V508" s="294"/>
      <c r="W508" s="294"/>
      <c r="X508" s="294"/>
      <c r="Y508" s="294"/>
      <c r="Z508" s="294"/>
      <c r="AA508" s="294"/>
      <c r="AB508" s="294"/>
      <c r="AC508" s="294"/>
      <c r="AD508" s="294"/>
      <c r="AE508" s="294"/>
      <c r="AF508" s="294"/>
      <c r="AG508" s="294"/>
      <c r="AH508" s="294"/>
      <c r="AI508" s="294"/>
      <c r="AJ508" s="294"/>
      <c r="AK508" s="294"/>
      <c r="AL508" s="294"/>
      <c r="AM508" s="294"/>
      <c r="AN508" s="294"/>
      <c r="AO508" s="294"/>
      <c r="AP508" s="294"/>
      <c r="AQ508" s="294"/>
      <c r="AR508" s="294"/>
      <c r="AS508" s="294"/>
      <c r="AT508" s="294"/>
      <c r="AU508" s="294"/>
      <c r="AV508" s="294"/>
      <c r="AW508" s="294"/>
      <c r="AX508" s="294"/>
      <c r="AY508" s="294"/>
      <c r="AZ508" s="294"/>
      <c r="BA508" s="294"/>
      <c r="BB508" s="294"/>
      <c r="BC508" s="294"/>
      <c r="BD508" s="294"/>
      <c r="BE508" s="294"/>
      <c r="BF508" s="294"/>
      <c r="BG508" s="294"/>
      <c r="BH508" s="294"/>
      <c r="BI508" s="294"/>
    </row>
    <row r="509" spans="2:61" ht="15.75" customHeight="1" x14ac:dyDescent="0.2">
      <c r="B509" s="297"/>
      <c r="C509" s="297"/>
      <c r="D509" s="297"/>
      <c r="E509" s="297"/>
      <c r="F509" s="294"/>
      <c r="G509" s="294"/>
      <c r="H509" s="294"/>
      <c r="I509" s="294"/>
      <c r="J509" s="294"/>
      <c r="K509" s="294"/>
      <c r="L509" s="294"/>
      <c r="M509" s="294"/>
      <c r="N509" s="294"/>
      <c r="O509" s="294"/>
      <c r="P509" s="294"/>
      <c r="Q509" s="294"/>
      <c r="R509" s="294"/>
      <c r="S509" s="294"/>
      <c r="T509" s="294"/>
      <c r="U509" s="294"/>
      <c r="V509" s="294"/>
      <c r="W509" s="294"/>
      <c r="X509" s="294"/>
      <c r="Y509" s="294"/>
      <c r="Z509" s="294"/>
      <c r="AA509" s="294"/>
      <c r="AB509" s="294"/>
      <c r="AC509" s="294"/>
      <c r="AD509" s="294"/>
      <c r="AE509" s="294"/>
      <c r="AF509" s="294"/>
      <c r="AG509" s="294"/>
      <c r="AH509" s="294"/>
      <c r="AI509" s="294"/>
      <c r="AJ509" s="294"/>
      <c r="AK509" s="294"/>
      <c r="AL509" s="294"/>
      <c r="AM509" s="294"/>
      <c r="AN509" s="294"/>
      <c r="AO509" s="294"/>
      <c r="AP509" s="294"/>
      <c r="AQ509" s="294"/>
      <c r="AR509" s="294"/>
      <c r="AS509" s="294"/>
      <c r="AT509" s="294"/>
      <c r="AU509" s="294"/>
      <c r="AV509" s="294"/>
      <c r="AW509" s="294"/>
      <c r="AX509" s="294"/>
      <c r="AY509" s="294"/>
      <c r="AZ509" s="294"/>
      <c r="BA509" s="294"/>
      <c r="BB509" s="294"/>
      <c r="BC509" s="294"/>
      <c r="BD509" s="294"/>
      <c r="BE509" s="294"/>
      <c r="BF509" s="294"/>
      <c r="BG509" s="294"/>
      <c r="BH509" s="294"/>
      <c r="BI509" s="294"/>
    </row>
    <row r="510" spans="2:61" ht="15.75" customHeight="1" x14ac:dyDescent="0.2">
      <c r="B510" s="297"/>
      <c r="C510" s="297"/>
      <c r="D510" s="297"/>
      <c r="E510" s="297"/>
      <c r="F510" s="294"/>
      <c r="G510" s="294"/>
      <c r="H510" s="294"/>
      <c r="I510" s="294"/>
      <c r="J510" s="294"/>
      <c r="K510" s="294"/>
      <c r="L510" s="294"/>
      <c r="M510" s="294"/>
      <c r="N510" s="294"/>
      <c r="O510" s="294"/>
      <c r="P510" s="294"/>
      <c r="Q510" s="294"/>
      <c r="R510" s="294"/>
      <c r="S510" s="294"/>
      <c r="T510" s="294"/>
      <c r="U510" s="294"/>
      <c r="V510" s="294"/>
      <c r="W510" s="294"/>
      <c r="X510" s="294"/>
      <c r="Y510" s="294"/>
      <c r="Z510" s="294"/>
      <c r="AA510" s="294"/>
      <c r="AB510" s="294"/>
      <c r="AC510" s="294"/>
      <c r="AD510" s="294"/>
      <c r="AE510" s="294"/>
      <c r="AF510" s="294"/>
      <c r="AG510" s="294"/>
      <c r="AH510" s="294"/>
      <c r="AI510" s="294"/>
      <c r="AJ510" s="294"/>
      <c r="AK510" s="294"/>
      <c r="AL510" s="294"/>
      <c r="AM510" s="294"/>
      <c r="AN510" s="294"/>
      <c r="AO510" s="294"/>
      <c r="AP510" s="294"/>
      <c r="AQ510" s="294"/>
      <c r="AR510" s="294"/>
      <c r="AS510" s="294"/>
      <c r="AT510" s="294"/>
      <c r="AU510" s="294"/>
      <c r="AV510" s="294"/>
      <c r="AW510" s="294"/>
      <c r="AX510" s="294"/>
      <c r="AY510" s="294"/>
      <c r="AZ510" s="294"/>
      <c r="BA510" s="294"/>
      <c r="BB510" s="294"/>
      <c r="BC510" s="294"/>
      <c r="BD510" s="294"/>
      <c r="BE510" s="294"/>
      <c r="BF510" s="294"/>
      <c r="BG510" s="294"/>
      <c r="BH510" s="294"/>
      <c r="BI510" s="294"/>
    </row>
    <row r="511" spans="2:61" ht="15.75" customHeight="1" x14ac:dyDescent="0.2">
      <c r="B511" s="297"/>
      <c r="C511" s="297"/>
      <c r="D511" s="297"/>
      <c r="E511" s="297"/>
      <c r="F511" s="294"/>
      <c r="G511" s="294"/>
      <c r="H511" s="294"/>
      <c r="I511" s="294"/>
      <c r="J511" s="294"/>
      <c r="K511" s="294"/>
      <c r="L511" s="294"/>
      <c r="M511" s="294"/>
      <c r="N511" s="294"/>
      <c r="O511" s="294"/>
      <c r="P511" s="294"/>
      <c r="Q511" s="294"/>
      <c r="R511" s="294"/>
      <c r="S511" s="294"/>
      <c r="T511" s="294"/>
      <c r="U511" s="294"/>
      <c r="V511" s="294"/>
      <c r="W511" s="294"/>
      <c r="X511" s="294"/>
      <c r="Y511" s="294"/>
      <c r="Z511" s="294"/>
      <c r="AA511" s="294"/>
      <c r="AB511" s="294"/>
      <c r="AC511" s="294"/>
      <c r="AD511" s="294"/>
      <c r="AE511" s="294"/>
      <c r="AF511" s="294"/>
      <c r="AG511" s="294"/>
      <c r="AH511" s="294"/>
      <c r="AI511" s="294"/>
      <c r="AJ511" s="294"/>
      <c r="AK511" s="294"/>
      <c r="AL511" s="294"/>
      <c r="AM511" s="294"/>
      <c r="AN511" s="294"/>
      <c r="AO511" s="294"/>
      <c r="AP511" s="294"/>
      <c r="AQ511" s="294"/>
      <c r="AR511" s="294"/>
      <c r="AS511" s="294"/>
      <c r="AT511" s="294"/>
      <c r="AU511" s="294"/>
      <c r="AV511" s="294"/>
      <c r="AW511" s="294"/>
      <c r="AX511" s="294"/>
      <c r="AY511" s="294"/>
      <c r="AZ511" s="294"/>
      <c r="BA511" s="294"/>
      <c r="BB511" s="294"/>
      <c r="BC511" s="294"/>
      <c r="BD511" s="294"/>
      <c r="BE511" s="294"/>
      <c r="BF511" s="294"/>
      <c r="BG511" s="294"/>
      <c r="BH511" s="294"/>
      <c r="BI511" s="294"/>
    </row>
    <row r="512" spans="2:61" ht="15.75" customHeight="1" x14ac:dyDescent="0.2">
      <c r="B512" s="297"/>
      <c r="C512" s="297"/>
      <c r="D512" s="297"/>
      <c r="E512" s="297"/>
      <c r="F512" s="294"/>
      <c r="G512" s="294"/>
      <c r="H512" s="294"/>
      <c r="I512" s="294"/>
      <c r="J512" s="294"/>
      <c r="K512" s="294"/>
      <c r="L512" s="294"/>
      <c r="M512" s="294"/>
      <c r="N512" s="294"/>
      <c r="O512" s="294"/>
      <c r="P512" s="294"/>
      <c r="Q512" s="294"/>
      <c r="R512" s="294"/>
      <c r="S512" s="294"/>
      <c r="T512" s="294"/>
      <c r="U512" s="294"/>
      <c r="V512" s="294"/>
      <c r="W512" s="294"/>
      <c r="X512" s="294"/>
      <c r="Y512" s="294"/>
      <c r="Z512" s="294"/>
      <c r="AA512" s="294"/>
      <c r="AB512" s="294"/>
      <c r="AC512" s="294"/>
      <c r="AD512" s="294"/>
      <c r="AE512" s="294"/>
      <c r="AF512" s="294"/>
      <c r="AG512" s="294"/>
      <c r="AH512" s="294"/>
      <c r="AI512" s="294"/>
      <c r="AJ512" s="294"/>
      <c r="AK512" s="294"/>
      <c r="AL512" s="294"/>
      <c r="AM512" s="294"/>
      <c r="AN512" s="294"/>
      <c r="AO512" s="294"/>
      <c r="AP512" s="294"/>
      <c r="AQ512" s="294"/>
      <c r="AR512" s="294"/>
      <c r="AS512" s="294"/>
      <c r="AT512" s="294"/>
      <c r="AU512" s="294"/>
      <c r="AV512" s="294"/>
      <c r="AW512" s="294"/>
      <c r="AX512" s="294"/>
      <c r="AY512" s="294"/>
      <c r="AZ512" s="294"/>
      <c r="BA512" s="294"/>
      <c r="BB512" s="294"/>
      <c r="BC512" s="294"/>
      <c r="BD512" s="294"/>
      <c r="BE512" s="294"/>
      <c r="BF512" s="294"/>
      <c r="BG512" s="294"/>
      <c r="BH512" s="294"/>
      <c r="BI512" s="294"/>
    </row>
    <row r="513" spans="2:61" ht="15.75" customHeight="1" x14ac:dyDescent="0.2">
      <c r="B513" s="297"/>
      <c r="C513" s="297"/>
      <c r="D513" s="297"/>
      <c r="E513" s="297"/>
      <c r="F513" s="294"/>
      <c r="G513" s="294"/>
      <c r="H513" s="294"/>
      <c r="I513" s="294"/>
      <c r="J513" s="294"/>
      <c r="K513" s="294"/>
      <c r="L513" s="294"/>
      <c r="M513" s="294"/>
      <c r="N513" s="294"/>
      <c r="O513" s="294"/>
      <c r="P513" s="294"/>
      <c r="Q513" s="294"/>
      <c r="R513" s="294"/>
      <c r="S513" s="294"/>
      <c r="T513" s="294"/>
      <c r="U513" s="294"/>
      <c r="V513" s="294"/>
      <c r="W513" s="294"/>
      <c r="X513" s="294"/>
      <c r="Y513" s="294"/>
      <c r="Z513" s="294"/>
      <c r="AA513" s="294"/>
      <c r="AB513" s="294"/>
      <c r="AC513" s="294"/>
      <c r="AD513" s="294"/>
      <c r="AE513" s="294"/>
      <c r="AF513" s="294"/>
      <c r="AG513" s="294"/>
      <c r="AH513" s="294"/>
      <c r="AI513" s="294"/>
      <c r="AJ513" s="294"/>
      <c r="AK513" s="294"/>
      <c r="AL513" s="294"/>
      <c r="AM513" s="294"/>
      <c r="AN513" s="294"/>
      <c r="AO513" s="294"/>
      <c r="AP513" s="294"/>
      <c r="AQ513" s="294"/>
      <c r="AR513" s="294"/>
      <c r="AS513" s="294"/>
      <c r="AT513" s="294"/>
      <c r="AU513" s="294"/>
      <c r="AV513" s="294"/>
      <c r="AW513" s="294"/>
      <c r="AX513" s="294"/>
      <c r="AY513" s="294"/>
      <c r="AZ513" s="294"/>
      <c r="BA513" s="294"/>
      <c r="BB513" s="294"/>
      <c r="BC513" s="294"/>
      <c r="BD513" s="294"/>
      <c r="BE513" s="294"/>
      <c r="BF513" s="294"/>
      <c r="BG513" s="294"/>
      <c r="BH513" s="294"/>
      <c r="BI513" s="294"/>
    </row>
    <row r="514" spans="2:61" ht="15.75" customHeight="1" x14ac:dyDescent="0.2">
      <c r="B514" s="297"/>
      <c r="C514" s="297"/>
      <c r="D514" s="297"/>
      <c r="E514" s="297"/>
      <c r="F514" s="294"/>
      <c r="G514" s="294"/>
      <c r="H514" s="294"/>
      <c r="I514" s="294"/>
      <c r="J514" s="294"/>
      <c r="K514" s="294"/>
      <c r="L514" s="294"/>
      <c r="M514" s="294"/>
      <c r="N514" s="294"/>
      <c r="O514" s="294"/>
      <c r="P514" s="294"/>
      <c r="Q514" s="294"/>
      <c r="R514" s="294"/>
      <c r="S514" s="294"/>
      <c r="T514" s="294"/>
      <c r="U514" s="294"/>
      <c r="V514" s="294"/>
      <c r="W514" s="294"/>
      <c r="X514" s="294"/>
      <c r="Y514" s="294"/>
      <c r="Z514" s="294"/>
      <c r="AA514" s="294"/>
      <c r="AB514" s="294"/>
      <c r="AC514" s="294"/>
      <c r="AD514" s="294"/>
      <c r="AE514" s="294"/>
      <c r="AF514" s="294"/>
      <c r="AG514" s="294"/>
      <c r="AH514" s="294"/>
      <c r="AI514" s="294"/>
      <c r="AJ514" s="294"/>
      <c r="AK514" s="294"/>
      <c r="AL514" s="294"/>
      <c r="AM514" s="294"/>
      <c r="AN514" s="294"/>
      <c r="AO514" s="294"/>
      <c r="AP514" s="294"/>
      <c r="AQ514" s="294"/>
      <c r="AR514" s="294"/>
      <c r="AS514" s="294"/>
      <c r="AT514" s="294"/>
      <c r="AU514" s="294"/>
      <c r="AV514" s="294"/>
      <c r="AW514" s="294"/>
      <c r="AX514" s="294"/>
      <c r="AY514" s="294"/>
      <c r="AZ514" s="294"/>
      <c r="BA514" s="294"/>
      <c r="BB514" s="294"/>
      <c r="BC514" s="294"/>
      <c r="BD514" s="294"/>
      <c r="BE514" s="294"/>
      <c r="BF514" s="294"/>
      <c r="BG514" s="294"/>
      <c r="BH514" s="294"/>
      <c r="BI514" s="294"/>
    </row>
    <row r="515" spans="2:61" ht="15.75" customHeight="1" x14ac:dyDescent="0.2">
      <c r="B515" s="297"/>
      <c r="C515" s="297"/>
      <c r="D515" s="297"/>
      <c r="E515" s="297"/>
      <c r="F515" s="294"/>
      <c r="G515" s="294"/>
      <c r="H515" s="294"/>
      <c r="I515" s="294"/>
      <c r="J515" s="294"/>
      <c r="K515" s="294"/>
      <c r="L515" s="294"/>
      <c r="M515" s="294"/>
      <c r="N515" s="294"/>
      <c r="O515" s="294"/>
      <c r="P515" s="294"/>
      <c r="Q515" s="294"/>
      <c r="R515" s="294"/>
      <c r="S515" s="294"/>
      <c r="T515" s="294"/>
      <c r="U515" s="294"/>
      <c r="V515" s="294"/>
      <c r="W515" s="294"/>
      <c r="X515" s="294"/>
      <c r="Y515" s="294"/>
      <c r="Z515" s="294"/>
      <c r="AA515" s="294"/>
      <c r="AB515" s="294"/>
      <c r="AC515" s="294"/>
      <c r="AD515" s="294"/>
      <c r="AE515" s="294"/>
      <c r="AF515" s="294"/>
      <c r="AG515" s="294"/>
      <c r="AH515" s="294"/>
      <c r="AI515" s="294"/>
      <c r="AJ515" s="294"/>
      <c r="AK515" s="294"/>
      <c r="AL515" s="294"/>
      <c r="AM515" s="294"/>
      <c r="AN515" s="294"/>
      <c r="AO515" s="294"/>
      <c r="AP515" s="294"/>
      <c r="AQ515" s="294"/>
      <c r="AR515" s="294"/>
      <c r="AS515" s="294"/>
      <c r="AT515" s="294"/>
      <c r="AU515" s="294"/>
      <c r="AV515" s="294"/>
      <c r="AW515" s="294"/>
      <c r="AX515" s="294"/>
      <c r="AY515" s="294"/>
      <c r="AZ515" s="294"/>
      <c r="BA515" s="294"/>
      <c r="BB515" s="294"/>
      <c r="BC515" s="294"/>
      <c r="BD515" s="294"/>
      <c r="BE515" s="294"/>
      <c r="BF515" s="294"/>
      <c r="BG515" s="294"/>
      <c r="BH515" s="294"/>
      <c r="BI515" s="294"/>
    </row>
    <row r="516" spans="2:61" ht="15.75" customHeight="1" x14ac:dyDescent="0.2">
      <c r="B516" s="297"/>
      <c r="C516" s="297"/>
      <c r="D516" s="297"/>
      <c r="E516" s="297"/>
      <c r="F516" s="294"/>
      <c r="G516" s="294"/>
      <c r="H516" s="294"/>
      <c r="I516" s="294"/>
      <c r="J516" s="294"/>
      <c r="K516" s="294"/>
      <c r="L516" s="294"/>
      <c r="M516" s="294"/>
      <c r="N516" s="294"/>
      <c r="O516" s="294"/>
      <c r="P516" s="294"/>
      <c r="Q516" s="294"/>
      <c r="R516" s="294"/>
      <c r="S516" s="294"/>
      <c r="T516" s="294"/>
      <c r="U516" s="294"/>
      <c r="V516" s="294"/>
      <c r="W516" s="294"/>
      <c r="X516" s="294"/>
      <c r="Y516" s="294"/>
      <c r="Z516" s="294"/>
      <c r="AA516" s="294"/>
      <c r="AB516" s="294"/>
      <c r="AC516" s="294"/>
      <c r="AD516" s="294"/>
      <c r="AE516" s="294"/>
      <c r="AF516" s="294"/>
      <c r="AG516" s="294"/>
      <c r="AH516" s="294"/>
      <c r="AI516" s="294"/>
      <c r="AJ516" s="294"/>
      <c r="AK516" s="294"/>
      <c r="AL516" s="294"/>
      <c r="AM516" s="294"/>
      <c r="AN516" s="294"/>
      <c r="AO516" s="294"/>
      <c r="AP516" s="294"/>
      <c r="AQ516" s="294"/>
      <c r="AR516" s="294"/>
      <c r="AS516" s="294"/>
      <c r="AT516" s="294"/>
      <c r="AU516" s="294"/>
      <c r="AV516" s="294"/>
      <c r="AW516" s="294"/>
      <c r="AX516" s="294"/>
      <c r="AY516" s="294"/>
      <c r="AZ516" s="294"/>
      <c r="BA516" s="294"/>
      <c r="BB516" s="294"/>
      <c r="BC516" s="294"/>
      <c r="BD516" s="294"/>
      <c r="BE516" s="294"/>
      <c r="BF516" s="294"/>
      <c r="BG516" s="294"/>
      <c r="BH516" s="294"/>
      <c r="BI516" s="294"/>
    </row>
    <row r="517" spans="2:61" ht="15.75" customHeight="1" x14ac:dyDescent="0.2">
      <c r="B517" s="297"/>
      <c r="C517" s="297"/>
      <c r="D517" s="297"/>
      <c r="E517" s="297"/>
      <c r="F517" s="294"/>
      <c r="G517" s="294"/>
      <c r="H517" s="294"/>
      <c r="I517" s="294"/>
      <c r="J517" s="294"/>
      <c r="K517" s="294"/>
      <c r="L517" s="294"/>
      <c r="M517" s="294"/>
      <c r="N517" s="294"/>
      <c r="O517" s="294"/>
      <c r="P517" s="294"/>
      <c r="Q517" s="294"/>
      <c r="R517" s="294"/>
      <c r="S517" s="294"/>
      <c r="T517" s="294"/>
      <c r="U517" s="294"/>
      <c r="V517" s="294"/>
      <c r="W517" s="294"/>
      <c r="X517" s="294"/>
      <c r="Y517" s="294"/>
      <c r="Z517" s="294"/>
      <c r="AA517" s="294"/>
      <c r="AB517" s="294"/>
      <c r="AC517" s="294"/>
      <c r="AD517" s="294"/>
      <c r="AE517" s="294"/>
      <c r="AF517" s="294"/>
      <c r="AG517" s="294"/>
      <c r="AH517" s="294"/>
      <c r="AI517" s="294"/>
      <c r="AJ517" s="294"/>
      <c r="AK517" s="294"/>
      <c r="AL517" s="294"/>
      <c r="AM517" s="294"/>
      <c r="AN517" s="294"/>
      <c r="AO517" s="294"/>
      <c r="AP517" s="294"/>
      <c r="AQ517" s="294"/>
      <c r="AR517" s="294"/>
      <c r="AS517" s="294"/>
      <c r="AT517" s="294"/>
      <c r="AU517" s="294"/>
      <c r="AV517" s="294"/>
      <c r="AW517" s="294"/>
      <c r="AX517" s="294"/>
      <c r="AY517" s="294"/>
      <c r="AZ517" s="294"/>
      <c r="BA517" s="294"/>
      <c r="BB517" s="294"/>
      <c r="BC517" s="294"/>
      <c r="BD517" s="294"/>
      <c r="BE517" s="294"/>
      <c r="BF517" s="294"/>
      <c r="BG517" s="294"/>
      <c r="BH517" s="294"/>
      <c r="BI517" s="294"/>
    </row>
    <row r="518" spans="2:61" ht="15.75" customHeight="1" x14ac:dyDescent="0.2">
      <c r="B518" s="297"/>
      <c r="C518" s="297"/>
      <c r="D518" s="297"/>
      <c r="E518" s="297"/>
      <c r="F518" s="294"/>
      <c r="G518" s="294"/>
      <c r="H518" s="294"/>
      <c r="I518" s="294"/>
      <c r="J518" s="294"/>
      <c r="K518" s="294"/>
      <c r="L518" s="294"/>
      <c r="M518" s="294"/>
      <c r="N518" s="294"/>
      <c r="O518" s="294"/>
      <c r="P518" s="294"/>
      <c r="Q518" s="294"/>
      <c r="R518" s="294"/>
      <c r="S518" s="294"/>
      <c r="T518" s="294"/>
      <c r="U518" s="294"/>
      <c r="V518" s="294"/>
      <c r="W518" s="294"/>
      <c r="X518" s="294"/>
      <c r="Y518" s="294"/>
      <c r="Z518" s="294"/>
      <c r="AA518" s="294"/>
      <c r="AB518" s="294"/>
      <c r="AC518" s="294"/>
      <c r="AD518" s="294"/>
      <c r="AE518" s="294"/>
      <c r="AF518" s="294"/>
      <c r="AG518" s="294"/>
      <c r="AH518" s="294"/>
      <c r="AI518" s="294"/>
      <c r="AJ518" s="294"/>
      <c r="AK518" s="294"/>
      <c r="AL518" s="294"/>
      <c r="AM518" s="294"/>
      <c r="AN518" s="294"/>
      <c r="AO518" s="294"/>
      <c r="AP518" s="294"/>
      <c r="AQ518" s="294"/>
      <c r="AR518" s="294"/>
      <c r="AS518" s="294"/>
      <c r="AT518" s="294"/>
      <c r="AU518" s="294"/>
      <c r="AV518" s="294"/>
      <c r="AW518" s="294"/>
      <c r="AX518" s="294"/>
      <c r="AY518" s="294"/>
      <c r="AZ518" s="294"/>
      <c r="BA518" s="294"/>
      <c r="BB518" s="294"/>
      <c r="BC518" s="294"/>
      <c r="BD518" s="294"/>
      <c r="BE518" s="294"/>
      <c r="BF518" s="294"/>
      <c r="BG518" s="294"/>
      <c r="BH518" s="294"/>
      <c r="BI518" s="294"/>
    </row>
    <row r="519" spans="2:61" ht="15.75" customHeight="1" x14ac:dyDescent="0.2">
      <c r="B519" s="297"/>
      <c r="C519" s="297"/>
      <c r="D519" s="297"/>
      <c r="E519" s="297"/>
      <c r="F519" s="294"/>
      <c r="G519" s="294"/>
      <c r="H519" s="294"/>
      <c r="I519" s="294"/>
      <c r="J519" s="294"/>
      <c r="K519" s="294"/>
      <c r="L519" s="294"/>
      <c r="M519" s="294"/>
      <c r="N519" s="294"/>
      <c r="O519" s="294"/>
      <c r="P519" s="294"/>
      <c r="Q519" s="294"/>
      <c r="R519" s="294"/>
      <c r="S519" s="294"/>
      <c r="T519" s="294"/>
      <c r="U519" s="294"/>
      <c r="V519" s="294"/>
      <c r="W519" s="294"/>
      <c r="X519" s="294"/>
      <c r="Y519" s="294"/>
      <c r="Z519" s="294"/>
      <c r="AA519" s="294"/>
      <c r="AB519" s="294"/>
      <c r="AC519" s="294"/>
      <c r="AD519" s="294"/>
      <c r="AE519" s="294"/>
      <c r="AF519" s="294"/>
      <c r="AG519" s="294"/>
      <c r="AH519" s="294"/>
      <c r="AI519" s="294"/>
      <c r="AJ519" s="294"/>
      <c r="AK519" s="294"/>
      <c r="AL519" s="294"/>
      <c r="AM519" s="294"/>
      <c r="AN519" s="294"/>
      <c r="AO519" s="294"/>
      <c r="AP519" s="294"/>
      <c r="AQ519" s="294"/>
      <c r="AR519" s="294"/>
      <c r="AS519" s="294"/>
      <c r="AT519" s="294"/>
      <c r="AU519" s="294"/>
      <c r="AV519" s="294"/>
      <c r="AW519" s="294"/>
      <c r="AX519" s="294"/>
      <c r="AY519" s="294"/>
      <c r="AZ519" s="294"/>
      <c r="BA519" s="294"/>
      <c r="BB519" s="294"/>
      <c r="BC519" s="294"/>
      <c r="BD519" s="294"/>
      <c r="BE519" s="294"/>
      <c r="BF519" s="294"/>
      <c r="BG519" s="294"/>
      <c r="BH519" s="294"/>
      <c r="BI519" s="294"/>
    </row>
    <row r="520" spans="2:61" ht="15.75" customHeight="1" x14ac:dyDescent="0.2">
      <c r="B520" s="297"/>
      <c r="C520" s="297"/>
      <c r="D520" s="297"/>
      <c r="E520" s="297"/>
      <c r="F520" s="294"/>
      <c r="G520" s="294"/>
      <c r="H520" s="294"/>
      <c r="I520" s="294"/>
      <c r="J520" s="294"/>
      <c r="K520" s="294"/>
      <c r="L520" s="294"/>
      <c r="M520" s="294"/>
      <c r="N520" s="294"/>
      <c r="O520" s="294"/>
      <c r="P520" s="294"/>
      <c r="Q520" s="294"/>
      <c r="R520" s="294"/>
      <c r="S520" s="294"/>
      <c r="T520" s="294"/>
      <c r="U520" s="294"/>
      <c r="V520" s="294"/>
      <c r="W520" s="294"/>
      <c r="X520" s="294"/>
      <c r="Y520" s="294"/>
      <c r="Z520" s="294"/>
      <c r="AA520" s="294"/>
      <c r="AB520" s="294"/>
      <c r="AC520" s="294"/>
      <c r="AD520" s="294"/>
      <c r="AE520" s="294"/>
      <c r="AF520" s="294"/>
      <c r="AG520" s="294"/>
      <c r="AH520" s="294"/>
      <c r="AI520" s="294"/>
      <c r="AJ520" s="294"/>
      <c r="AK520" s="294"/>
      <c r="AL520" s="294"/>
      <c r="AM520" s="294"/>
      <c r="AN520" s="294"/>
      <c r="AO520" s="294"/>
      <c r="AP520" s="294"/>
      <c r="AQ520" s="294"/>
      <c r="AR520" s="294"/>
      <c r="AS520" s="294"/>
      <c r="AT520" s="294"/>
      <c r="AU520" s="294"/>
      <c r="AV520" s="294"/>
      <c r="AW520" s="294"/>
      <c r="AX520" s="294"/>
      <c r="AY520" s="294"/>
      <c r="AZ520" s="294"/>
      <c r="BA520" s="294"/>
      <c r="BB520" s="294"/>
      <c r="BC520" s="294"/>
      <c r="BD520" s="294"/>
      <c r="BE520" s="294"/>
      <c r="BF520" s="294"/>
      <c r="BG520" s="294"/>
      <c r="BH520" s="294"/>
      <c r="BI520" s="294"/>
    </row>
    <row r="521" spans="2:61" ht="15.75" customHeight="1" x14ac:dyDescent="0.2">
      <c r="B521" s="297"/>
      <c r="C521" s="297"/>
      <c r="D521" s="297"/>
      <c r="E521" s="297"/>
      <c r="F521" s="294"/>
      <c r="G521" s="294"/>
      <c r="H521" s="294"/>
      <c r="I521" s="294"/>
      <c r="J521" s="294"/>
      <c r="K521" s="294"/>
      <c r="L521" s="294"/>
      <c r="M521" s="294"/>
      <c r="N521" s="294"/>
      <c r="O521" s="294"/>
      <c r="P521" s="294"/>
      <c r="Q521" s="294"/>
      <c r="R521" s="294"/>
      <c r="S521" s="294"/>
      <c r="T521" s="294"/>
      <c r="U521" s="294"/>
      <c r="V521" s="294"/>
      <c r="W521" s="294"/>
      <c r="X521" s="294"/>
      <c r="Y521" s="294"/>
      <c r="Z521" s="294"/>
      <c r="AA521" s="294"/>
      <c r="AB521" s="294"/>
      <c r="AC521" s="294"/>
      <c r="AD521" s="294"/>
      <c r="AE521" s="294"/>
      <c r="AF521" s="294"/>
      <c r="AG521" s="294"/>
      <c r="AH521" s="294"/>
      <c r="AI521" s="294"/>
      <c r="AJ521" s="294"/>
      <c r="AK521" s="294"/>
      <c r="AL521" s="294"/>
      <c r="AM521" s="294"/>
      <c r="AN521" s="294"/>
      <c r="AO521" s="294"/>
      <c r="AP521" s="294"/>
      <c r="AQ521" s="294"/>
      <c r="AR521" s="294"/>
      <c r="AS521" s="294"/>
      <c r="AT521" s="294"/>
      <c r="AU521" s="294"/>
      <c r="AV521" s="294"/>
      <c r="AW521" s="294"/>
      <c r="AX521" s="294"/>
      <c r="AY521" s="294"/>
      <c r="AZ521" s="294"/>
      <c r="BA521" s="294"/>
      <c r="BB521" s="294"/>
      <c r="BC521" s="294"/>
      <c r="BD521" s="294"/>
      <c r="BE521" s="294"/>
      <c r="BF521" s="294"/>
      <c r="BG521" s="294"/>
      <c r="BH521" s="294"/>
      <c r="BI521" s="294"/>
    </row>
    <row r="522" spans="2:61" ht="15.75" customHeight="1" x14ac:dyDescent="0.2">
      <c r="B522" s="297"/>
      <c r="C522" s="297"/>
      <c r="D522" s="297"/>
      <c r="E522" s="297"/>
      <c r="F522" s="294"/>
      <c r="G522" s="294"/>
      <c r="H522" s="294"/>
      <c r="I522" s="294"/>
      <c r="J522" s="294"/>
      <c r="K522" s="294"/>
      <c r="L522" s="294"/>
      <c r="M522" s="294"/>
      <c r="N522" s="294"/>
      <c r="O522" s="294"/>
      <c r="P522" s="294"/>
      <c r="Q522" s="294"/>
      <c r="R522" s="294"/>
      <c r="S522" s="294"/>
      <c r="T522" s="294"/>
      <c r="U522" s="294"/>
      <c r="V522" s="294"/>
      <c r="W522" s="294"/>
      <c r="X522" s="294"/>
      <c r="Y522" s="294"/>
      <c r="Z522" s="294"/>
      <c r="AA522" s="294"/>
      <c r="AB522" s="294"/>
      <c r="AC522" s="294"/>
      <c r="AD522" s="294"/>
      <c r="AE522" s="294"/>
      <c r="AF522" s="294"/>
      <c r="AG522" s="294"/>
      <c r="AH522" s="294"/>
      <c r="AI522" s="294"/>
      <c r="AJ522" s="294"/>
      <c r="AK522" s="294"/>
      <c r="AL522" s="294"/>
      <c r="AM522" s="294"/>
      <c r="AN522" s="294"/>
      <c r="AO522" s="294"/>
      <c r="AP522" s="294"/>
      <c r="AQ522" s="294"/>
      <c r="AR522" s="294"/>
      <c r="AS522" s="294"/>
      <c r="AT522" s="294"/>
      <c r="AU522" s="294"/>
      <c r="AV522" s="294"/>
      <c r="AW522" s="294"/>
      <c r="AX522" s="294"/>
      <c r="AY522" s="294"/>
      <c r="AZ522" s="294"/>
      <c r="BA522" s="294"/>
      <c r="BB522" s="294"/>
      <c r="BC522" s="294"/>
      <c r="BD522" s="294"/>
      <c r="BE522" s="294"/>
      <c r="BF522" s="294"/>
      <c r="BG522" s="294"/>
      <c r="BH522" s="294"/>
      <c r="BI522" s="294"/>
    </row>
    <row r="523" spans="2:61" ht="15.75" customHeight="1" x14ac:dyDescent="0.2">
      <c r="B523" s="297"/>
      <c r="C523" s="297"/>
      <c r="D523" s="297"/>
      <c r="E523" s="297"/>
      <c r="F523" s="294"/>
      <c r="G523" s="294"/>
      <c r="H523" s="294"/>
      <c r="I523" s="294"/>
      <c r="J523" s="294"/>
      <c r="K523" s="294"/>
      <c r="L523" s="294"/>
      <c r="M523" s="294"/>
      <c r="N523" s="294"/>
      <c r="O523" s="294"/>
      <c r="P523" s="294"/>
      <c r="Q523" s="294"/>
      <c r="R523" s="294"/>
      <c r="S523" s="294"/>
      <c r="T523" s="294"/>
      <c r="U523" s="294"/>
      <c r="V523" s="294"/>
      <c r="W523" s="294"/>
      <c r="X523" s="294"/>
      <c r="Y523" s="294"/>
      <c r="Z523" s="294"/>
      <c r="AA523" s="294"/>
      <c r="AB523" s="294"/>
      <c r="AC523" s="294"/>
      <c r="AD523" s="294"/>
      <c r="AE523" s="294"/>
      <c r="AF523" s="294"/>
      <c r="AG523" s="294"/>
      <c r="AH523" s="294"/>
      <c r="AI523" s="294"/>
      <c r="AJ523" s="294"/>
      <c r="AK523" s="294"/>
      <c r="AL523" s="294"/>
      <c r="AM523" s="294"/>
      <c r="AN523" s="294"/>
      <c r="AO523" s="294"/>
      <c r="AP523" s="294"/>
      <c r="AQ523" s="294"/>
      <c r="AR523" s="294"/>
      <c r="AS523" s="294"/>
      <c r="AT523" s="294"/>
      <c r="AU523" s="294"/>
      <c r="AV523" s="294"/>
      <c r="AW523" s="294"/>
      <c r="AX523" s="294"/>
      <c r="AY523" s="294"/>
      <c r="AZ523" s="294"/>
      <c r="BA523" s="294"/>
      <c r="BB523" s="294"/>
      <c r="BC523" s="294"/>
      <c r="BD523" s="294"/>
      <c r="BE523" s="294"/>
      <c r="BF523" s="294"/>
      <c r="BG523" s="294"/>
      <c r="BH523" s="294"/>
      <c r="BI523" s="294"/>
    </row>
    <row r="524" spans="2:61" ht="15.75" customHeight="1" x14ac:dyDescent="0.2">
      <c r="B524" s="297"/>
      <c r="C524" s="297"/>
      <c r="D524" s="297"/>
      <c r="E524" s="297"/>
      <c r="F524" s="294"/>
      <c r="G524" s="294"/>
      <c r="H524" s="294"/>
      <c r="I524" s="294"/>
      <c r="J524" s="294"/>
      <c r="K524" s="294"/>
      <c r="L524" s="294"/>
      <c r="M524" s="294"/>
      <c r="N524" s="294"/>
      <c r="O524" s="294"/>
      <c r="P524" s="294"/>
      <c r="Q524" s="294"/>
      <c r="R524" s="294"/>
      <c r="S524" s="294"/>
      <c r="T524" s="294"/>
      <c r="U524" s="294"/>
      <c r="V524" s="294"/>
      <c r="W524" s="294"/>
      <c r="X524" s="294"/>
      <c r="Y524" s="294"/>
      <c r="Z524" s="294"/>
      <c r="AA524" s="294"/>
      <c r="AB524" s="294"/>
      <c r="AC524" s="294"/>
      <c r="AD524" s="294"/>
      <c r="AE524" s="294"/>
      <c r="AF524" s="294"/>
      <c r="AG524" s="294"/>
      <c r="AH524" s="294"/>
      <c r="AI524" s="294"/>
      <c r="AJ524" s="294"/>
      <c r="AK524" s="294"/>
      <c r="AL524" s="294"/>
      <c r="AM524" s="294"/>
      <c r="AN524" s="294"/>
      <c r="AO524" s="294"/>
      <c r="AP524" s="294"/>
      <c r="AQ524" s="294"/>
      <c r="AR524" s="294"/>
      <c r="AS524" s="294"/>
      <c r="AT524" s="294"/>
      <c r="AU524" s="294"/>
      <c r="AV524" s="294"/>
      <c r="AW524" s="294"/>
      <c r="AX524" s="294"/>
      <c r="AY524" s="294"/>
      <c r="AZ524" s="294"/>
      <c r="BA524" s="294"/>
      <c r="BB524" s="294"/>
      <c r="BC524" s="294"/>
      <c r="BD524" s="294"/>
      <c r="BE524" s="294"/>
      <c r="BF524" s="294"/>
      <c r="BG524" s="294"/>
      <c r="BH524" s="294"/>
      <c r="BI524" s="294"/>
    </row>
    <row r="525" spans="2:61" ht="15.75" customHeight="1" x14ac:dyDescent="0.2">
      <c r="B525" s="297"/>
      <c r="C525" s="297"/>
      <c r="D525" s="297"/>
      <c r="E525" s="297"/>
      <c r="F525" s="294"/>
      <c r="G525" s="294"/>
      <c r="H525" s="294"/>
      <c r="I525" s="294"/>
      <c r="J525" s="294"/>
      <c r="K525" s="294"/>
      <c r="L525" s="294"/>
      <c r="M525" s="294"/>
      <c r="N525" s="294"/>
      <c r="O525" s="294"/>
      <c r="P525" s="294"/>
      <c r="Q525" s="294"/>
      <c r="R525" s="294"/>
      <c r="S525" s="294"/>
      <c r="T525" s="294"/>
      <c r="U525" s="294"/>
      <c r="V525" s="294"/>
      <c r="W525" s="294"/>
      <c r="X525" s="294"/>
      <c r="Y525" s="294"/>
      <c r="Z525" s="294"/>
      <c r="AA525" s="294"/>
      <c r="AB525" s="294"/>
      <c r="AC525" s="294"/>
      <c r="AD525" s="294"/>
      <c r="AE525" s="294"/>
      <c r="AF525" s="294"/>
      <c r="AG525" s="294"/>
      <c r="AH525" s="294"/>
      <c r="AI525" s="294"/>
      <c r="AJ525" s="294"/>
      <c r="AK525" s="294"/>
      <c r="AL525" s="294"/>
      <c r="AM525" s="294"/>
      <c r="AN525" s="294"/>
      <c r="AO525" s="294"/>
      <c r="AP525" s="294"/>
      <c r="AQ525" s="294"/>
      <c r="AR525" s="294"/>
      <c r="AS525" s="294"/>
      <c r="AT525" s="294"/>
      <c r="AU525" s="294"/>
      <c r="AV525" s="294"/>
      <c r="AW525" s="294"/>
      <c r="AX525" s="294"/>
      <c r="AY525" s="294"/>
      <c r="AZ525" s="294"/>
      <c r="BA525" s="294"/>
      <c r="BB525" s="294"/>
      <c r="BC525" s="294"/>
      <c r="BD525" s="294"/>
      <c r="BE525" s="294"/>
      <c r="BF525" s="294"/>
      <c r="BG525" s="294"/>
      <c r="BH525" s="294"/>
      <c r="BI525" s="294"/>
    </row>
    <row r="526" spans="2:61" ht="15.75" customHeight="1" x14ac:dyDescent="0.2">
      <c r="B526" s="297"/>
      <c r="C526" s="297"/>
      <c r="D526" s="297"/>
      <c r="E526" s="297"/>
      <c r="F526" s="294"/>
      <c r="G526" s="294"/>
      <c r="H526" s="294"/>
      <c r="I526" s="294"/>
      <c r="J526" s="294"/>
      <c r="K526" s="294"/>
      <c r="L526" s="294"/>
      <c r="M526" s="294"/>
      <c r="N526" s="294"/>
      <c r="O526" s="294"/>
      <c r="P526" s="294"/>
      <c r="Q526" s="294"/>
      <c r="R526" s="294"/>
      <c r="S526" s="294"/>
      <c r="T526" s="294"/>
      <c r="U526" s="294"/>
      <c r="V526" s="294"/>
      <c r="W526" s="294"/>
      <c r="X526" s="294"/>
      <c r="Y526" s="294"/>
      <c r="Z526" s="294"/>
      <c r="AA526" s="294"/>
      <c r="AB526" s="294"/>
      <c r="AC526" s="294"/>
      <c r="AD526" s="294"/>
      <c r="AE526" s="294"/>
      <c r="AF526" s="294"/>
      <c r="AG526" s="294"/>
      <c r="AH526" s="294"/>
      <c r="AI526" s="294"/>
      <c r="AJ526" s="294"/>
      <c r="AK526" s="294"/>
      <c r="AL526" s="294"/>
      <c r="AM526" s="294"/>
      <c r="AN526" s="294"/>
      <c r="AO526" s="294"/>
      <c r="AP526" s="294"/>
      <c r="AQ526" s="294"/>
      <c r="AR526" s="294"/>
      <c r="AS526" s="294"/>
      <c r="AT526" s="294"/>
      <c r="AU526" s="294"/>
      <c r="AV526" s="294"/>
      <c r="AW526" s="294"/>
      <c r="AX526" s="294"/>
      <c r="AY526" s="294"/>
      <c r="AZ526" s="294"/>
      <c r="BA526" s="294"/>
      <c r="BB526" s="294"/>
      <c r="BC526" s="294"/>
      <c r="BD526" s="294"/>
      <c r="BE526" s="294"/>
      <c r="BF526" s="294"/>
      <c r="BG526" s="294"/>
      <c r="BH526" s="294"/>
      <c r="BI526" s="294"/>
    </row>
    <row r="527" spans="2:61" ht="15.75" customHeight="1" x14ac:dyDescent="0.2">
      <c r="B527" s="297"/>
      <c r="C527" s="297"/>
      <c r="D527" s="297"/>
      <c r="E527" s="297"/>
      <c r="F527" s="294"/>
      <c r="G527" s="294"/>
      <c r="H527" s="294"/>
      <c r="I527" s="294"/>
      <c r="J527" s="294"/>
      <c r="K527" s="294"/>
      <c r="L527" s="294"/>
      <c r="M527" s="294"/>
      <c r="N527" s="294"/>
      <c r="O527" s="294"/>
      <c r="P527" s="294"/>
      <c r="Q527" s="294"/>
      <c r="R527" s="294"/>
      <c r="S527" s="294"/>
      <c r="T527" s="294"/>
      <c r="U527" s="294"/>
      <c r="V527" s="294"/>
      <c r="W527" s="294"/>
      <c r="X527" s="294"/>
      <c r="Y527" s="294"/>
      <c r="Z527" s="294"/>
      <c r="AA527" s="294"/>
      <c r="AB527" s="294"/>
      <c r="AC527" s="294"/>
      <c r="AD527" s="294"/>
      <c r="AE527" s="294"/>
      <c r="AF527" s="294"/>
      <c r="AG527" s="294"/>
      <c r="AH527" s="294"/>
      <c r="AI527" s="294"/>
      <c r="AJ527" s="294"/>
      <c r="AK527" s="294"/>
      <c r="AL527" s="294"/>
      <c r="AM527" s="294"/>
      <c r="AN527" s="294"/>
      <c r="AO527" s="294"/>
      <c r="AP527" s="294"/>
      <c r="AQ527" s="294"/>
      <c r="AR527" s="294"/>
      <c r="AS527" s="294"/>
      <c r="AT527" s="294"/>
      <c r="AU527" s="294"/>
      <c r="AV527" s="294"/>
      <c r="AW527" s="294"/>
      <c r="AX527" s="294"/>
      <c r="AY527" s="294"/>
      <c r="AZ527" s="294"/>
      <c r="BA527" s="294"/>
      <c r="BB527" s="294"/>
      <c r="BC527" s="294"/>
      <c r="BD527" s="294"/>
      <c r="BE527" s="294"/>
      <c r="BF527" s="294"/>
      <c r="BG527" s="294"/>
      <c r="BH527" s="294"/>
      <c r="BI527" s="294"/>
    </row>
    <row r="528" spans="2:61" ht="15.75" customHeight="1" x14ac:dyDescent="0.2">
      <c r="B528" s="297"/>
      <c r="C528" s="297"/>
      <c r="D528" s="297"/>
      <c r="E528" s="297"/>
      <c r="F528" s="294"/>
      <c r="G528" s="294"/>
      <c r="H528" s="294"/>
      <c r="I528" s="294"/>
      <c r="J528" s="294"/>
      <c r="K528" s="294"/>
      <c r="L528" s="294"/>
      <c r="M528" s="294"/>
      <c r="N528" s="294"/>
      <c r="O528" s="294"/>
      <c r="P528" s="294"/>
      <c r="Q528" s="294"/>
      <c r="R528" s="294"/>
      <c r="S528" s="294"/>
      <c r="T528" s="294"/>
      <c r="U528" s="294"/>
      <c r="V528" s="294"/>
      <c r="W528" s="294"/>
      <c r="X528" s="294"/>
      <c r="Y528" s="294"/>
      <c r="Z528" s="294"/>
      <c r="AA528" s="294"/>
      <c r="AB528" s="294"/>
      <c r="AC528" s="294"/>
      <c r="AD528" s="294"/>
      <c r="AE528" s="294"/>
      <c r="AF528" s="294"/>
      <c r="AG528" s="294"/>
      <c r="AH528" s="294"/>
      <c r="AI528" s="294"/>
      <c r="AJ528" s="294"/>
      <c r="AK528" s="294"/>
      <c r="AL528" s="294"/>
      <c r="AM528" s="294"/>
      <c r="AN528" s="294"/>
      <c r="AO528" s="294"/>
      <c r="AP528" s="294"/>
      <c r="AQ528" s="294"/>
      <c r="AR528" s="294"/>
      <c r="AS528" s="294"/>
      <c r="AT528" s="294"/>
      <c r="AU528" s="294"/>
      <c r="AV528" s="294"/>
      <c r="AW528" s="294"/>
      <c r="AX528" s="294"/>
      <c r="AY528" s="294"/>
      <c r="AZ528" s="294"/>
      <c r="BA528" s="294"/>
      <c r="BB528" s="294"/>
      <c r="BC528" s="294"/>
      <c r="BD528" s="294"/>
      <c r="BE528" s="294"/>
      <c r="BF528" s="294"/>
      <c r="BG528" s="294"/>
      <c r="BH528" s="294"/>
      <c r="BI528" s="294"/>
    </row>
    <row r="529" spans="2:61" ht="15.75" customHeight="1" x14ac:dyDescent="0.2">
      <c r="B529" s="297"/>
      <c r="C529" s="297"/>
      <c r="D529" s="297"/>
      <c r="E529" s="297"/>
      <c r="F529" s="294"/>
      <c r="G529" s="294"/>
      <c r="H529" s="294"/>
      <c r="I529" s="294"/>
      <c r="J529" s="294"/>
      <c r="K529" s="294"/>
      <c r="L529" s="294"/>
      <c r="M529" s="294"/>
      <c r="N529" s="294"/>
      <c r="O529" s="294"/>
      <c r="P529" s="294"/>
      <c r="Q529" s="294"/>
      <c r="R529" s="294"/>
      <c r="S529" s="294"/>
      <c r="T529" s="294"/>
      <c r="U529" s="294"/>
      <c r="V529" s="294"/>
      <c r="W529" s="294"/>
      <c r="X529" s="294"/>
      <c r="Y529" s="294"/>
      <c r="Z529" s="294"/>
      <c r="AA529" s="294"/>
      <c r="AB529" s="294"/>
      <c r="AC529" s="294"/>
      <c r="AD529" s="294"/>
      <c r="AE529" s="294"/>
      <c r="AF529" s="294"/>
      <c r="AG529" s="294"/>
      <c r="AH529" s="294"/>
      <c r="AI529" s="294"/>
      <c r="AJ529" s="294"/>
      <c r="AK529" s="294"/>
      <c r="AL529" s="294"/>
      <c r="AM529" s="294"/>
      <c r="AN529" s="294"/>
      <c r="AO529" s="294"/>
      <c r="AP529" s="294"/>
      <c r="AQ529" s="294"/>
      <c r="AR529" s="294"/>
      <c r="AS529" s="294"/>
      <c r="AT529" s="294"/>
      <c r="AU529" s="294"/>
      <c r="AV529" s="294"/>
      <c r="AW529" s="294"/>
      <c r="AX529" s="294"/>
      <c r="AY529" s="294"/>
      <c r="AZ529" s="294"/>
      <c r="BA529" s="294"/>
      <c r="BB529" s="294"/>
      <c r="BC529" s="294"/>
      <c r="BD529" s="294"/>
      <c r="BE529" s="294"/>
      <c r="BF529" s="294"/>
      <c r="BG529" s="294"/>
      <c r="BH529" s="294"/>
      <c r="BI529" s="294"/>
    </row>
    <row r="530" spans="2:61" ht="15.75" customHeight="1" x14ac:dyDescent="0.2">
      <c r="B530" s="297"/>
      <c r="C530" s="297"/>
      <c r="D530" s="297"/>
      <c r="E530" s="297"/>
      <c r="F530" s="294"/>
      <c r="G530" s="294"/>
      <c r="H530" s="294"/>
      <c r="I530" s="294"/>
      <c r="J530" s="294"/>
      <c r="K530" s="294"/>
      <c r="L530" s="294"/>
      <c r="M530" s="294"/>
      <c r="N530" s="294"/>
      <c r="O530" s="294"/>
      <c r="P530" s="294"/>
      <c r="Q530" s="294"/>
      <c r="R530" s="294"/>
      <c r="S530" s="294"/>
      <c r="T530" s="294"/>
      <c r="U530" s="294"/>
      <c r="V530" s="294"/>
      <c r="W530" s="294"/>
      <c r="X530" s="294"/>
      <c r="Y530" s="294"/>
      <c r="Z530" s="294"/>
      <c r="AA530" s="294"/>
      <c r="AB530" s="294"/>
      <c r="AC530" s="294"/>
      <c r="AD530" s="294"/>
      <c r="AE530" s="294"/>
      <c r="AF530" s="294"/>
      <c r="AG530" s="294"/>
      <c r="AH530" s="294"/>
      <c r="AI530" s="294"/>
      <c r="AJ530" s="294"/>
      <c r="AK530" s="294"/>
      <c r="AL530" s="294"/>
      <c r="AM530" s="294"/>
      <c r="AN530" s="294"/>
      <c r="AO530" s="294"/>
      <c r="AP530" s="294"/>
      <c r="AQ530" s="294"/>
      <c r="AR530" s="294"/>
      <c r="AS530" s="294"/>
      <c r="AT530" s="294"/>
      <c r="AU530" s="294"/>
      <c r="AV530" s="294"/>
      <c r="AW530" s="294"/>
      <c r="AX530" s="294"/>
      <c r="AY530" s="294"/>
      <c r="AZ530" s="294"/>
      <c r="BA530" s="294"/>
      <c r="BB530" s="294"/>
      <c r="BC530" s="294"/>
      <c r="BD530" s="294"/>
      <c r="BE530" s="294"/>
      <c r="BF530" s="294"/>
      <c r="BG530" s="294"/>
      <c r="BH530" s="294"/>
      <c r="BI530" s="294"/>
    </row>
    <row r="531" spans="2:61" ht="15.75" customHeight="1" x14ac:dyDescent="0.2">
      <c r="B531" s="297"/>
      <c r="C531" s="297"/>
      <c r="D531" s="297"/>
      <c r="E531" s="297"/>
      <c r="F531" s="294"/>
      <c r="G531" s="294"/>
      <c r="H531" s="294"/>
      <c r="I531" s="294"/>
      <c r="J531" s="294"/>
      <c r="K531" s="294"/>
      <c r="L531" s="294"/>
      <c r="M531" s="294"/>
      <c r="N531" s="294"/>
      <c r="O531" s="294"/>
      <c r="P531" s="294"/>
      <c r="Q531" s="294"/>
      <c r="R531" s="294"/>
      <c r="S531" s="294"/>
      <c r="T531" s="294"/>
      <c r="U531" s="294"/>
      <c r="V531" s="294"/>
      <c r="W531" s="294"/>
      <c r="X531" s="294"/>
      <c r="Y531" s="294"/>
      <c r="Z531" s="294"/>
      <c r="AA531" s="294"/>
      <c r="AB531" s="294"/>
      <c r="AC531" s="294"/>
      <c r="AD531" s="294"/>
      <c r="AE531" s="294"/>
      <c r="AF531" s="294"/>
      <c r="AG531" s="294"/>
      <c r="AH531" s="294"/>
      <c r="AI531" s="294"/>
      <c r="AJ531" s="294"/>
      <c r="AK531" s="294"/>
      <c r="AL531" s="294"/>
      <c r="AM531" s="294"/>
      <c r="AN531" s="294"/>
      <c r="AO531" s="294"/>
      <c r="AP531" s="294"/>
      <c r="AQ531" s="294"/>
      <c r="AR531" s="294"/>
      <c r="AS531" s="294"/>
      <c r="AT531" s="294"/>
      <c r="AU531" s="294"/>
      <c r="AV531" s="294"/>
      <c r="AW531" s="294"/>
      <c r="AX531" s="294"/>
      <c r="AY531" s="294"/>
      <c r="AZ531" s="294"/>
      <c r="BA531" s="294"/>
      <c r="BB531" s="294"/>
      <c r="BC531" s="294"/>
      <c r="BD531" s="294"/>
      <c r="BE531" s="294"/>
      <c r="BF531" s="294"/>
      <c r="BG531" s="294"/>
      <c r="BH531" s="294"/>
      <c r="BI531" s="294"/>
    </row>
    <row r="532" spans="2:61" ht="15.75" customHeight="1" x14ac:dyDescent="0.2">
      <c r="B532" s="297"/>
      <c r="C532" s="297"/>
      <c r="D532" s="297"/>
      <c r="E532" s="297"/>
      <c r="F532" s="294"/>
      <c r="G532" s="294"/>
      <c r="H532" s="294"/>
      <c r="I532" s="294"/>
      <c r="J532" s="294"/>
      <c r="K532" s="294"/>
      <c r="L532" s="294"/>
      <c r="M532" s="294"/>
      <c r="N532" s="294"/>
      <c r="O532" s="294"/>
      <c r="P532" s="294"/>
      <c r="Q532" s="294"/>
      <c r="R532" s="294"/>
      <c r="S532" s="294"/>
      <c r="T532" s="294"/>
      <c r="U532" s="294"/>
      <c r="V532" s="294"/>
      <c r="W532" s="294"/>
      <c r="X532" s="294"/>
      <c r="Y532" s="294"/>
      <c r="Z532" s="294"/>
      <c r="AA532" s="294"/>
      <c r="AB532" s="294"/>
      <c r="AC532" s="294"/>
      <c r="AD532" s="294"/>
      <c r="AE532" s="294"/>
      <c r="AF532" s="294"/>
      <c r="AG532" s="294"/>
      <c r="AH532" s="294"/>
      <c r="AI532" s="294"/>
      <c r="AJ532" s="294"/>
      <c r="AK532" s="294"/>
      <c r="AL532" s="294"/>
      <c r="AM532" s="294"/>
      <c r="AN532" s="294"/>
      <c r="AO532" s="294"/>
      <c r="AP532" s="294"/>
      <c r="AQ532" s="294"/>
      <c r="AR532" s="294"/>
      <c r="AS532" s="294"/>
      <c r="AT532" s="294"/>
      <c r="AU532" s="294"/>
      <c r="AV532" s="294"/>
      <c r="AW532" s="294"/>
      <c r="AX532" s="294"/>
      <c r="AY532" s="294"/>
      <c r="AZ532" s="294"/>
      <c r="BA532" s="294"/>
      <c r="BB532" s="294"/>
      <c r="BC532" s="294"/>
      <c r="BD532" s="294"/>
      <c r="BE532" s="294"/>
      <c r="BF532" s="294"/>
      <c r="BG532" s="294"/>
      <c r="BH532" s="294"/>
      <c r="BI532" s="294"/>
    </row>
    <row r="533" spans="2:61" ht="15.75" customHeight="1" x14ac:dyDescent="0.2">
      <c r="B533" s="297"/>
      <c r="C533" s="297"/>
      <c r="D533" s="297"/>
      <c r="E533" s="297"/>
      <c r="F533" s="294"/>
      <c r="G533" s="294"/>
      <c r="H533" s="294"/>
      <c r="I533" s="294"/>
      <c r="J533" s="294"/>
      <c r="K533" s="294"/>
      <c r="L533" s="294"/>
      <c r="M533" s="294"/>
      <c r="N533" s="294"/>
      <c r="O533" s="294"/>
      <c r="P533" s="294"/>
      <c r="Q533" s="294"/>
      <c r="R533" s="294"/>
      <c r="S533" s="294"/>
      <c r="T533" s="294"/>
      <c r="U533" s="294"/>
      <c r="V533" s="294"/>
      <c r="W533" s="294"/>
      <c r="X533" s="294"/>
      <c r="Y533" s="294"/>
      <c r="Z533" s="294"/>
      <c r="AA533" s="294"/>
      <c r="AB533" s="294"/>
      <c r="AC533" s="294"/>
      <c r="AD533" s="294"/>
      <c r="AE533" s="294"/>
      <c r="AF533" s="294"/>
      <c r="AG533" s="294"/>
      <c r="AH533" s="294"/>
      <c r="AI533" s="294"/>
      <c r="AJ533" s="294"/>
      <c r="AK533" s="294"/>
      <c r="AL533" s="294"/>
      <c r="AM533" s="294"/>
      <c r="AN533" s="294"/>
      <c r="AO533" s="294"/>
      <c r="AP533" s="294"/>
      <c r="AQ533" s="294"/>
      <c r="AR533" s="294"/>
      <c r="AS533" s="294"/>
      <c r="AT533" s="294"/>
      <c r="AU533" s="294"/>
      <c r="AV533" s="294"/>
      <c r="AW533" s="294"/>
      <c r="AX533" s="294"/>
      <c r="AY533" s="294"/>
      <c r="AZ533" s="294"/>
      <c r="BA533" s="294"/>
      <c r="BB533" s="294"/>
      <c r="BC533" s="294"/>
      <c r="BD533" s="294"/>
      <c r="BE533" s="294"/>
      <c r="BF533" s="294"/>
      <c r="BG533" s="294"/>
      <c r="BH533" s="294"/>
      <c r="BI533" s="294"/>
    </row>
    <row r="534" spans="2:61" ht="15.75" customHeight="1" x14ac:dyDescent="0.2">
      <c r="B534" s="297"/>
      <c r="C534" s="297"/>
      <c r="D534" s="297"/>
      <c r="E534" s="297"/>
      <c r="F534" s="294"/>
      <c r="G534" s="294"/>
      <c r="H534" s="294"/>
      <c r="I534" s="294"/>
      <c r="J534" s="294"/>
      <c r="K534" s="294"/>
      <c r="L534" s="294"/>
      <c r="M534" s="294"/>
      <c r="N534" s="294"/>
      <c r="O534" s="294"/>
      <c r="P534" s="294"/>
      <c r="Q534" s="294"/>
      <c r="R534" s="294"/>
      <c r="S534" s="294"/>
      <c r="T534" s="294"/>
      <c r="U534" s="294"/>
      <c r="V534" s="294"/>
      <c r="W534" s="294"/>
      <c r="X534" s="294"/>
      <c r="Y534" s="294"/>
      <c r="Z534" s="294"/>
      <c r="AA534" s="294"/>
      <c r="AB534" s="294"/>
      <c r="AC534" s="294"/>
      <c r="AD534" s="294"/>
      <c r="AE534" s="294"/>
      <c r="AF534" s="294"/>
      <c r="AG534" s="294"/>
      <c r="AH534" s="294"/>
      <c r="AI534" s="294"/>
      <c r="AJ534" s="294"/>
      <c r="AK534" s="294"/>
      <c r="AL534" s="294"/>
      <c r="AM534" s="294"/>
      <c r="AN534" s="294"/>
      <c r="AO534" s="294"/>
      <c r="AP534" s="294"/>
      <c r="AQ534" s="294"/>
      <c r="AR534" s="294"/>
      <c r="AS534" s="294"/>
      <c r="AT534" s="294"/>
      <c r="AU534" s="294"/>
      <c r="AV534" s="294"/>
      <c r="AW534" s="294"/>
      <c r="AX534" s="294"/>
      <c r="AY534" s="294"/>
      <c r="AZ534" s="294"/>
      <c r="BA534" s="294"/>
      <c r="BB534" s="294"/>
      <c r="BC534" s="294"/>
      <c r="BD534" s="294"/>
      <c r="BE534" s="294"/>
      <c r="BF534" s="294"/>
      <c r="BG534" s="294"/>
      <c r="BH534" s="294"/>
      <c r="BI534" s="294"/>
    </row>
    <row r="535" spans="2:61" ht="15.75" customHeight="1" x14ac:dyDescent="0.2">
      <c r="B535" s="297"/>
      <c r="C535" s="297"/>
      <c r="D535" s="297"/>
      <c r="E535" s="297"/>
      <c r="F535" s="294"/>
      <c r="G535" s="294"/>
      <c r="H535" s="294"/>
      <c r="I535" s="294"/>
      <c r="J535" s="294"/>
      <c r="K535" s="294"/>
      <c r="L535" s="294"/>
      <c r="M535" s="294"/>
      <c r="N535" s="294"/>
      <c r="O535" s="294"/>
      <c r="P535" s="294"/>
      <c r="Q535" s="294"/>
      <c r="R535" s="294"/>
      <c r="S535" s="294"/>
      <c r="T535" s="294"/>
      <c r="U535" s="294"/>
      <c r="V535" s="294"/>
      <c r="W535" s="294"/>
      <c r="X535" s="294"/>
      <c r="Y535" s="294"/>
      <c r="Z535" s="294"/>
      <c r="AA535" s="294"/>
      <c r="AB535" s="294"/>
      <c r="AC535" s="294"/>
      <c r="AD535" s="294"/>
      <c r="AE535" s="294"/>
      <c r="AF535" s="294"/>
      <c r="AG535" s="294"/>
      <c r="AH535" s="294"/>
      <c r="AI535" s="294"/>
      <c r="AJ535" s="294"/>
      <c r="AK535" s="294"/>
      <c r="AL535" s="294"/>
      <c r="AM535" s="294"/>
      <c r="AN535" s="294"/>
      <c r="AO535" s="294"/>
      <c r="AP535" s="294"/>
      <c r="AQ535" s="294"/>
      <c r="AR535" s="294"/>
      <c r="AS535" s="294"/>
      <c r="AT535" s="294"/>
      <c r="AU535" s="294"/>
      <c r="AV535" s="294"/>
      <c r="AW535" s="294"/>
      <c r="AX535" s="294"/>
      <c r="AY535" s="294"/>
      <c r="AZ535" s="294"/>
      <c r="BA535" s="294"/>
      <c r="BB535" s="294"/>
      <c r="BC535" s="294"/>
      <c r="BD535" s="294"/>
      <c r="BE535" s="294"/>
      <c r="BF535" s="294"/>
      <c r="BG535" s="294"/>
      <c r="BH535" s="294"/>
      <c r="BI535" s="294"/>
    </row>
    <row r="536" spans="2:61" ht="15.75" customHeight="1" x14ac:dyDescent="0.2">
      <c r="B536" s="297"/>
      <c r="C536" s="297"/>
      <c r="D536" s="297"/>
      <c r="E536" s="297"/>
      <c r="F536" s="294"/>
      <c r="G536" s="294"/>
      <c r="H536" s="294"/>
      <c r="I536" s="294"/>
      <c r="J536" s="294"/>
      <c r="K536" s="294"/>
      <c r="L536" s="294"/>
      <c r="M536" s="294"/>
      <c r="N536" s="294"/>
      <c r="O536" s="294"/>
      <c r="P536" s="294"/>
      <c r="Q536" s="294"/>
      <c r="R536" s="294"/>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4"/>
      <c r="AN536" s="294"/>
      <c r="AO536" s="294"/>
      <c r="AP536" s="294"/>
      <c r="AQ536" s="294"/>
      <c r="AR536" s="294"/>
      <c r="AS536" s="294"/>
      <c r="AT536" s="294"/>
      <c r="AU536" s="294"/>
      <c r="AV536" s="294"/>
      <c r="AW536" s="294"/>
      <c r="AX536" s="294"/>
      <c r="AY536" s="294"/>
      <c r="AZ536" s="294"/>
      <c r="BA536" s="294"/>
      <c r="BB536" s="294"/>
      <c r="BC536" s="294"/>
      <c r="BD536" s="294"/>
      <c r="BE536" s="294"/>
      <c r="BF536" s="294"/>
      <c r="BG536" s="294"/>
      <c r="BH536" s="294"/>
      <c r="BI536" s="294"/>
    </row>
    <row r="537" spans="2:61" ht="15.75" customHeight="1" x14ac:dyDescent="0.2">
      <c r="B537" s="297"/>
      <c r="C537" s="297"/>
      <c r="D537" s="297"/>
      <c r="E537" s="297"/>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4"/>
      <c r="AY537" s="294"/>
      <c r="AZ537" s="294"/>
      <c r="BA537" s="294"/>
      <c r="BB537" s="294"/>
      <c r="BC537" s="294"/>
      <c r="BD537" s="294"/>
      <c r="BE537" s="294"/>
      <c r="BF537" s="294"/>
      <c r="BG537" s="294"/>
      <c r="BH537" s="294"/>
      <c r="BI537" s="294"/>
    </row>
    <row r="538" spans="2:61" ht="15.75" customHeight="1" x14ac:dyDescent="0.2">
      <c r="B538" s="297"/>
      <c r="C538" s="297"/>
      <c r="D538" s="297"/>
      <c r="E538" s="297"/>
      <c r="F538" s="294"/>
      <c r="G538" s="294"/>
      <c r="H538" s="294"/>
      <c r="I538" s="294"/>
      <c r="J538" s="294"/>
      <c r="K538" s="294"/>
      <c r="L538" s="294"/>
      <c r="M538" s="294"/>
      <c r="N538" s="294"/>
      <c r="O538" s="294"/>
      <c r="P538" s="294"/>
      <c r="Q538" s="294"/>
      <c r="R538" s="294"/>
      <c r="S538" s="294"/>
      <c r="T538" s="294"/>
      <c r="U538" s="294"/>
      <c r="V538" s="294"/>
      <c r="W538" s="294"/>
      <c r="X538" s="294"/>
      <c r="Y538" s="294"/>
      <c r="Z538" s="294"/>
      <c r="AA538" s="294"/>
      <c r="AB538" s="294"/>
      <c r="AC538" s="294"/>
      <c r="AD538" s="294"/>
      <c r="AE538" s="294"/>
      <c r="AF538" s="294"/>
      <c r="AG538" s="294"/>
      <c r="AH538" s="294"/>
      <c r="AI538" s="294"/>
      <c r="AJ538" s="294"/>
      <c r="AK538" s="294"/>
      <c r="AL538" s="294"/>
      <c r="AM538" s="294"/>
      <c r="AN538" s="294"/>
      <c r="AO538" s="294"/>
      <c r="AP538" s="294"/>
      <c r="AQ538" s="294"/>
      <c r="AR538" s="294"/>
      <c r="AS538" s="294"/>
      <c r="AT538" s="294"/>
      <c r="AU538" s="294"/>
      <c r="AV538" s="294"/>
      <c r="AW538" s="294"/>
      <c r="AX538" s="294"/>
      <c r="AY538" s="294"/>
      <c r="AZ538" s="294"/>
      <c r="BA538" s="294"/>
      <c r="BB538" s="294"/>
      <c r="BC538" s="294"/>
      <c r="BD538" s="294"/>
      <c r="BE538" s="294"/>
      <c r="BF538" s="294"/>
      <c r="BG538" s="294"/>
      <c r="BH538" s="294"/>
      <c r="BI538" s="294"/>
    </row>
    <row r="539" spans="2:61" ht="15.75" customHeight="1" x14ac:dyDescent="0.2">
      <c r="B539" s="297"/>
      <c r="C539" s="297"/>
      <c r="D539" s="297"/>
      <c r="E539" s="297"/>
      <c r="F539" s="294"/>
      <c r="G539" s="294"/>
      <c r="H539" s="294"/>
      <c r="I539" s="294"/>
      <c r="J539" s="294"/>
      <c r="K539" s="294"/>
      <c r="L539" s="294"/>
      <c r="M539" s="294"/>
      <c r="N539" s="294"/>
      <c r="O539" s="294"/>
      <c r="P539" s="294"/>
      <c r="Q539" s="294"/>
      <c r="R539" s="294"/>
      <c r="S539" s="294"/>
      <c r="T539" s="294"/>
      <c r="U539" s="294"/>
      <c r="V539" s="294"/>
      <c r="W539" s="294"/>
      <c r="X539" s="294"/>
      <c r="Y539" s="294"/>
      <c r="Z539" s="294"/>
      <c r="AA539" s="294"/>
      <c r="AB539" s="294"/>
      <c r="AC539" s="294"/>
      <c r="AD539" s="294"/>
      <c r="AE539" s="294"/>
      <c r="AF539" s="294"/>
      <c r="AG539" s="294"/>
      <c r="AH539" s="294"/>
      <c r="AI539" s="294"/>
      <c r="AJ539" s="294"/>
      <c r="AK539" s="294"/>
      <c r="AL539" s="294"/>
      <c r="AM539" s="294"/>
      <c r="AN539" s="294"/>
      <c r="AO539" s="294"/>
      <c r="AP539" s="294"/>
      <c r="AQ539" s="294"/>
      <c r="AR539" s="294"/>
      <c r="AS539" s="294"/>
      <c r="AT539" s="294"/>
      <c r="AU539" s="294"/>
      <c r="AV539" s="294"/>
      <c r="AW539" s="294"/>
      <c r="AX539" s="294"/>
      <c r="AY539" s="294"/>
      <c r="AZ539" s="294"/>
      <c r="BA539" s="294"/>
      <c r="BB539" s="294"/>
      <c r="BC539" s="294"/>
      <c r="BD539" s="294"/>
      <c r="BE539" s="294"/>
      <c r="BF539" s="294"/>
      <c r="BG539" s="294"/>
      <c r="BH539" s="294"/>
      <c r="BI539" s="294"/>
    </row>
    <row r="540" spans="2:61" ht="15.75" customHeight="1" x14ac:dyDescent="0.2">
      <c r="B540" s="297"/>
      <c r="C540" s="297"/>
      <c r="D540" s="297"/>
      <c r="E540" s="297"/>
      <c r="F540" s="294"/>
      <c r="G540" s="294"/>
      <c r="H540" s="294"/>
      <c r="I540" s="294"/>
      <c r="J540" s="294"/>
      <c r="K540" s="294"/>
      <c r="L540" s="294"/>
      <c r="M540" s="294"/>
      <c r="N540" s="294"/>
      <c r="O540" s="294"/>
      <c r="P540" s="294"/>
      <c r="Q540" s="294"/>
      <c r="R540" s="294"/>
      <c r="S540" s="294"/>
      <c r="T540" s="294"/>
      <c r="U540" s="294"/>
      <c r="V540" s="294"/>
      <c r="W540" s="294"/>
      <c r="X540" s="294"/>
      <c r="Y540" s="294"/>
      <c r="Z540" s="294"/>
      <c r="AA540" s="294"/>
      <c r="AB540" s="294"/>
      <c r="AC540" s="294"/>
      <c r="AD540" s="294"/>
      <c r="AE540" s="294"/>
      <c r="AF540" s="294"/>
      <c r="AG540" s="294"/>
      <c r="AH540" s="294"/>
      <c r="AI540" s="294"/>
      <c r="AJ540" s="294"/>
      <c r="AK540" s="294"/>
      <c r="AL540" s="294"/>
      <c r="AM540" s="294"/>
      <c r="AN540" s="294"/>
      <c r="AO540" s="294"/>
      <c r="AP540" s="294"/>
      <c r="AQ540" s="294"/>
      <c r="AR540" s="294"/>
      <c r="AS540" s="294"/>
      <c r="AT540" s="294"/>
      <c r="AU540" s="294"/>
      <c r="AV540" s="294"/>
      <c r="AW540" s="294"/>
      <c r="AX540" s="294"/>
      <c r="AY540" s="294"/>
      <c r="AZ540" s="294"/>
      <c r="BA540" s="294"/>
      <c r="BB540" s="294"/>
      <c r="BC540" s="294"/>
      <c r="BD540" s="294"/>
      <c r="BE540" s="294"/>
      <c r="BF540" s="294"/>
      <c r="BG540" s="294"/>
      <c r="BH540" s="294"/>
      <c r="BI540" s="294"/>
    </row>
    <row r="541" spans="2:61" ht="15.75" customHeight="1" x14ac:dyDescent="0.2">
      <c r="B541" s="297"/>
      <c r="C541" s="297"/>
      <c r="D541" s="297"/>
      <c r="E541" s="297"/>
      <c r="F541" s="294"/>
      <c r="G541" s="294"/>
      <c r="H541" s="294"/>
      <c r="I541" s="294"/>
      <c r="J541" s="294"/>
      <c r="K541" s="294"/>
      <c r="L541" s="294"/>
      <c r="M541" s="294"/>
      <c r="N541" s="294"/>
      <c r="O541" s="294"/>
      <c r="P541" s="294"/>
      <c r="Q541" s="294"/>
      <c r="R541" s="294"/>
      <c r="S541" s="294"/>
      <c r="T541" s="294"/>
      <c r="U541" s="294"/>
      <c r="V541" s="294"/>
      <c r="W541" s="294"/>
      <c r="X541" s="294"/>
      <c r="Y541" s="294"/>
      <c r="Z541" s="294"/>
      <c r="AA541" s="294"/>
      <c r="AB541" s="294"/>
      <c r="AC541" s="294"/>
      <c r="AD541" s="294"/>
      <c r="AE541" s="294"/>
      <c r="AF541" s="294"/>
      <c r="AG541" s="294"/>
      <c r="AH541" s="294"/>
      <c r="AI541" s="294"/>
      <c r="AJ541" s="294"/>
      <c r="AK541" s="294"/>
      <c r="AL541" s="294"/>
      <c r="AM541" s="294"/>
      <c r="AN541" s="294"/>
      <c r="AO541" s="294"/>
      <c r="AP541" s="294"/>
      <c r="AQ541" s="294"/>
      <c r="AR541" s="294"/>
      <c r="AS541" s="294"/>
      <c r="AT541" s="294"/>
      <c r="AU541" s="294"/>
      <c r="AV541" s="294"/>
      <c r="AW541" s="294"/>
      <c r="AX541" s="294"/>
      <c r="AY541" s="294"/>
      <c r="AZ541" s="294"/>
      <c r="BA541" s="294"/>
      <c r="BB541" s="294"/>
      <c r="BC541" s="294"/>
      <c r="BD541" s="294"/>
      <c r="BE541" s="294"/>
      <c r="BF541" s="294"/>
      <c r="BG541" s="294"/>
      <c r="BH541" s="294"/>
      <c r="BI541" s="294"/>
    </row>
    <row r="542" spans="2:61" ht="15.75" customHeight="1" x14ac:dyDescent="0.2">
      <c r="B542" s="297"/>
      <c r="C542" s="297"/>
      <c r="D542" s="297"/>
      <c r="E542" s="297"/>
      <c r="F542" s="294"/>
      <c r="G542" s="294"/>
      <c r="H542" s="294"/>
      <c r="I542" s="294"/>
      <c r="J542" s="294"/>
      <c r="K542" s="294"/>
      <c r="L542" s="294"/>
      <c r="M542" s="294"/>
      <c r="N542" s="294"/>
      <c r="O542" s="294"/>
      <c r="P542" s="294"/>
      <c r="Q542" s="294"/>
      <c r="R542" s="294"/>
      <c r="S542" s="294"/>
      <c r="T542" s="294"/>
      <c r="U542" s="294"/>
      <c r="V542" s="294"/>
      <c r="W542" s="294"/>
      <c r="X542" s="294"/>
      <c r="Y542" s="294"/>
      <c r="Z542" s="294"/>
      <c r="AA542" s="294"/>
      <c r="AB542" s="294"/>
      <c r="AC542" s="294"/>
      <c r="AD542" s="294"/>
      <c r="AE542" s="294"/>
      <c r="AF542" s="294"/>
      <c r="AG542" s="294"/>
      <c r="AH542" s="294"/>
      <c r="AI542" s="294"/>
      <c r="AJ542" s="294"/>
      <c r="AK542" s="294"/>
      <c r="AL542" s="294"/>
      <c r="AM542" s="294"/>
      <c r="AN542" s="294"/>
      <c r="AO542" s="294"/>
      <c r="AP542" s="294"/>
      <c r="AQ542" s="294"/>
      <c r="AR542" s="294"/>
      <c r="AS542" s="294"/>
      <c r="AT542" s="294"/>
      <c r="AU542" s="294"/>
      <c r="AV542" s="294"/>
      <c r="AW542" s="294"/>
      <c r="AX542" s="294"/>
      <c r="AY542" s="294"/>
      <c r="AZ542" s="294"/>
      <c r="BA542" s="294"/>
      <c r="BB542" s="294"/>
      <c r="BC542" s="294"/>
      <c r="BD542" s="294"/>
      <c r="BE542" s="294"/>
      <c r="BF542" s="294"/>
      <c r="BG542" s="294"/>
      <c r="BH542" s="294"/>
      <c r="BI542" s="294"/>
    </row>
    <row r="543" spans="2:61" ht="15.75" customHeight="1" x14ac:dyDescent="0.2">
      <c r="B543" s="297"/>
      <c r="C543" s="297"/>
      <c r="D543" s="297"/>
      <c r="E543" s="297"/>
      <c r="F543" s="294"/>
      <c r="G543" s="294"/>
      <c r="H543" s="294"/>
      <c r="I543" s="294"/>
      <c r="J543" s="294"/>
      <c r="K543" s="294"/>
      <c r="L543" s="294"/>
      <c r="M543" s="294"/>
      <c r="N543" s="294"/>
      <c r="O543" s="294"/>
      <c r="P543" s="294"/>
      <c r="Q543" s="294"/>
      <c r="R543" s="294"/>
      <c r="S543" s="294"/>
      <c r="T543" s="294"/>
      <c r="U543" s="294"/>
      <c r="V543" s="294"/>
      <c r="W543" s="294"/>
      <c r="X543" s="294"/>
      <c r="Y543" s="294"/>
      <c r="Z543" s="294"/>
      <c r="AA543" s="294"/>
      <c r="AB543" s="294"/>
      <c r="AC543" s="294"/>
      <c r="AD543" s="294"/>
      <c r="AE543" s="294"/>
      <c r="AF543" s="294"/>
      <c r="AG543" s="294"/>
      <c r="AH543" s="294"/>
      <c r="AI543" s="294"/>
      <c r="AJ543" s="294"/>
      <c r="AK543" s="294"/>
      <c r="AL543" s="294"/>
      <c r="AM543" s="294"/>
      <c r="AN543" s="294"/>
      <c r="AO543" s="294"/>
      <c r="AP543" s="294"/>
      <c r="AQ543" s="294"/>
      <c r="AR543" s="294"/>
      <c r="AS543" s="294"/>
      <c r="AT543" s="294"/>
      <c r="AU543" s="294"/>
      <c r="AV543" s="294"/>
      <c r="AW543" s="294"/>
      <c r="AX543" s="294"/>
      <c r="AY543" s="294"/>
      <c r="AZ543" s="294"/>
      <c r="BA543" s="294"/>
      <c r="BB543" s="294"/>
      <c r="BC543" s="294"/>
      <c r="BD543" s="294"/>
      <c r="BE543" s="294"/>
      <c r="BF543" s="294"/>
      <c r="BG543" s="294"/>
      <c r="BH543" s="294"/>
      <c r="BI543" s="294"/>
    </row>
    <row r="544" spans="2:61" ht="15.75" customHeight="1" x14ac:dyDescent="0.2">
      <c r="B544" s="297"/>
      <c r="C544" s="297"/>
      <c r="D544" s="297"/>
      <c r="E544" s="297"/>
      <c r="F544" s="294"/>
      <c r="G544" s="294"/>
      <c r="H544" s="294"/>
      <c r="I544" s="294"/>
      <c r="J544" s="294"/>
      <c r="K544" s="294"/>
      <c r="L544" s="294"/>
      <c r="M544" s="294"/>
      <c r="N544" s="294"/>
      <c r="O544" s="294"/>
      <c r="P544" s="294"/>
      <c r="Q544" s="294"/>
      <c r="R544" s="294"/>
      <c r="S544" s="294"/>
      <c r="T544" s="294"/>
      <c r="U544" s="294"/>
      <c r="V544" s="294"/>
      <c r="W544" s="294"/>
      <c r="X544" s="294"/>
      <c r="Y544" s="294"/>
      <c r="Z544" s="294"/>
      <c r="AA544" s="294"/>
      <c r="AB544" s="294"/>
      <c r="AC544" s="294"/>
      <c r="AD544" s="294"/>
      <c r="AE544" s="294"/>
      <c r="AF544" s="294"/>
      <c r="AG544" s="294"/>
      <c r="AH544" s="294"/>
      <c r="AI544" s="294"/>
      <c r="AJ544" s="294"/>
      <c r="AK544" s="294"/>
      <c r="AL544" s="294"/>
      <c r="AM544" s="294"/>
      <c r="AN544" s="294"/>
      <c r="AO544" s="294"/>
      <c r="AP544" s="294"/>
      <c r="AQ544" s="294"/>
      <c r="AR544" s="294"/>
      <c r="AS544" s="294"/>
      <c r="AT544" s="294"/>
      <c r="AU544" s="294"/>
      <c r="AV544" s="294"/>
      <c r="AW544" s="294"/>
      <c r="AX544" s="294"/>
      <c r="AY544" s="294"/>
      <c r="AZ544" s="294"/>
      <c r="BA544" s="294"/>
      <c r="BB544" s="294"/>
      <c r="BC544" s="294"/>
      <c r="BD544" s="294"/>
      <c r="BE544" s="294"/>
      <c r="BF544" s="294"/>
      <c r="BG544" s="294"/>
      <c r="BH544" s="294"/>
      <c r="BI544" s="294"/>
    </row>
    <row r="545" spans="2:61" ht="15.75" customHeight="1" x14ac:dyDescent="0.2">
      <c r="B545" s="297"/>
      <c r="C545" s="297"/>
      <c r="D545" s="297"/>
      <c r="E545" s="297"/>
      <c r="F545" s="294"/>
      <c r="G545" s="294"/>
      <c r="H545" s="294"/>
      <c r="I545" s="294"/>
      <c r="J545" s="294"/>
      <c r="K545" s="294"/>
      <c r="L545" s="294"/>
      <c r="M545" s="294"/>
      <c r="N545" s="294"/>
      <c r="O545" s="294"/>
      <c r="P545" s="294"/>
      <c r="Q545" s="294"/>
      <c r="R545" s="294"/>
      <c r="S545" s="294"/>
      <c r="T545" s="294"/>
      <c r="U545" s="294"/>
      <c r="V545" s="294"/>
      <c r="W545" s="294"/>
      <c r="X545" s="294"/>
      <c r="Y545" s="294"/>
      <c r="Z545" s="294"/>
      <c r="AA545" s="294"/>
      <c r="AB545" s="294"/>
      <c r="AC545" s="294"/>
      <c r="AD545" s="294"/>
      <c r="AE545" s="294"/>
      <c r="AF545" s="294"/>
      <c r="AG545" s="294"/>
      <c r="AH545" s="294"/>
      <c r="AI545" s="294"/>
      <c r="AJ545" s="294"/>
      <c r="AK545" s="294"/>
      <c r="AL545" s="294"/>
      <c r="AM545" s="294"/>
      <c r="AN545" s="294"/>
      <c r="AO545" s="294"/>
      <c r="AP545" s="294"/>
      <c r="AQ545" s="294"/>
      <c r="AR545" s="294"/>
      <c r="AS545" s="294"/>
      <c r="AT545" s="294"/>
      <c r="AU545" s="294"/>
      <c r="AV545" s="294"/>
      <c r="AW545" s="294"/>
      <c r="AX545" s="294"/>
      <c r="AY545" s="294"/>
      <c r="AZ545" s="294"/>
      <c r="BA545" s="294"/>
      <c r="BB545" s="294"/>
      <c r="BC545" s="294"/>
      <c r="BD545" s="294"/>
      <c r="BE545" s="294"/>
      <c r="BF545" s="294"/>
      <c r="BG545" s="294"/>
      <c r="BH545" s="294"/>
      <c r="BI545" s="294"/>
    </row>
    <row r="546" spans="2:61" ht="15.75" customHeight="1" x14ac:dyDescent="0.2">
      <c r="B546" s="297"/>
      <c r="C546" s="297"/>
      <c r="D546" s="297"/>
      <c r="E546" s="297"/>
      <c r="F546" s="294"/>
      <c r="G546" s="294"/>
      <c r="H546" s="294"/>
      <c r="I546" s="294"/>
      <c r="J546" s="294"/>
      <c r="K546" s="294"/>
      <c r="L546" s="294"/>
      <c r="M546" s="294"/>
      <c r="N546" s="294"/>
      <c r="O546" s="294"/>
      <c r="P546" s="294"/>
      <c r="Q546" s="294"/>
      <c r="R546" s="294"/>
      <c r="S546" s="294"/>
      <c r="T546" s="294"/>
      <c r="U546" s="294"/>
      <c r="V546" s="294"/>
      <c r="W546" s="294"/>
      <c r="X546" s="294"/>
      <c r="Y546" s="294"/>
      <c r="Z546" s="294"/>
      <c r="AA546" s="294"/>
      <c r="AB546" s="294"/>
      <c r="AC546" s="294"/>
      <c r="AD546" s="294"/>
      <c r="AE546" s="294"/>
      <c r="AF546" s="294"/>
      <c r="AG546" s="294"/>
      <c r="AH546" s="294"/>
      <c r="AI546" s="294"/>
      <c r="AJ546" s="294"/>
      <c r="AK546" s="294"/>
      <c r="AL546" s="294"/>
      <c r="AM546" s="294"/>
      <c r="AN546" s="294"/>
      <c r="AO546" s="294"/>
      <c r="AP546" s="294"/>
      <c r="AQ546" s="294"/>
      <c r="AR546" s="294"/>
      <c r="AS546" s="294"/>
      <c r="AT546" s="294"/>
      <c r="AU546" s="294"/>
      <c r="AV546" s="294"/>
      <c r="AW546" s="294"/>
      <c r="AX546" s="294"/>
      <c r="AY546" s="294"/>
      <c r="AZ546" s="294"/>
      <c r="BA546" s="294"/>
      <c r="BB546" s="294"/>
      <c r="BC546" s="294"/>
      <c r="BD546" s="294"/>
      <c r="BE546" s="294"/>
      <c r="BF546" s="294"/>
      <c r="BG546" s="294"/>
      <c r="BH546" s="294"/>
      <c r="BI546" s="294"/>
    </row>
    <row r="547" spans="2:61" ht="15.75" customHeight="1" x14ac:dyDescent="0.2">
      <c r="B547" s="297"/>
      <c r="C547" s="297"/>
      <c r="D547" s="297"/>
      <c r="E547" s="297"/>
      <c r="F547" s="294"/>
      <c r="G547" s="294"/>
      <c r="H547" s="294"/>
      <c r="I547" s="294"/>
      <c r="J547" s="294"/>
      <c r="K547" s="294"/>
      <c r="L547" s="294"/>
      <c r="M547" s="294"/>
      <c r="N547" s="294"/>
      <c r="O547" s="294"/>
      <c r="P547" s="294"/>
      <c r="Q547" s="294"/>
      <c r="R547" s="294"/>
      <c r="S547" s="294"/>
      <c r="T547" s="294"/>
      <c r="U547" s="294"/>
      <c r="V547" s="294"/>
      <c r="W547" s="294"/>
      <c r="X547" s="294"/>
      <c r="Y547" s="294"/>
      <c r="Z547" s="294"/>
      <c r="AA547" s="294"/>
      <c r="AB547" s="294"/>
      <c r="AC547" s="294"/>
      <c r="AD547" s="294"/>
      <c r="AE547" s="294"/>
      <c r="AF547" s="294"/>
      <c r="AG547" s="294"/>
      <c r="AH547" s="294"/>
      <c r="AI547" s="294"/>
      <c r="AJ547" s="294"/>
      <c r="AK547" s="294"/>
      <c r="AL547" s="294"/>
      <c r="AM547" s="294"/>
      <c r="AN547" s="294"/>
      <c r="AO547" s="294"/>
      <c r="AP547" s="294"/>
      <c r="AQ547" s="294"/>
      <c r="AR547" s="294"/>
      <c r="AS547" s="294"/>
      <c r="AT547" s="294"/>
      <c r="AU547" s="294"/>
      <c r="AV547" s="294"/>
      <c r="AW547" s="294"/>
      <c r="AX547" s="294"/>
      <c r="AY547" s="294"/>
      <c r="AZ547" s="294"/>
      <c r="BA547" s="294"/>
      <c r="BB547" s="294"/>
      <c r="BC547" s="294"/>
      <c r="BD547" s="294"/>
      <c r="BE547" s="294"/>
      <c r="BF547" s="294"/>
      <c r="BG547" s="294"/>
      <c r="BH547" s="294"/>
      <c r="BI547" s="294"/>
    </row>
    <row r="548" spans="2:61" ht="15.75" customHeight="1" x14ac:dyDescent="0.2">
      <c r="B548" s="297"/>
      <c r="C548" s="297"/>
      <c r="D548" s="297"/>
      <c r="E548" s="297"/>
      <c r="F548" s="294"/>
      <c r="G548" s="294"/>
      <c r="H548" s="294"/>
      <c r="I548" s="294"/>
      <c r="J548" s="294"/>
      <c r="K548" s="294"/>
      <c r="L548" s="294"/>
      <c r="M548" s="294"/>
      <c r="N548" s="294"/>
      <c r="O548" s="294"/>
      <c r="P548" s="294"/>
      <c r="Q548" s="294"/>
      <c r="R548" s="294"/>
      <c r="S548" s="294"/>
      <c r="T548" s="294"/>
      <c r="U548" s="294"/>
      <c r="V548" s="294"/>
      <c r="W548" s="294"/>
      <c r="X548" s="294"/>
      <c r="Y548" s="294"/>
      <c r="Z548" s="294"/>
      <c r="AA548" s="294"/>
      <c r="AB548" s="294"/>
      <c r="AC548" s="294"/>
      <c r="AD548" s="294"/>
      <c r="AE548" s="294"/>
      <c r="AF548" s="294"/>
      <c r="AG548" s="294"/>
      <c r="AH548" s="294"/>
      <c r="AI548" s="294"/>
      <c r="AJ548" s="294"/>
      <c r="AK548" s="294"/>
      <c r="AL548" s="294"/>
      <c r="AM548" s="294"/>
      <c r="AN548" s="294"/>
      <c r="AO548" s="294"/>
      <c r="AP548" s="294"/>
      <c r="AQ548" s="294"/>
      <c r="AR548" s="294"/>
      <c r="AS548" s="294"/>
      <c r="AT548" s="294"/>
      <c r="AU548" s="294"/>
      <c r="AV548" s="294"/>
      <c r="AW548" s="294"/>
      <c r="AX548" s="294"/>
      <c r="AY548" s="294"/>
      <c r="AZ548" s="294"/>
      <c r="BA548" s="294"/>
      <c r="BB548" s="294"/>
      <c r="BC548" s="294"/>
      <c r="BD548" s="294"/>
      <c r="BE548" s="294"/>
      <c r="BF548" s="294"/>
      <c r="BG548" s="294"/>
      <c r="BH548" s="294"/>
      <c r="BI548" s="294"/>
    </row>
    <row r="549" spans="2:61" ht="15.75" customHeight="1" x14ac:dyDescent="0.2">
      <c r="B549" s="297"/>
      <c r="C549" s="297"/>
      <c r="D549" s="297"/>
      <c r="E549" s="297"/>
      <c r="F549" s="294"/>
      <c r="G549" s="294"/>
      <c r="H549" s="294"/>
      <c r="I549" s="294"/>
      <c r="J549" s="294"/>
      <c r="K549" s="294"/>
      <c r="L549" s="294"/>
      <c r="M549" s="294"/>
      <c r="N549" s="294"/>
      <c r="O549" s="294"/>
      <c r="P549" s="294"/>
      <c r="Q549" s="294"/>
      <c r="R549" s="294"/>
      <c r="S549" s="294"/>
      <c r="T549" s="294"/>
      <c r="U549" s="294"/>
      <c r="V549" s="294"/>
      <c r="W549" s="294"/>
      <c r="X549" s="294"/>
      <c r="Y549" s="294"/>
      <c r="Z549" s="294"/>
      <c r="AA549" s="294"/>
      <c r="AB549" s="294"/>
      <c r="AC549" s="294"/>
      <c r="AD549" s="294"/>
      <c r="AE549" s="294"/>
      <c r="AF549" s="294"/>
      <c r="AG549" s="294"/>
      <c r="AH549" s="294"/>
      <c r="AI549" s="294"/>
      <c r="AJ549" s="294"/>
      <c r="AK549" s="294"/>
      <c r="AL549" s="294"/>
      <c r="AM549" s="294"/>
      <c r="AN549" s="294"/>
      <c r="AO549" s="294"/>
      <c r="AP549" s="294"/>
      <c r="AQ549" s="294"/>
      <c r="AR549" s="294"/>
      <c r="AS549" s="294"/>
      <c r="AT549" s="294"/>
      <c r="AU549" s="294"/>
      <c r="AV549" s="294"/>
      <c r="AW549" s="294"/>
      <c r="AX549" s="294"/>
      <c r="AY549" s="294"/>
      <c r="AZ549" s="294"/>
      <c r="BA549" s="294"/>
      <c r="BB549" s="294"/>
      <c r="BC549" s="294"/>
      <c r="BD549" s="294"/>
      <c r="BE549" s="294"/>
      <c r="BF549" s="294"/>
      <c r="BG549" s="294"/>
      <c r="BH549" s="294"/>
      <c r="BI549" s="294"/>
    </row>
    <row r="550" spans="2:61" ht="15.75" customHeight="1" x14ac:dyDescent="0.2">
      <c r="B550" s="297"/>
      <c r="C550" s="297"/>
      <c r="D550" s="297"/>
      <c r="E550" s="297"/>
      <c r="F550" s="294"/>
      <c r="G550" s="294"/>
      <c r="H550" s="294"/>
      <c r="I550" s="294"/>
      <c r="J550" s="294"/>
      <c r="K550" s="294"/>
      <c r="L550" s="294"/>
      <c r="M550" s="294"/>
      <c r="N550" s="294"/>
      <c r="O550" s="294"/>
      <c r="P550" s="294"/>
      <c r="Q550" s="294"/>
      <c r="R550" s="294"/>
      <c r="S550" s="294"/>
      <c r="T550" s="294"/>
      <c r="U550" s="294"/>
      <c r="V550" s="294"/>
      <c r="W550" s="294"/>
      <c r="X550" s="294"/>
      <c r="Y550" s="294"/>
      <c r="Z550" s="294"/>
      <c r="AA550" s="294"/>
      <c r="AB550" s="294"/>
      <c r="AC550" s="294"/>
      <c r="AD550" s="294"/>
      <c r="AE550" s="294"/>
      <c r="AF550" s="294"/>
      <c r="AG550" s="294"/>
      <c r="AH550" s="294"/>
      <c r="AI550" s="294"/>
      <c r="AJ550" s="294"/>
      <c r="AK550" s="294"/>
      <c r="AL550" s="294"/>
      <c r="AM550" s="294"/>
      <c r="AN550" s="294"/>
      <c r="AO550" s="294"/>
      <c r="AP550" s="294"/>
      <c r="AQ550" s="294"/>
      <c r="AR550" s="294"/>
      <c r="AS550" s="294"/>
      <c r="AT550" s="294"/>
      <c r="AU550" s="294"/>
      <c r="AV550" s="294"/>
      <c r="AW550" s="294"/>
      <c r="AX550" s="294"/>
      <c r="AY550" s="294"/>
      <c r="AZ550" s="294"/>
      <c r="BA550" s="294"/>
      <c r="BB550" s="294"/>
      <c r="BC550" s="294"/>
      <c r="BD550" s="294"/>
      <c r="BE550" s="294"/>
      <c r="BF550" s="294"/>
      <c r="BG550" s="294"/>
      <c r="BH550" s="294"/>
      <c r="BI550" s="294"/>
    </row>
    <row r="551" spans="2:61" ht="15.75" customHeight="1" x14ac:dyDescent="0.2">
      <c r="B551" s="297"/>
      <c r="C551" s="297"/>
      <c r="D551" s="297"/>
      <c r="E551" s="297"/>
      <c r="F551" s="294"/>
      <c r="G551" s="294"/>
      <c r="H551" s="294"/>
      <c r="I551" s="294"/>
      <c r="J551" s="294"/>
      <c r="K551" s="294"/>
      <c r="L551" s="294"/>
      <c r="M551" s="294"/>
      <c r="N551" s="294"/>
      <c r="O551" s="294"/>
      <c r="P551" s="294"/>
      <c r="Q551" s="294"/>
      <c r="R551" s="294"/>
      <c r="S551" s="294"/>
      <c r="T551" s="294"/>
      <c r="U551" s="294"/>
      <c r="V551" s="294"/>
      <c r="W551" s="294"/>
      <c r="X551" s="294"/>
      <c r="Y551" s="294"/>
      <c r="Z551" s="294"/>
      <c r="AA551" s="294"/>
      <c r="AB551" s="294"/>
      <c r="AC551" s="294"/>
      <c r="AD551" s="294"/>
      <c r="AE551" s="294"/>
      <c r="AF551" s="294"/>
      <c r="AG551" s="294"/>
      <c r="AH551" s="294"/>
      <c r="AI551" s="294"/>
      <c r="AJ551" s="294"/>
      <c r="AK551" s="294"/>
      <c r="AL551" s="294"/>
      <c r="AM551" s="294"/>
      <c r="AN551" s="294"/>
      <c r="AO551" s="294"/>
      <c r="AP551" s="294"/>
      <c r="AQ551" s="294"/>
      <c r="AR551" s="294"/>
      <c r="AS551" s="294"/>
      <c r="AT551" s="294"/>
      <c r="AU551" s="294"/>
      <c r="AV551" s="294"/>
      <c r="AW551" s="294"/>
      <c r="AX551" s="294"/>
      <c r="AY551" s="294"/>
      <c r="AZ551" s="294"/>
      <c r="BA551" s="294"/>
      <c r="BB551" s="294"/>
      <c r="BC551" s="294"/>
      <c r="BD551" s="294"/>
      <c r="BE551" s="294"/>
      <c r="BF551" s="294"/>
      <c r="BG551" s="294"/>
      <c r="BH551" s="294"/>
      <c r="BI551" s="294"/>
    </row>
    <row r="552" spans="2:61" ht="15.75" customHeight="1" x14ac:dyDescent="0.2">
      <c r="B552" s="297"/>
      <c r="C552" s="297"/>
      <c r="D552" s="297"/>
      <c r="E552" s="297"/>
      <c r="F552" s="294"/>
      <c r="G552" s="294"/>
      <c r="H552" s="294"/>
      <c r="I552" s="294"/>
      <c r="J552" s="294"/>
      <c r="K552" s="294"/>
      <c r="L552" s="294"/>
      <c r="M552" s="294"/>
      <c r="N552" s="294"/>
      <c r="O552" s="294"/>
      <c r="P552" s="294"/>
      <c r="Q552" s="294"/>
      <c r="R552" s="294"/>
      <c r="S552" s="294"/>
      <c r="T552" s="294"/>
      <c r="U552" s="294"/>
      <c r="V552" s="294"/>
      <c r="W552" s="294"/>
      <c r="X552" s="294"/>
      <c r="Y552" s="294"/>
      <c r="Z552" s="294"/>
      <c r="AA552" s="294"/>
      <c r="AB552" s="294"/>
      <c r="AC552" s="294"/>
      <c r="AD552" s="294"/>
      <c r="AE552" s="294"/>
      <c r="AF552" s="294"/>
      <c r="AG552" s="294"/>
      <c r="AH552" s="294"/>
      <c r="AI552" s="294"/>
      <c r="AJ552" s="294"/>
      <c r="AK552" s="294"/>
      <c r="AL552" s="294"/>
      <c r="AM552" s="294"/>
      <c r="AN552" s="294"/>
      <c r="AO552" s="294"/>
      <c r="AP552" s="294"/>
      <c r="AQ552" s="294"/>
      <c r="AR552" s="294"/>
      <c r="AS552" s="294"/>
      <c r="AT552" s="294"/>
      <c r="AU552" s="294"/>
      <c r="AV552" s="294"/>
      <c r="AW552" s="294"/>
      <c r="AX552" s="294"/>
      <c r="AY552" s="294"/>
      <c r="AZ552" s="294"/>
      <c r="BA552" s="294"/>
      <c r="BB552" s="294"/>
      <c r="BC552" s="294"/>
      <c r="BD552" s="294"/>
      <c r="BE552" s="294"/>
      <c r="BF552" s="294"/>
      <c r="BG552" s="294"/>
      <c r="BH552" s="294"/>
      <c r="BI552" s="294"/>
    </row>
    <row r="553" spans="2:61" ht="15.75" customHeight="1" x14ac:dyDescent="0.2">
      <c r="B553" s="297"/>
      <c r="C553" s="297"/>
      <c r="D553" s="297"/>
      <c r="E553" s="297"/>
      <c r="F553" s="294"/>
      <c r="G553" s="294"/>
      <c r="H553" s="294"/>
      <c r="I553" s="294"/>
      <c r="J553" s="294"/>
      <c r="K553" s="294"/>
      <c r="L553" s="294"/>
      <c r="M553" s="294"/>
      <c r="N553" s="294"/>
      <c r="O553" s="294"/>
      <c r="P553" s="294"/>
      <c r="Q553" s="294"/>
      <c r="R553" s="294"/>
      <c r="S553" s="294"/>
      <c r="T553" s="294"/>
      <c r="U553" s="294"/>
      <c r="V553" s="294"/>
      <c r="W553" s="294"/>
      <c r="X553" s="294"/>
      <c r="Y553" s="294"/>
      <c r="Z553" s="294"/>
      <c r="AA553" s="294"/>
      <c r="AB553" s="294"/>
      <c r="AC553" s="294"/>
      <c r="AD553" s="294"/>
      <c r="AE553" s="294"/>
      <c r="AF553" s="294"/>
      <c r="AG553" s="294"/>
      <c r="AH553" s="294"/>
      <c r="AI553" s="294"/>
      <c r="AJ553" s="294"/>
      <c r="AK553" s="294"/>
      <c r="AL553" s="294"/>
      <c r="AM553" s="294"/>
      <c r="AN553" s="294"/>
      <c r="AO553" s="294"/>
      <c r="AP553" s="294"/>
      <c r="AQ553" s="294"/>
      <c r="AR553" s="294"/>
      <c r="AS553" s="294"/>
      <c r="AT553" s="294"/>
      <c r="AU553" s="294"/>
      <c r="AV553" s="294"/>
      <c r="AW553" s="294"/>
      <c r="AX553" s="294"/>
      <c r="AY553" s="294"/>
      <c r="AZ553" s="294"/>
      <c r="BA553" s="294"/>
      <c r="BB553" s="294"/>
      <c r="BC553" s="294"/>
      <c r="BD553" s="294"/>
      <c r="BE553" s="294"/>
      <c r="BF553" s="294"/>
      <c r="BG553" s="294"/>
      <c r="BH553" s="294"/>
      <c r="BI553" s="294"/>
    </row>
    <row r="554" spans="2:61" ht="15.75" customHeight="1" x14ac:dyDescent="0.2">
      <c r="B554" s="297"/>
      <c r="C554" s="297"/>
      <c r="D554" s="297"/>
      <c r="E554" s="297"/>
      <c r="F554" s="294"/>
      <c r="G554" s="294"/>
      <c r="H554" s="294"/>
      <c r="I554" s="294"/>
      <c r="J554" s="294"/>
      <c r="K554" s="294"/>
      <c r="L554" s="294"/>
      <c r="M554" s="294"/>
      <c r="N554" s="294"/>
      <c r="O554" s="294"/>
      <c r="P554" s="294"/>
      <c r="Q554" s="294"/>
      <c r="R554" s="294"/>
      <c r="S554" s="294"/>
      <c r="T554" s="294"/>
      <c r="U554" s="294"/>
      <c r="V554" s="294"/>
      <c r="W554" s="294"/>
      <c r="X554" s="294"/>
      <c r="Y554" s="294"/>
      <c r="Z554" s="294"/>
      <c r="AA554" s="294"/>
      <c r="AB554" s="294"/>
      <c r="AC554" s="294"/>
      <c r="AD554" s="294"/>
      <c r="AE554" s="294"/>
      <c r="AF554" s="294"/>
      <c r="AG554" s="294"/>
      <c r="AH554" s="294"/>
      <c r="AI554" s="294"/>
      <c r="AJ554" s="294"/>
      <c r="AK554" s="294"/>
      <c r="AL554" s="294"/>
      <c r="AM554" s="294"/>
      <c r="AN554" s="294"/>
      <c r="AO554" s="294"/>
      <c r="AP554" s="294"/>
      <c r="AQ554" s="294"/>
      <c r="AR554" s="294"/>
      <c r="AS554" s="294"/>
      <c r="AT554" s="294"/>
      <c r="AU554" s="294"/>
      <c r="AV554" s="294"/>
      <c r="AW554" s="294"/>
      <c r="AX554" s="294"/>
      <c r="AY554" s="294"/>
      <c r="AZ554" s="294"/>
      <c r="BA554" s="294"/>
      <c r="BB554" s="294"/>
      <c r="BC554" s="294"/>
      <c r="BD554" s="294"/>
      <c r="BE554" s="294"/>
      <c r="BF554" s="294"/>
      <c r="BG554" s="294"/>
      <c r="BH554" s="294"/>
      <c r="BI554" s="294"/>
    </row>
    <row r="555" spans="2:61" ht="15.75" customHeight="1" x14ac:dyDescent="0.2">
      <c r="B555" s="297"/>
      <c r="C555" s="297"/>
      <c r="D555" s="297"/>
      <c r="E555" s="297"/>
      <c r="F555" s="294"/>
      <c r="G555" s="294"/>
      <c r="H555" s="294"/>
      <c r="I555" s="294"/>
      <c r="J555" s="294"/>
      <c r="K555" s="294"/>
      <c r="L555" s="294"/>
      <c r="M555" s="294"/>
      <c r="N555" s="294"/>
      <c r="O555" s="294"/>
      <c r="P555" s="294"/>
      <c r="Q555" s="294"/>
      <c r="R555" s="294"/>
      <c r="S555" s="294"/>
      <c r="T555" s="294"/>
      <c r="U555" s="294"/>
      <c r="V555" s="294"/>
      <c r="W555" s="294"/>
      <c r="X555" s="294"/>
      <c r="Y555" s="294"/>
      <c r="Z555" s="294"/>
      <c r="AA555" s="294"/>
      <c r="AB555" s="294"/>
      <c r="AC555" s="294"/>
      <c r="AD555" s="294"/>
      <c r="AE555" s="294"/>
      <c r="AF555" s="294"/>
      <c r="AG555" s="294"/>
      <c r="AH555" s="294"/>
      <c r="AI555" s="294"/>
      <c r="AJ555" s="294"/>
      <c r="AK555" s="294"/>
      <c r="AL555" s="294"/>
      <c r="AM555" s="294"/>
      <c r="AN555" s="294"/>
      <c r="AO555" s="294"/>
      <c r="AP555" s="294"/>
      <c r="AQ555" s="294"/>
      <c r="AR555" s="294"/>
      <c r="AS555" s="294"/>
      <c r="AT555" s="294"/>
      <c r="AU555" s="294"/>
      <c r="AV555" s="294"/>
      <c r="AW555" s="294"/>
      <c r="AX555" s="294"/>
      <c r="AY555" s="294"/>
      <c r="AZ555" s="294"/>
      <c r="BA555" s="294"/>
      <c r="BB555" s="294"/>
      <c r="BC555" s="294"/>
      <c r="BD555" s="294"/>
      <c r="BE555" s="294"/>
      <c r="BF555" s="294"/>
      <c r="BG555" s="294"/>
      <c r="BH555" s="294"/>
      <c r="BI555" s="294"/>
    </row>
    <row r="556" spans="2:61" ht="15.75" customHeight="1" x14ac:dyDescent="0.2">
      <c r="B556" s="297"/>
      <c r="C556" s="297"/>
      <c r="D556" s="297"/>
      <c r="E556" s="297"/>
      <c r="F556" s="294"/>
      <c r="G556" s="294"/>
      <c r="H556" s="294"/>
      <c r="I556" s="294"/>
      <c r="J556" s="294"/>
      <c r="K556" s="294"/>
      <c r="L556" s="294"/>
      <c r="M556" s="294"/>
      <c r="N556" s="294"/>
      <c r="O556" s="294"/>
      <c r="P556" s="294"/>
      <c r="Q556" s="294"/>
      <c r="R556" s="294"/>
      <c r="S556" s="294"/>
      <c r="T556" s="294"/>
      <c r="U556" s="294"/>
      <c r="V556" s="294"/>
      <c r="W556" s="294"/>
      <c r="X556" s="294"/>
      <c r="Y556" s="294"/>
      <c r="Z556" s="294"/>
      <c r="AA556" s="294"/>
      <c r="AB556" s="294"/>
      <c r="AC556" s="294"/>
      <c r="AD556" s="294"/>
      <c r="AE556" s="294"/>
      <c r="AF556" s="294"/>
      <c r="AG556" s="294"/>
      <c r="AH556" s="294"/>
      <c r="AI556" s="294"/>
      <c r="AJ556" s="294"/>
      <c r="AK556" s="294"/>
      <c r="AL556" s="294"/>
      <c r="AM556" s="294"/>
      <c r="AN556" s="294"/>
      <c r="AO556" s="294"/>
      <c r="AP556" s="294"/>
      <c r="AQ556" s="294"/>
      <c r="AR556" s="294"/>
      <c r="AS556" s="294"/>
      <c r="AT556" s="294"/>
      <c r="AU556" s="294"/>
      <c r="AV556" s="294"/>
      <c r="AW556" s="294"/>
      <c r="AX556" s="294"/>
      <c r="AY556" s="294"/>
      <c r="AZ556" s="294"/>
      <c r="BA556" s="294"/>
      <c r="BB556" s="294"/>
      <c r="BC556" s="294"/>
      <c r="BD556" s="294"/>
      <c r="BE556" s="294"/>
      <c r="BF556" s="294"/>
      <c r="BG556" s="294"/>
      <c r="BH556" s="294"/>
      <c r="BI556" s="294"/>
    </row>
    <row r="557" spans="2:61" ht="15.75" customHeight="1" x14ac:dyDescent="0.2">
      <c r="B557" s="297"/>
      <c r="C557" s="297"/>
      <c r="D557" s="297"/>
      <c r="E557" s="297"/>
      <c r="F557" s="294"/>
      <c r="G557" s="294"/>
      <c r="H557" s="294"/>
      <c r="I557" s="294"/>
      <c r="J557" s="294"/>
      <c r="K557" s="294"/>
      <c r="L557" s="294"/>
      <c r="M557" s="294"/>
      <c r="N557" s="294"/>
      <c r="O557" s="294"/>
      <c r="P557" s="294"/>
      <c r="Q557" s="294"/>
      <c r="R557" s="294"/>
      <c r="S557" s="294"/>
      <c r="T557" s="294"/>
      <c r="U557" s="294"/>
      <c r="V557" s="294"/>
      <c r="W557" s="294"/>
      <c r="X557" s="294"/>
      <c r="Y557" s="294"/>
      <c r="Z557" s="294"/>
      <c r="AA557" s="294"/>
      <c r="AB557" s="294"/>
      <c r="AC557" s="294"/>
      <c r="AD557" s="294"/>
      <c r="AE557" s="294"/>
      <c r="AF557" s="294"/>
      <c r="AG557" s="294"/>
      <c r="AH557" s="294"/>
      <c r="AI557" s="294"/>
      <c r="AJ557" s="294"/>
      <c r="AK557" s="294"/>
      <c r="AL557" s="294"/>
      <c r="AM557" s="294"/>
      <c r="AN557" s="294"/>
      <c r="AO557" s="294"/>
      <c r="AP557" s="294"/>
      <c r="AQ557" s="294"/>
      <c r="AR557" s="294"/>
      <c r="AS557" s="294"/>
      <c r="AT557" s="294"/>
      <c r="AU557" s="294"/>
      <c r="AV557" s="294"/>
      <c r="AW557" s="294"/>
      <c r="AX557" s="294"/>
      <c r="AY557" s="294"/>
      <c r="AZ557" s="294"/>
      <c r="BA557" s="294"/>
      <c r="BB557" s="294"/>
      <c r="BC557" s="294"/>
      <c r="BD557" s="294"/>
      <c r="BE557" s="294"/>
      <c r="BF557" s="294"/>
      <c r="BG557" s="294"/>
      <c r="BH557" s="294"/>
      <c r="BI557" s="294"/>
    </row>
    <row r="558" spans="2:61" ht="15.75" customHeight="1" x14ac:dyDescent="0.2">
      <c r="B558" s="297"/>
      <c r="C558" s="297"/>
      <c r="D558" s="297"/>
      <c r="E558" s="297"/>
      <c r="F558" s="294"/>
      <c r="G558" s="294"/>
      <c r="H558" s="294"/>
      <c r="I558" s="294"/>
      <c r="J558" s="294"/>
      <c r="K558" s="294"/>
      <c r="L558" s="294"/>
      <c r="M558" s="294"/>
      <c r="N558" s="294"/>
      <c r="O558" s="294"/>
      <c r="P558" s="294"/>
      <c r="Q558" s="294"/>
      <c r="R558" s="294"/>
      <c r="S558" s="294"/>
      <c r="T558" s="294"/>
      <c r="U558" s="294"/>
      <c r="V558" s="294"/>
      <c r="W558" s="294"/>
      <c r="X558" s="294"/>
      <c r="Y558" s="294"/>
      <c r="Z558" s="294"/>
      <c r="AA558" s="294"/>
      <c r="AB558" s="294"/>
      <c r="AC558" s="294"/>
      <c r="AD558" s="294"/>
      <c r="AE558" s="294"/>
      <c r="AF558" s="294"/>
      <c r="AG558" s="294"/>
      <c r="AH558" s="294"/>
      <c r="AI558" s="294"/>
      <c r="AJ558" s="294"/>
      <c r="AK558" s="294"/>
      <c r="AL558" s="294"/>
      <c r="AM558" s="294"/>
      <c r="AN558" s="294"/>
      <c r="AO558" s="294"/>
      <c r="AP558" s="294"/>
      <c r="AQ558" s="294"/>
      <c r="AR558" s="294"/>
      <c r="AS558" s="294"/>
      <c r="AT558" s="294"/>
      <c r="AU558" s="294"/>
      <c r="AV558" s="294"/>
      <c r="AW558" s="294"/>
      <c r="AX558" s="294"/>
      <c r="AY558" s="294"/>
      <c r="AZ558" s="294"/>
      <c r="BA558" s="294"/>
      <c r="BB558" s="294"/>
      <c r="BC558" s="294"/>
      <c r="BD558" s="294"/>
      <c r="BE558" s="294"/>
      <c r="BF558" s="294"/>
      <c r="BG558" s="294"/>
      <c r="BH558" s="294"/>
      <c r="BI558" s="294"/>
    </row>
    <row r="559" spans="2:61" ht="15.75" customHeight="1" x14ac:dyDescent="0.2">
      <c r="B559" s="297"/>
      <c r="C559" s="297"/>
      <c r="D559" s="297"/>
      <c r="E559" s="297"/>
      <c r="F559" s="294"/>
      <c r="G559" s="294"/>
      <c r="H559" s="294"/>
      <c r="I559" s="294"/>
      <c r="J559" s="294"/>
      <c r="K559" s="294"/>
      <c r="L559" s="294"/>
      <c r="M559" s="294"/>
      <c r="N559" s="294"/>
      <c r="O559" s="294"/>
      <c r="P559" s="294"/>
      <c r="Q559" s="294"/>
      <c r="R559" s="294"/>
      <c r="S559" s="294"/>
      <c r="T559" s="294"/>
      <c r="U559" s="294"/>
      <c r="V559" s="294"/>
      <c r="W559" s="294"/>
      <c r="X559" s="294"/>
      <c r="Y559" s="294"/>
      <c r="Z559" s="294"/>
      <c r="AA559" s="294"/>
      <c r="AB559" s="294"/>
      <c r="AC559" s="294"/>
      <c r="AD559" s="294"/>
      <c r="AE559" s="294"/>
      <c r="AF559" s="294"/>
      <c r="AG559" s="294"/>
      <c r="AH559" s="294"/>
      <c r="AI559" s="294"/>
      <c r="AJ559" s="294"/>
      <c r="AK559" s="294"/>
      <c r="AL559" s="294"/>
      <c r="AM559" s="294"/>
      <c r="AN559" s="294"/>
      <c r="AO559" s="294"/>
      <c r="AP559" s="294"/>
      <c r="AQ559" s="294"/>
      <c r="AR559" s="294"/>
      <c r="AS559" s="294"/>
      <c r="AT559" s="294"/>
      <c r="AU559" s="294"/>
      <c r="AV559" s="294"/>
      <c r="AW559" s="294"/>
      <c r="AX559" s="294"/>
      <c r="AY559" s="294"/>
      <c r="AZ559" s="294"/>
      <c r="BA559" s="294"/>
      <c r="BB559" s="294"/>
      <c r="BC559" s="294"/>
      <c r="BD559" s="294"/>
      <c r="BE559" s="294"/>
      <c r="BF559" s="294"/>
      <c r="BG559" s="294"/>
      <c r="BH559" s="294"/>
      <c r="BI559" s="294"/>
    </row>
    <row r="560" spans="2:61" ht="15.75" customHeight="1" x14ac:dyDescent="0.2">
      <c r="B560" s="297"/>
      <c r="C560" s="297"/>
      <c r="D560" s="297"/>
      <c r="E560" s="297"/>
      <c r="F560" s="294"/>
      <c r="G560" s="294"/>
      <c r="H560" s="294"/>
      <c r="I560" s="294"/>
      <c r="J560" s="294"/>
      <c r="K560" s="294"/>
      <c r="L560" s="294"/>
      <c r="M560" s="294"/>
      <c r="N560" s="294"/>
      <c r="O560" s="294"/>
      <c r="P560" s="294"/>
      <c r="Q560" s="294"/>
      <c r="R560" s="294"/>
      <c r="S560" s="294"/>
      <c r="T560" s="294"/>
      <c r="U560" s="294"/>
      <c r="V560" s="294"/>
      <c r="W560" s="294"/>
      <c r="X560" s="294"/>
      <c r="Y560" s="294"/>
      <c r="Z560" s="294"/>
      <c r="AA560" s="294"/>
      <c r="AB560" s="294"/>
      <c r="AC560" s="294"/>
      <c r="AD560" s="294"/>
      <c r="AE560" s="294"/>
      <c r="AF560" s="294"/>
      <c r="AG560" s="294"/>
      <c r="AH560" s="294"/>
      <c r="AI560" s="294"/>
      <c r="AJ560" s="294"/>
      <c r="AK560" s="294"/>
      <c r="AL560" s="294"/>
      <c r="AM560" s="294"/>
      <c r="AN560" s="294"/>
      <c r="AO560" s="294"/>
      <c r="AP560" s="294"/>
      <c r="AQ560" s="294"/>
      <c r="AR560" s="294"/>
      <c r="AS560" s="294"/>
      <c r="AT560" s="294"/>
      <c r="AU560" s="294"/>
      <c r="AV560" s="294"/>
      <c r="AW560" s="294"/>
      <c r="AX560" s="294"/>
      <c r="AY560" s="294"/>
      <c r="AZ560" s="294"/>
      <c r="BA560" s="294"/>
      <c r="BB560" s="294"/>
      <c r="BC560" s="294"/>
      <c r="BD560" s="294"/>
      <c r="BE560" s="294"/>
      <c r="BF560" s="294"/>
      <c r="BG560" s="294"/>
      <c r="BH560" s="294"/>
      <c r="BI560" s="294"/>
    </row>
    <row r="561" spans="2:61" ht="15.75" customHeight="1" x14ac:dyDescent="0.2">
      <c r="B561" s="297"/>
      <c r="C561" s="297"/>
      <c r="D561" s="297"/>
      <c r="E561" s="297"/>
      <c r="F561" s="294"/>
      <c r="G561" s="294"/>
      <c r="H561" s="294"/>
      <c r="I561" s="294"/>
      <c r="J561" s="294"/>
      <c r="K561" s="294"/>
      <c r="L561" s="294"/>
      <c r="M561" s="294"/>
      <c r="N561" s="294"/>
      <c r="O561" s="294"/>
      <c r="P561" s="294"/>
      <c r="Q561" s="294"/>
      <c r="R561" s="294"/>
      <c r="S561" s="294"/>
      <c r="T561" s="294"/>
      <c r="U561" s="294"/>
      <c r="V561" s="294"/>
      <c r="W561" s="294"/>
      <c r="X561" s="294"/>
      <c r="Y561" s="294"/>
      <c r="Z561" s="294"/>
      <c r="AA561" s="294"/>
      <c r="AB561" s="294"/>
      <c r="AC561" s="294"/>
      <c r="AD561" s="294"/>
      <c r="AE561" s="294"/>
      <c r="AF561" s="294"/>
      <c r="AG561" s="294"/>
      <c r="AH561" s="294"/>
      <c r="AI561" s="294"/>
      <c r="AJ561" s="294"/>
      <c r="AK561" s="294"/>
      <c r="AL561" s="294"/>
      <c r="AM561" s="294"/>
      <c r="AN561" s="294"/>
      <c r="AO561" s="294"/>
      <c r="AP561" s="294"/>
      <c r="AQ561" s="294"/>
      <c r="AR561" s="294"/>
      <c r="AS561" s="294"/>
      <c r="AT561" s="294"/>
      <c r="AU561" s="294"/>
      <c r="AV561" s="294"/>
      <c r="AW561" s="294"/>
      <c r="AX561" s="294"/>
      <c r="AY561" s="294"/>
      <c r="AZ561" s="294"/>
      <c r="BA561" s="294"/>
      <c r="BB561" s="294"/>
      <c r="BC561" s="294"/>
      <c r="BD561" s="294"/>
      <c r="BE561" s="294"/>
      <c r="BF561" s="294"/>
      <c r="BG561" s="294"/>
      <c r="BH561" s="294"/>
      <c r="BI561" s="294"/>
    </row>
    <row r="562" spans="2:61" ht="15.75" customHeight="1" x14ac:dyDescent="0.2">
      <c r="B562" s="297"/>
      <c r="C562" s="297"/>
      <c r="D562" s="297"/>
      <c r="E562" s="297"/>
      <c r="F562" s="294"/>
      <c r="G562" s="294"/>
      <c r="H562" s="294"/>
      <c r="I562" s="294"/>
      <c r="J562" s="294"/>
      <c r="K562" s="294"/>
      <c r="L562" s="294"/>
      <c r="M562" s="294"/>
      <c r="N562" s="294"/>
      <c r="O562" s="294"/>
      <c r="P562" s="294"/>
      <c r="Q562" s="294"/>
      <c r="R562" s="294"/>
      <c r="S562" s="294"/>
      <c r="T562" s="294"/>
      <c r="U562" s="294"/>
      <c r="V562" s="294"/>
      <c r="W562" s="294"/>
      <c r="X562" s="294"/>
      <c r="Y562" s="294"/>
      <c r="Z562" s="294"/>
      <c r="AA562" s="294"/>
      <c r="AB562" s="294"/>
      <c r="AC562" s="294"/>
      <c r="AD562" s="294"/>
      <c r="AE562" s="294"/>
      <c r="AF562" s="294"/>
      <c r="AG562" s="294"/>
      <c r="AH562" s="294"/>
      <c r="AI562" s="294"/>
      <c r="AJ562" s="294"/>
      <c r="AK562" s="294"/>
      <c r="AL562" s="294"/>
      <c r="AM562" s="294"/>
      <c r="AN562" s="294"/>
      <c r="AO562" s="294"/>
      <c r="AP562" s="294"/>
      <c r="AQ562" s="294"/>
      <c r="AR562" s="294"/>
      <c r="AS562" s="294"/>
      <c r="AT562" s="294"/>
      <c r="AU562" s="294"/>
      <c r="AV562" s="294"/>
      <c r="AW562" s="294"/>
      <c r="AX562" s="294"/>
      <c r="AY562" s="294"/>
      <c r="AZ562" s="294"/>
      <c r="BA562" s="294"/>
      <c r="BB562" s="294"/>
      <c r="BC562" s="294"/>
      <c r="BD562" s="294"/>
      <c r="BE562" s="294"/>
      <c r="BF562" s="294"/>
      <c r="BG562" s="294"/>
      <c r="BH562" s="294"/>
      <c r="BI562" s="294"/>
    </row>
    <row r="563" spans="2:61" ht="15.75" customHeight="1" x14ac:dyDescent="0.2">
      <c r="B563" s="297"/>
      <c r="C563" s="297"/>
      <c r="D563" s="297"/>
      <c r="E563" s="297"/>
      <c r="F563" s="294"/>
      <c r="G563" s="294"/>
      <c r="H563" s="294"/>
      <c r="I563" s="294"/>
      <c r="J563" s="294"/>
      <c r="K563" s="294"/>
      <c r="L563" s="294"/>
      <c r="M563" s="294"/>
      <c r="N563" s="294"/>
      <c r="O563" s="294"/>
      <c r="P563" s="294"/>
      <c r="Q563" s="294"/>
      <c r="R563" s="294"/>
      <c r="S563" s="294"/>
      <c r="T563" s="294"/>
      <c r="U563" s="294"/>
      <c r="V563" s="294"/>
      <c r="W563" s="294"/>
      <c r="X563" s="294"/>
      <c r="Y563" s="294"/>
      <c r="Z563" s="294"/>
      <c r="AA563" s="294"/>
      <c r="AB563" s="294"/>
      <c r="AC563" s="294"/>
      <c r="AD563" s="294"/>
      <c r="AE563" s="294"/>
      <c r="AF563" s="294"/>
      <c r="AG563" s="294"/>
      <c r="AH563" s="294"/>
      <c r="AI563" s="294"/>
      <c r="AJ563" s="294"/>
      <c r="AK563" s="294"/>
      <c r="AL563" s="294"/>
      <c r="AM563" s="294"/>
      <c r="AN563" s="294"/>
      <c r="AO563" s="294"/>
      <c r="AP563" s="294"/>
      <c r="AQ563" s="294"/>
      <c r="AR563" s="294"/>
      <c r="AS563" s="294"/>
      <c r="AT563" s="294"/>
      <c r="AU563" s="294"/>
      <c r="AV563" s="294"/>
      <c r="AW563" s="294"/>
      <c r="AX563" s="294"/>
      <c r="AY563" s="294"/>
      <c r="AZ563" s="294"/>
      <c r="BA563" s="294"/>
      <c r="BB563" s="294"/>
      <c r="BC563" s="294"/>
      <c r="BD563" s="294"/>
      <c r="BE563" s="294"/>
      <c r="BF563" s="294"/>
      <c r="BG563" s="294"/>
      <c r="BH563" s="294"/>
      <c r="BI563" s="294"/>
    </row>
    <row r="564" spans="2:61" ht="15.75" customHeight="1" x14ac:dyDescent="0.2">
      <c r="B564" s="297"/>
      <c r="C564" s="297"/>
      <c r="D564" s="297"/>
      <c r="E564" s="297"/>
      <c r="F564" s="294"/>
      <c r="G564" s="294"/>
      <c r="H564" s="294"/>
      <c r="I564" s="294"/>
      <c r="J564" s="294"/>
      <c r="K564" s="294"/>
      <c r="L564" s="294"/>
      <c r="M564" s="294"/>
      <c r="N564" s="294"/>
      <c r="O564" s="294"/>
      <c r="P564" s="294"/>
      <c r="Q564" s="294"/>
      <c r="R564" s="294"/>
      <c r="S564" s="294"/>
      <c r="T564" s="294"/>
      <c r="U564" s="294"/>
      <c r="V564" s="294"/>
      <c r="W564" s="294"/>
      <c r="X564" s="294"/>
      <c r="Y564" s="294"/>
      <c r="Z564" s="294"/>
      <c r="AA564" s="294"/>
      <c r="AB564" s="294"/>
      <c r="AC564" s="294"/>
      <c r="AD564" s="294"/>
      <c r="AE564" s="294"/>
      <c r="AF564" s="294"/>
      <c r="AG564" s="294"/>
      <c r="AH564" s="294"/>
      <c r="AI564" s="294"/>
      <c r="AJ564" s="294"/>
      <c r="AK564" s="294"/>
      <c r="AL564" s="294"/>
      <c r="AM564" s="294"/>
      <c r="AN564" s="294"/>
      <c r="AO564" s="294"/>
      <c r="AP564" s="294"/>
      <c r="AQ564" s="294"/>
      <c r="AR564" s="294"/>
      <c r="AS564" s="294"/>
      <c r="AT564" s="294"/>
      <c r="AU564" s="294"/>
      <c r="AV564" s="294"/>
      <c r="AW564" s="294"/>
      <c r="AX564" s="294"/>
      <c r="AY564" s="294"/>
      <c r="AZ564" s="294"/>
      <c r="BA564" s="294"/>
      <c r="BB564" s="294"/>
      <c r="BC564" s="294"/>
      <c r="BD564" s="294"/>
      <c r="BE564" s="294"/>
      <c r="BF564" s="294"/>
      <c r="BG564" s="294"/>
      <c r="BH564" s="294"/>
      <c r="BI564" s="294"/>
    </row>
    <row r="565" spans="2:61" ht="15.75" customHeight="1" x14ac:dyDescent="0.2">
      <c r="B565" s="297"/>
      <c r="C565" s="297"/>
      <c r="D565" s="297"/>
      <c r="E565" s="297"/>
      <c r="F565" s="294"/>
      <c r="G565" s="294"/>
      <c r="H565" s="294"/>
      <c r="I565" s="294"/>
      <c r="J565" s="294"/>
      <c r="K565" s="294"/>
      <c r="L565" s="294"/>
      <c r="M565" s="294"/>
      <c r="N565" s="294"/>
      <c r="O565" s="294"/>
      <c r="P565" s="294"/>
      <c r="Q565" s="294"/>
      <c r="R565" s="294"/>
      <c r="S565" s="294"/>
      <c r="T565" s="294"/>
      <c r="U565" s="294"/>
      <c r="V565" s="294"/>
      <c r="W565" s="294"/>
      <c r="X565" s="294"/>
      <c r="Y565" s="294"/>
      <c r="Z565" s="294"/>
      <c r="AA565" s="294"/>
      <c r="AB565" s="294"/>
      <c r="AC565" s="294"/>
      <c r="AD565" s="294"/>
      <c r="AE565" s="294"/>
      <c r="AF565" s="294"/>
      <c r="AG565" s="294"/>
      <c r="AH565" s="294"/>
      <c r="AI565" s="294"/>
      <c r="AJ565" s="294"/>
      <c r="AK565" s="294"/>
      <c r="AL565" s="294"/>
      <c r="AM565" s="294"/>
      <c r="AN565" s="294"/>
      <c r="AO565" s="294"/>
      <c r="AP565" s="294"/>
      <c r="AQ565" s="294"/>
      <c r="AR565" s="294"/>
      <c r="AS565" s="294"/>
      <c r="AT565" s="294"/>
      <c r="AU565" s="294"/>
      <c r="AV565" s="294"/>
      <c r="AW565" s="294"/>
      <c r="AX565" s="294"/>
      <c r="AY565" s="294"/>
      <c r="AZ565" s="294"/>
      <c r="BA565" s="294"/>
      <c r="BB565" s="294"/>
      <c r="BC565" s="294"/>
      <c r="BD565" s="294"/>
      <c r="BE565" s="294"/>
      <c r="BF565" s="294"/>
      <c r="BG565" s="294"/>
      <c r="BH565" s="294"/>
      <c r="BI565" s="294"/>
    </row>
    <row r="566" spans="2:61" ht="15.75" customHeight="1" x14ac:dyDescent="0.2">
      <c r="B566" s="297"/>
      <c r="C566" s="297"/>
      <c r="D566" s="297"/>
      <c r="E566" s="297"/>
      <c r="F566" s="294"/>
      <c r="G566" s="294"/>
      <c r="H566" s="294"/>
      <c r="I566" s="294"/>
      <c r="J566" s="294"/>
      <c r="K566" s="294"/>
      <c r="L566" s="294"/>
      <c r="M566" s="294"/>
      <c r="N566" s="294"/>
      <c r="O566" s="294"/>
      <c r="P566" s="294"/>
      <c r="Q566" s="294"/>
      <c r="R566" s="294"/>
      <c r="S566" s="294"/>
      <c r="T566" s="294"/>
      <c r="U566" s="294"/>
      <c r="V566" s="294"/>
      <c r="W566" s="294"/>
      <c r="X566" s="294"/>
      <c r="Y566" s="294"/>
      <c r="Z566" s="294"/>
      <c r="AA566" s="294"/>
      <c r="AB566" s="294"/>
      <c r="AC566" s="294"/>
      <c r="AD566" s="294"/>
      <c r="AE566" s="294"/>
      <c r="AF566" s="294"/>
      <c r="AG566" s="294"/>
      <c r="AH566" s="294"/>
      <c r="AI566" s="294"/>
      <c r="AJ566" s="294"/>
      <c r="AK566" s="294"/>
      <c r="AL566" s="294"/>
      <c r="AM566" s="294"/>
      <c r="AN566" s="294"/>
      <c r="AO566" s="294"/>
      <c r="AP566" s="294"/>
      <c r="AQ566" s="294"/>
      <c r="AR566" s="294"/>
      <c r="AS566" s="294"/>
      <c r="AT566" s="294"/>
      <c r="AU566" s="294"/>
      <c r="AV566" s="294"/>
      <c r="AW566" s="294"/>
      <c r="AX566" s="294"/>
      <c r="AY566" s="294"/>
      <c r="AZ566" s="294"/>
      <c r="BA566" s="294"/>
      <c r="BB566" s="294"/>
      <c r="BC566" s="294"/>
      <c r="BD566" s="294"/>
      <c r="BE566" s="294"/>
      <c r="BF566" s="294"/>
      <c r="BG566" s="294"/>
      <c r="BH566" s="294"/>
      <c r="BI566" s="294"/>
    </row>
    <row r="567" spans="2:61" ht="15.75" customHeight="1" x14ac:dyDescent="0.2">
      <c r="B567" s="297"/>
      <c r="C567" s="297"/>
      <c r="D567" s="297"/>
      <c r="E567" s="297"/>
      <c r="F567" s="294"/>
      <c r="G567" s="294"/>
      <c r="H567" s="294"/>
      <c r="I567" s="294"/>
      <c r="J567" s="294"/>
      <c r="K567" s="294"/>
      <c r="L567" s="294"/>
      <c r="M567" s="294"/>
      <c r="N567" s="294"/>
      <c r="O567" s="294"/>
      <c r="P567" s="294"/>
      <c r="Q567" s="294"/>
      <c r="R567" s="294"/>
      <c r="S567" s="294"/>
      <c r="T567" s="294"/>
      <c r="U567" s="294"/>
      <c r="V567" s="294"/>
      <c r="W567" s="294"/>
      <c r="X567" s="294"/>
      <c r="Y567" s="294"/>
      <c r="Z567" s="294"/>
      <c r="AA567" s="294"/>
      <c r="AB567" s="294"/>
      <c r="AC567" s="294"/>
      <c r="AD567" s="294"/>
      <c r="AE567" s="294"/>
      <c r="AF567" s="294"/>
      <c r="AG567" s="294"/>
      <c r="AH567" s="294"/>
      <c r="AI567" s="294"/>
      <c r="AJ567" s="294"/>
      <c r="AK567" s="294"/>
      <c r="AL567" s="294"/>
      <c r="AM567" s="294"/>
      <c r="AN567" s="294"/>
      <c r="AO567" s="294"/>
      <c r="AP567" s="294"/>
      <c r="AQ567" s="294"/>
      <c r="AR567" s="294"/>
      <c r="AS567" s="294"/>
      <c r="AT567" s="294"/>
      <c r="AU567" s="294"/>
      <c r="AV567" s="294"/>
      <c r="AW567" s="294"/>
      <c r="AX567" s="294"/>
      <c r="AY567" s="294"/>
      <c r="AZ567" s="294"/>
      <c r="BA567" s="294"/>
      <c r="BB567" s="294"/>
      <c r="BC567" s="294"/>
      <c r="BD567" s="294"/>
      <c r="BE567" s="294"/>
      <c r="BF567" s="294"/>
      <c r="BG567" s="294"/>
      <c r="BH567" s="294"/>
      <c r="BI567" s="294"/>
    </row>
    <row r="568" spans="2:61" ht="15.75" customHeight="1" x14ac:dyDescent="0.2">
      <c r="B568" s="297"/>
      <c r="C568" s="297"/>
      <c r="D568" s="297"/>
      <c r="E568" s="297"/>
      <c r="F568" s="294"/>
      <c r="G568" s="294"/>
      <c r="H568" s="294"/>
      <c r="I568" s="294"/>
      <c r="J568" s="294"/>
      <c r="K568" s="294"/>
      <c r="L568" s="294"/>
      <c r="M568" s="294"/>
      <c r="N568" s="294"/>
      <c r="O568" s="294"/>
      <c r="P568" s="294"/>
      <c r="Q568" s="294"/>
      <c r="R568" s="294"/>
      <c r="S568" s="294"/>
      <c r="T568" s="294"/>
      <c r="U568" s="294"/>
      <c r="V568" s="294"/>
      <c r="W568" s="294"/>
      <c r="X568" s="294"/>
      <c r="Y568" s="294"/>
      <c r="Z568" s="294"/>
      <c r="AA568" s="294"/>
      <c r="AB568" s="294"/>
      <c r="AC568" s="294"/>
      <c r="AD568" s="294"/>
      <c r="AE568" s="294"/>
      <c r="AF568" s="294"/>
      <c r="AG568" s="294"/>
      <c r="AH568" s="294"/>
      <c r="AI568" s="294"/>
      <c r="AJ568" s="294"/>
      <c r="AK568" s="294"/>
      <c r="AL568" s="294"/>
      <c r="AM568" s="294"/>
      <c r="AN568" s="294"/>
      <c r="AO568" s="294"/>
      <c r="AP568" s="294"/>
      <c r="AQ568" s="294"/>
      <c r="AR568" s="294"/>
      <c r="AS568" s="294"/>
      <c r="AT568" s="294"/>
      <c r="AU568" s="294"/>
      <c r="AV568" s="294"/>
      <c r="AW568" s="294"/>
      <c r="AX568" s="294"/>
      <c r="AY568" s="294"/>
      <c r="AZ568" s="294"/>
      <c r="BA568" s="294"/>
      <c r="BB568" s="294"/>
      <c r="BC568" s="294"/>
      <c r="BD568" s="294"/>
      <c r="BE568" s="294"/>
      <c r="BF568" s="294"/>
      <c r="BG568" s="294"/>
      <c r="BH568" s="294"/>
      <c r="BI568" s="294"/>
    </row>
    <row r="569" spans="2:61" ht="15.75" customHeight="1" x14ac:dyDescent="0.2">
      <c r="B569" s="297"/>
      <c r="C569" s="297"/>
      <c r="D569" s="297"/>
      <c r="E569" s="297"/>
      <c r="F569" s="294"/>
      <c r="G569" s="294"/>
      <c r="H569" s="294"/>
      <c r="I569" s="294"/>
      <c r="J569" s="294"/>
      <c r="K569" s="294"/>
      <c r="L569" s="294"/>
      <c r="M569" s="294"/>
      <c r="N569" s="294"/>
      <c r="O569" s="294"/>
      <c r="P569" s="294"/>
      <c r="Q569" s="294"/>
      <c r="R569" s="294"/>
      <c r="S569" s="294"/>
      <c r="T569" s="294"/>
      <c r="U569" s="294"/>
      <c r="V569" s="294"/>
      <c r="W569" s="294"/>
      <c r="X569" s="294"/>
      <c r="Y569" s="294"/>
      <c r="Z569" s="294"/>
      <c r="AA569" s="294"/>
      <c r="AB569" s="294"/>
      <c r="AC569" s="294"/>
      <c r="AD569" s="294"/>
      <c r="AE569" s="294"/>
      <c r="AF569" s="294"/>
      <c r="AG569" s="294"/>
      <c r="AH569" s="294"/>
      <c r="AI569" s="294"/>
      <c r="AJ569" s="294"/>
      <c r="AK569" s="294"/>
      <c r="AL569" s="294"/>
      <c r="AM569" s="294"/>
      <c r="AN569" s="294"/>
      <c r="AO569" s="294"/>
      <c r="AP569" s="294"/>
      <c r="AQ569" s="294"/>
      <c r="AR569" s="294"/>
      <c r="AS569" s="294"/>
      <c r="AT569" s="294"/>
      <c r="AU569" s="294"/>
      <c r="AV569" s="294"/>
      <c r="AW569" s="294"/>
      <c r="AX569" s="294"/>
      <c r="AY569" s="294"/>
      <c r="AZ569" s="294"/>
      <c r="BA569" s="294"/>
      <c r="BB569" s="294"/>
      <c r="BC569" s="294"/>
      <c r="BD569" s="294"/>
      <c r="BE569" s="294"/>
      <c r="BF569" s="294"/>
      <c r="BG569" s="294"/>
      <c r="BH569" s="294"/>
      <c r="BI569" s="294"/>
    </row>
    <row r="570" spans="2:61" ht="15.75" customHeight="1" x14ac:dyDescent="0.2">
      <c r="B570" s="297"/>
      <c r="C570" s="297"/>
      <c r="D570" s="297"/>
      <c r="E570" s="297"/>
      <c r="F570" s="294"/>
      <c r="G570" s="294"/>
      <c r="H570" s="294"/>
      <c r="I570" s="294"/>
      <c r="J570" s="294"/>
      <c r="K570" s="294"/>
      <c r="L570" s="294"/>
      <c r="M570" s="294"/>
      <c r="N570" s="294"/>
      <c r="O570" s="294"/>
      <c r="P570" s="294"/>
      <c r="Q570" s="294"/>
      <c r="R570" s="294"/>
      <c r="S570" s="294"/>
      <c r="T570" s="294"/>
      <c r="U570" s="294"/>
      <c r="V570" s="294"/>
      <c r="W570" s="294"/>
      <c r="X570" s="294"/>
      <c r="Y570" s="294"/>
      <c r="Z570" s="294"/>
      <c r="AA570" s="294"/>
      <c r="AB570" s="294"/>
      <c r="AC570" s="294"/>
      <c r="AD570" s="294"/>
      <c r="AE570" s="294"/>
      <c r="AF570" s="294"/>
      <c r="AG570" s="294"/>
      <c r="AH570" s="294"/>
      <c r="AI570" s="294"/>
      <c r="AJ570" s="294"/>
      <c r="AK570" s="294"/>
      <c r="AL570" s="294"/>
      <c r="AM570" s="294"/>
      <c r="AN570" s="294"/>
      <c r="AO570" s="294"/>
      <c r="AP570" s="294"/>
      <c r="AQ570" s="294"/>
      <c r="AR570" s="294"/>
      <c r="AS570" s="294"/>
      <c r="AT570" s="294"/>
      <c r="AU570" s="294"/>
      <c r="AV570" s="294"/>
      <c r="AW570" s="294"/>
      <c r="AX570" s="294"/>
      <c r="AY570" s="294"/>
      <c r="AZ570" s="294"/>
      <c r="BA570" s="294"/>
      <c r="BB570" s="294"/>
      <c r="BC570" s="294"/>
      <c r="BD570" s="294"/>
      <c r="BE570" s="294"/>
      <c r="BF570" s="294"/>
      <c r="BG570" s="294"/>
      <c r="BH570" s="294"/>
      <c r="BI570" s="294"/>
    </row>
    <row r="571" spans="2:61" ht="15.75" customHeight="1" x14ac:dyDescent="0.2">
      <c r="B571" s="297"/>
      <c r="C571" s="297"/>
      <c r="D571" s="297"/>
      <c r="E571" s="297"/>
      <c r="F571" s="294"/>
      <c r="G571" s="294"/>
      <c r="H571" s="294"/>
      <c r="I571" s="294"/>
      <c r="J571" s="294"/>
      <c r="K571" s="294"/>
      <c r="L571" s="294"/>
      <c r="M571" s="294"/>
      <c r="N571" s="294"/>
      <c r="O571" s="294"/>
      <c r="P571" s="294"/>
      <c r="Q571" s="294"/>
      <c r="R571" s="294"/>
      <c r="S571" s="294"/>
      <c r="T571" s="294"/>
      <c r="U571" s="294"/>
      <c r="V571" s="294"/>
      <c r="W571" s="294"/>
      <c r="X571" s="294"/>
      <c r="Y571" s="294"/>
      <c r="Z571" s="294"/>
      <c r="AA571" s="294"/>
      <c r="AB571" s="294"/>
      <c r="AC571" s="294"/>
      <c r="AD571" s="294"/>
      <c r="AE571" s="294"/>
      <c r="AF571" s="294"/>
      <c r="AG571" s="294"/>
      <c r="AH571" s="294"/>
      <c r="AI571" s="294"/>
      <c r="AJ571" s="294"/>
      <c r="AK571" s="294"/>
      <c r="AL571" s="294"/>
      <c r="AM571" s="294"/>
      <c r="AN571" s="294"/>
      <c r="AO571" s="294"/>
      <c r="AP571" s="294"/>
      <c r="AQ571" s="294"/>
      <c r="AR571" s="294"/>
      <c r="AS571" s="294"/>
      <c r="AT571" s="294"/>
      <c r="AU571" s="294"/>
      <c r="AV571" s="294"/>
      <c r="AW571" s="294"/>
      <c r="AX571" s="294"/>
      <c r="AY571" s="294"/>
      <c r="AZ571" s="294"/>
      <c r="BA571" s="294"/>
      <c r="BB571" s="294"/>
      <c r="BC571" s="294"/>
      <c r="BD571" s="294"/>
      <c r="BE571" s="294"/>
      <c r="BF571" s="294"/>
      <c r="BG571" s="294"/>
      <c r="BH571" s="294"/>
      <c r="BI571" s="294"/>
    </row>
    <row r="572" spans="2:61" ht="15.75" customHeight="1" x14ac:dyDescent="0.2">
      <c r="B572" s="297"/>
      <c r="C572" s="297"/>
      <c r="D572" s="297"/>
      <c r="E572" s="297"/>
      <c r="F572" s="294"/>
      <c r="G572" s="294"/>
      <c r="H572" s="294"/>
      <c r="I572" s="294"/>
      <c r="J572" s="294"/>
      <c r="K572" s="294"/>
      <c r="L572" s="294"/>
      <c r="M572" s="294"/>
      <c r="N572" s="294"/>
      <c r="O572" s="294"/>
      <c r="P572" s="294"/>
      <c r="Q572" s="294"/>
      <c r="R572" s="294"/>
      <c r="S572" s="294"/>
      <c r="T572" s="294"/>
      <c r="U572" s="294"/>
      <c r="V572" s="294"/>
      <c r="W572" s="294"/>
      <c r="X572" s="294"/>
      <c r="Y572" s="294"/>
      <c r="Z572" s="294"/>
      <c r="AA572" s="294"/>
      <c r="AB572" s="294"/>
      <c r="AC572" s="294"/>
      <c r="AD572" s="294"/>
      <c r="AE572" s="294"/>
      <c r="AF572" s="294"/>
      <c r="AG572" s="294"/>
      <c r="AH572" s="294"/>
      <c r="AI572" s="294"/>
      <c r="AJ572" s="294"/>
      <c r="AK572" s="294"/>
      <c r="AL572" s="294"/>
      <c r="AM572" s="294"/>
      <c r="AN572" s="294"/>
      <c r="AO572" s="294"/>
      <c r="AP572" s="294"/>
      <c r="AQ572" s="294"/>
      <c r="AR572" s="294"/>
      <c r="AS572" s="294"/>
      <c r="AT572" s="294"/>
      <c r="AU572" s="294"/>
      <c r="AV572" s="294"/>
      <c r="AW572" s="294"/>
      <c r="AX572" s="294"/>
      <c r="AY572" s="294"/>
      <c r="AZ572" s="294"/>
      <c r="BA572" s="294"/>
      <c r="BB572" s="294"/>
      <c r="BC572" s="294"/>
      <c r="BD572" s="294"/>
      <c r="BE572" s="294"/>
      <c r="BF572" s="294"/>
      <c r="BG572" s="294"/>
      <c r="BH572" s="294"/>
      <c r="BI572" s="294"/>
    </row>
    <row r="573" spans="2:61" ht="15.75" customHeight="1" x14ac:dyDescent="0.2">
      <c r="B573" s="297"/>
      <c r="C573" s="297"/>
      <c r="D573" s="297"/>
      <c r="E573" s="297"/>
      <c r="F573" s="294"/>
      <c r="G573" s="294"/>
      <c r="H573" s="294"/>
      <c r="I573" s="294"/>
      <c r="J573" s="294"/>
      <c r="K573" s="294"/>
      <c r="L573" s="294"/>
      <c r="M573" s="294"/>
      <c r="N573" s="294"/>
      <c r="O573" s="294"/>
      <c r="P573" s="294"/>
      <c r="Q573" s="294"/>
      <c r="R573" s="294"/>
      <c r="S573" s="294"/>
      <c r="T573" s="294"/>
      <c r="U573" s="294"/>
      <c r="V573" s="294"/>
      <c r="W573" s="294"/>
      <c r="X573" s="294"/>
      <c r="Y573" s="294"/>
      <c r="Z573" s="294"/>
      <c r="AA573" s="294"/>
      <c r="AB573" s="294"/>
      <c r="AC573" s="294"/>
      <c r="AD573" s="294"/>
      <c r="AE573" s="294"/>
      <c r="AF573" s="294"/>
      <c r="AG573" s="294"/>
      <c r="AH573" s="294"/>
      <c r="AI573" s="294"/>
      <c r="AJ573" s="294"/>
      <c r="AK573" s="294"/>
      <c r="AL573" s="294"/>
      <c r="AM573" s="294"/>
      <c r="AN573" s="294"/>
      <c r="AO573" s="294"/>
      <c r="AP573" s="294"/>
      <c r="AQ573" s="294"/>
      <c r="AR573" s="294"/>
      <c r="AS573" s="294"/>
      <c r="AT573" s="294"/>
      <c r="AU573" s="294"/>
      <c r="AV573" s="294"/>
      <c r="AW573" s="294"/>
      <c r="AX573" s="294"/>
      <c r="AY573" s="294"/>
      <c r="AZ573" s="294"/>
      <c r="BA573" s="294"/>
      <c r="BB573" s="294"/>
      <c r="BC573" s="294"/>
      <c r="BD573" s="294"/>
      <c r="BE573" s="294"/>
      <c r="BF573" s="294"/>
      <c r="BG573" s="294"/>
      <c r="BH573" s="294"/>
      <c r="BI573" s="294"/>
    </row>
    <row r="574" spans="2:61" ht="15.75" customHeight="1" x14ac:dyDescent="0.2">
      <c r="B574" s="297"/>
      <c r="C574" s="297"/>
      <c r="D574" s="297"/>
      <c r="E574" s="297"/>
      <c r="F574" s="294"/>
      <c r="G574" s="294"/>
      <c r="H574" s="294"/>
      <c r="I574" s="294"/>
      <c r="J574" s="294"/>
      <c r="K574" s="294"/>
      <c r="L574" s="294"/>
      <c r="M574" s="294"/>
      <c r="N574" s="294"/>
      <c r="O574" s="294"/>
      <c r="P574" s="294"/>
      <c r="Q574" s="294"/>
      <c r="R574" s="294"/>
      <c r="S574" s="294"/>
      <c r="T574" s="294"/>
      <c r="U574" s="294"/>
      <c r="V574" s="294"/>
      <c r="W574" s="294"/>
      <c r="X574" s="294"/>
      <c r="Y574" s="294"/>
      <c r="Z574" s="294"/>
      <c r="AA574" s="294"/>
      <c r="AB574" s="294"/>
      <c r="AC574" s="294"/>
      <c r="AD574" s="294"/>
      <c r="AE574" s="294"/>
      <c r="AF574" s="294"/>
      <c r="AG574" s="294"/>
      <c r="AH574" s="294"/>
      <c r="AI574" s="294"/>
      <c r="AJ574" s="294"/>
      <c r="AK574" s="294"/>
      <c r="AL574" s="294"/>
      <c r="AM574" s="294"/>
      <c r="AN574" s="294"/>
      <c r="AO574" s="294"/>
      <c r="AP574" s="294"/>
      <c r="AQ574" s="294"/>
      <c r="AR574" s="294"/>
      <c r="AS574" s="294"/>
      <c r="AT574" s="294"/>
      <c r="AU574" s="294"/>
      <c r="AV574" s="294"/>
      <c r="AW574" s="294"/>
      <c r="AX574" s="294"/>
      <c r="AY574" s="294"/>
      <c r="AZ574" s="294"/>
      <c r="BA574" s="294"/>
      <c r="BB574" s="294"/>
      <c r="BC574" s="294"/>
      <c r="BD574" s="294"/>
      <c r="BE574" s="294"/>
      <c r="BF574" s="294"/>
      <c r="BG574" s="294"/>
      <c r="BH574" s="294"/>
      <c r="BI574" s="294"/>
    </row>
    <row r="575" spans="2:61" ht="15.75" customHeight="1" x14ac:dyDescent="0.2">
      <c r="B575" s="297"/>
      <c r="C575" s="297"/>
      <c r="D575" s="297"/>
      <c r="E575" s="297"/>
      <c r="F575" s="294"/>
      <c r="G575" s="294"/>
      <c r="H575" s="294"/>
      <c r="I575" s="294"/>
      <c r="J575" s="294"/>
      <c r="K575" s="294"/>
      <c r="L575" s="294"/>
      <c r="M575" s="294"/>
      <c r="N575" s="294"/>
      <c r="O575" s="294"/>
      <c r="P575" s="294"/>
      <c r="Q575" s="294"/>
      <c r="R575" s="294"/>
      <c r="S575" s="294"/>
      <c r="T575" s="294"/>
      <c r="U575" s="294"/>
      <c r="V575" s="294"/>
      <c r="W575" s="294"/>
      <c r="X575" s="294"/>
      <c r="Y575" s="294"/>
      <c r="Z575" s="294"/>
      <c r="AA575" s="294"/>
      <c r="AB575" s="294"/>
      <c r="AC575" s="294"/>
      <c r="AD575" s="294"/>
      <c r="AE575" s="294"/>
      <c r="AF575" s="294"/>
      <c r="AG575" s="294"/>
      <c r="AH575" s="294"/>
      <c r="AI575" s="294"/>
      <c r="AJ575" s="294"/>
      <c r="AK575" s="294"/>
      <c r="AL575" s="294"/>
      <c r="AM575" s="294"/>
      <c r="AN575" s="294"/>
      <c r="AO575" s="294"/>
      <c r="AP575" s="294"/>
      <c r="AQ575" s="294"/>
      <c r="AR575" s="294"/>
      <c r="AS575" s="294"/>
      <c r="AT575" s="294"/>
      <c r="AU575" s="294"/>
      <c r="AV575" s="294"/>
      <c r="AW575" s="294"/>
      <c r="AX575" s="294"/>
      <c r="AY575" s="294"/>
      <c r="AZ575" s="294"/>
      <c r="BA575" s="294"/>
      <c r="BB575" s="294"/>
      <c r="BC575" s="294"/>
      <c r="BD575" s="294"/>
      <c r="BE575" s="294"/>
      <c r="BF575" s="294"/>
      <c r="BG575" s="294"/>
      <c r="BH575" s="294"/>
      <c r="BI575" s="294"/>
    </row>
    <row r="576" spans="2:61" ht="15.75" customHeight="1" x14ac:dyDescent="0.2">
      <c r="B576" s="297"/>
      <c r="C576" s="297"/>
      <c r="D576" s="297"/>
      <c r="E576" s="297"/>
      <c r="F576" s="294"/>
      <c r="G576" s="294"/>
      <c r="H576" s="294"/>
      <c r="I576" s="294"/>
      <c r="J576" s="294"/>
      <c r="K576" s="294"/>
      <c r="L576" s="294"/>
      <c r="M576" s="294"/>
      <c r="N576" s="294"/>
      <c r="O576" s="294"/>
      <c r="P576" s="294"/>
      <c r="Q576" s="294"/>
      <c r="R576" s="294"/>
      <c r="S576" s="294"/>
      <c r="T576" s="294"/>
      <c r="U576" s="294"/>
      <c r="V576" s="294"/>
      <c r="W576" s="294"/>
      <c r="X576" s="294"/>
      <c r="Y576" s="294"/>
      <c r="Z576" s="294"/>
      <c r="AA576" s="294"/>
      <c r="AB576" s="294"/>
      <c r="AC576" s="294"/>
      <c r="AD576" s="294"/>
      <c r="AE576" s="294"/>
      <c r="AF576" s="294"/>
      <c r="AG576" s="294"/>
      <c r="AH576" s="294"/>
      <c r="AI576" s="294"/>
      <c r="AJ576" s="294"/>
      <c r="AK576" s="294"/>
      <c r="AL576" s="294"/>
      <c r="AM576" s="294"/>
      <c r="AN576" s="294"/>
      <c r="AO576" s="294"/>
      <c r="AP576" s="294"/>
      <c r="AQ576" s="294"/>
      <c r="AR576" s="294"/>
      <c r="AS576" s="294"/>
      <c r="AT576" s="294"/>
      <c r="AU576" s="294"/>
      <c r="AV576" s="294"/>
      <c r="AW576" s="294"/>
      <c r="AX576" s="294"/>
      <c r="AY576" s="294"/>
      <c r="AZ576" s="294"/>
      <c r="BA576" s="294"/>
      <c r="BB576" s="294"/>
      <c r="BC576" s="294"/>
      <c r="BD576" s="294"/>
      <c r="BE576" s="294"/>
      <c r="BF576" s="294"/>
      <c r="BG576" s="294"/>
      <c r="BH576" s="294"/>
      <c r="BI576" s="294"/>
    </row>
    <row r="577" spans="2:61" ht="15.75" customHeight="1" x14ac:dyDescent="0.2">
      <c r="B577" s="297"/>
      <c r="C577" s="297"/>
      <c r="D577" s="297"/>
      <c r="E577" s="297"/>
      <c r="F577" s="294"/>
      <c r="G577" s="294"/>
      <c r="H577" s="294"/>
      <c r="I577" s="294"/>
      <c r="J577" s="294"/>
      <c r="K577" s="294"/>
      <c r="L577" s="294"/>
      <c r="M577" s="294"/>
      <c r="N577" s="294"/>
      <c r="O577" s="294"/>
      <c r="P577" s="294"/>
      <c r="Q577" s="294"/>
      <c r="R577" s="294"/>
      <c r="S577" s="294"/>
      <c r="T577" s="294"/>
      <c r="U577" s="294"/>
      <c r="V577" s="294"/>
      <c r="W577" s="294"/>
      <c r="X577" s="294"/>
      <c r="Y577" s="294"/>
      <c r="Z577" s="294"/>
      <c r="AA577" s="294"/>
      <c r="AB577" s="294"/>
      <c r="AC577" s="294"/>
      <c r="AD577" s="294"/>
      <c r="AE577" s="294"/>
      <c r="AF577" s="294"/>
      <c r="AG577" s="294"/>
      <c r="AH577" s="294"/>
      <c r="AI577" s="294"/>
      <c r="AJ577" s="294"/>
      <c r="AK577" s="294"/>
      <c r="AL577" s="294"/>
      <c r="AM577" s="294"/>
      <c r="AN577" s="294"/>
      <c r="AO577" s="294"/>
      <c r="AP577" s="294"/>
      <c r="AQ577" s="294"/>
      <c r="AR577" s="294"/>
      <c r="AS577" s="294"/>
      <c r="AT577" s="294"/>
      <c r="AU577" s="294"/>
      <c r="AV577" s="294"/>
      <c r="AW577" s="294"/>
      <c r="AX577" s="294"/>
      <c r="AY577" s="294"/>
      <c r="AZ577" s="294"/>
      <c r="BA577" s="294"/>
      <c r="BB577" s="294"/>
      <c r="BC577" s="294"/>
      <c r="BD577" s="294"/>
      <c r="BE577" s="294"/>
      <c r="BF577" s="294"/>
      <c r="BG577" s="294"/>
      <c r="BH577" s="294"/>
      <c r="BI577" s="294"/>
    </row>
    <row r="578" spans="2:61" ht="15.75" customHeight="1" x14ac:dyDescent="0.2">
      <c r="B578" s="297"/>
      <c r="C578" s="297"/>
      <c r="D578" s="297"/>
      <c r="E578" s="297"/>
      <c r="F578" s="294"/>
      <c r="G578" s="294"/>
      <c r="H578" s="294"/>
      <c r="I578" s="294"/>
      <c r="J578" s="294"/>
      <c r="K578" s="294"/>
      <c r="L578" s="294"/>
      <c r="M578" s="294"/>
      <c r="N578" s="294"/>
      <c r="O578" s="294"/>
      <c r="P578" s="294"/>
      <c r="Q578" s="294"/>
      <c r="R578" s="294"/>
      <c r="S578" s="294"/>
      <c r="T578" s="294"/>
      <c r="U578" s="294"/>
      <c r="V578" s="294"/>
      <c r="W578" s="294"/>
      <c r="X578" s="294"/>
      <c r="Y578" s="294"/>
      <c r="Z578" s="294"/>
      <c r="AA578" s="294"/>
      <c r="AB578" s="294"/>
      <c r="AC578" s="294"/>
      <c r="AD578" s="294"/>
      <c r="AE578" s="294"/>
      <c r="AF578" s="294"/>
      <c r="AG578" s="294"/>
      <c r="AH578" s="294"/>
      <c r="AI578" s="294"/>
      <c r="AJ578" s="294"/>
      <c r="AK578" s="294"/>
      <c r="AL578" s="294"/>
      <c r="AM578" s="294"/>
      <c r="AN578" s="294"/>
      <c r="AO578" s="294"/>
      <c r="AP578" s="294"/>
      <c r="AQ578" s="294"/>
      <c r="AR578" s="294"/>
      <c r="AS578" s="294"/>
      <c r="AT578" s="294"/>
      <c r="AU578" s="294"/>
      <c r="AV578" s="294"/>
      <c r="AW578" s="294"/>
      <c r="AX578" s="294"/>
      <c r="AY578" s="294"/>
      <c r="AZ578" s="294"/>
      <c r="BA578" s="294"/>
      <c r="BB578" s="294"/>
      <c r="BC578" s="294"/>
      <c r="BD578" s="294"/>
      <c r="BE578" s="294"/>
      <c r="BF578" s="294"/>
      <c r="BG578" s="294"/>
      <c r="BH578" s="294"/>
      <c r="BI578" s="294"/>
    </row>
    <row r="579" spans="2:61" ht="15.75" customHeight="1" x14ac:dyDescent="0.2">
      <c r="B579" s="297"/>
      <c r="C579" s="297"/>
      <c r="D579" s="297"/>
      <c r="E579" s="297"/>
      <c r="F579" s="294"/>
      <c r="G579" s="294"/>
      <c r="H579" s="294"/>
      <c r="I579" s="294"/>
      <c r="J579" s="294"/>
      <c r="K579" s="294"/>
      <c r="L579" s="294"/>
      <c r="M579" s="294"/>
      <c r="N579" s="294"/>
      <c r="O579" s="294"/>
      <c r="P579" s="294"/>
      <c r="Q579" s="294"/>
      <c r="R579" s="294"/>
      <c r="S579" s="294"/>
      <c r="T579" s="294"/>
      <c r="U579" s="294"/>
      <c r="V579" s="294"/>
      <c r="W579" s="294"/>
      <c r="X579" s="294"/>
      <c r="Y579" s="294"/>
      <c r="Z579" s="294"/>
      <c r="AA579" s="294"/>
      <c r="AB579" s="294"/>
      <c r="AC579" s="294"/>
      <c r="AD579" s="294"/>
      <c r="AE579" s="294"/>
      <c r="AF579" s="294"/>
      <c r="AG579" s="294"/>
      <c r="AH579" s="294"/>
      <c r="AI579" s="294"/>
      <c r="AJ579" s="294"/>
      <c r="AK579" s="294"/>
      <c r="AL579" s="294"/>
      <c r="AM579" s="294"/>
      <c r="AN579" s="294"/>
      <c r="AO579" s="294"/>
      <c r="AP579" s="294"/>
      <c r="AQ579" s="294"/>
      <c r="AR579" s="294"/>
      <c r="AS579" s="294"/>
      <c r="AT579" s="294"/>
      <c r="AU579" s="294"/>
      <c r="AV579" s="294"/>
      <c r="AW579" s="294"/>
      <c r="AX579" s="294"/>
      <c r="AY579" s="294"/>
      <c r="AZ579" s="294"/>
      <c r="BA579" s="294"/>
      <c r="BB579" s="294"/>
      <c r="BC579" s="294"/>
      <c r="BD579" s="294"/>
      <c r="BE579" s="294"/>
      <c r="BF579" s="294"/>
      <c r="BG579" s="294"/>
      <c r="BH579" s="294"/>
      <c r="BI579" s="294"/>
    </row>
    <row r="580" spans="2:61" ht="15.75" customHeight="1" x14ac:dyDescent="0.2">
      <c r="B580" s="297"/>
      <c r="C580" s="297"/>
      <c r="D580" s="297"/>
      <c r="E580" s="297"/>
      <c r="F580" s="294"/>
      <c r="G580" s="294"/>
      <c r="H580" s="294"/>
      <c r="I580" s="294"/>
      <c r="J580" s="294"/>
      <c r="K580" s="294"/>
      <c r="L580" s="294"/>
      <c r="M580" s="294"/>
      <c r="N580" s="294"/>
      <c r="O580" s="294"/>
      <c r="P580" s="294"/>
      <c r="Q580" s="294"/>
      <c r="R580" s="294"/>
      <c r="S580" s="294"/>
      <c r="T580" s="294"/>
      <c r="U580" s="294"/>
      <c r="V580" s="294"/>
      <c r="W580" s="294"/>
      <c r="X580" s="294"/>
      <c r="Y580" s="294"/>
      <c r="Z580" s="294"/>
      <c r="AA580" s="294"/>
      <c r="AB580" s="294"/>
      <c r="AC580" s="294"/>
      <c r="AD580" s="294"/>
      <c r="AE580" s="294"/>
      <c r="AF580" s="294"/>
      <c r="AG580" s="294"/>
      <c r="AH580" s="294"/>
      <c r="AI580" s="294"/>
      <c r="AJ580" s="294"/>
      <c r="AK580" s="294"/>
      <c r="AL580" s="294"/>
      <c r="AM580" s="294"/>
      <c r="AN580" s="294"/>
      <c r="AO580" s="294"/>
      <c r="AP580" s="294"/>
      <c r="AQ580" s="294"/>
      <c r="AR580" s="294"/>
      <c r="AS580" s="294"/>
      <c r="AT580" s="294"/>
      <c r="AU580" s="294"/>
      <c r="AV580" s="294"/>
      <c r="AW580" s="294"/>
      <c r="AX580" s="294"/>
      <c r="AY580" s="294"/>
      <c r="AZ580" s="294"/>
      <c r="BA580" s="294"/>
      <c r="BB580" s="294"/>
      <c r="BC580" s="294"/>
      <c r="BD580" s="294"/>
      <c r="BE580" s="294"/>
      <c r="BF580" s="294"/>
      <c r="BG580" s="294"/>
      <c r="BH580" s="294"/>
      <c r="BI580" s="294"/>
    </row>
    <row r="581" spans="2:61" ht="15.75" customHeight="1" x14ac:dyDescent="0.2">
      <c r="B581" s="297"/>
      <c r="C581" s="297"/>
      <c r="D581" s="297"/>
      <c r="E581" s="297"/>
      <c r="F581" s="294"/>
      <c r="G581" s="294"/>
      <c r="H581" s="294"/>
      <c r="I581" s="294"/>
      <c r="J581" s="294"/>
      <c r="K581" s="294"/>
      <c r="L581" s="294"/>
      <c r="M581" s="294"/>
      <c r="N581" s="294"/>
      <c r="O581" s="294"/>
      <c r="P581" s="294"/>
      <c r="Q581" s="294"/>
      <c r="R581" s="294"/>
      <c r="S581" s="294"/>
      <c r="T581" s="294"/>
      <c r="U581" s="294"/>
      <c r="V581" s="294"/>
      <c r="W581" s="294"/>
      <c r="X581" s="294"/>
      <c r="Y581" s="294"/>
      <c r="Z581" s="294"/>
      <c r="AA581" s="294"/>
      <c r="AB581" s="294"/>
      <c r="AC581" s="294"/>
      <c r="AD581" s="294"/>
      <c r="AE581" s="294"/>
      <c r="AF581" s="294"/>
      <c r="AG581" s="294"/>
      <c r="AH581" s="294"/>
      <c r="AI581" s="294"/>
      <c r="AJ581" s="294"/>
      <c r="AK581" s="294"/>
      <c r="AL581" s="294"/>
      <c r="AM581" s="294"/>
      <c r="AN581" s="294"/>
      <c r="AO581" s="294"/>
      <c r="AP581" s="294"/>
      <c r="AQ581" s="294"/>
      <c r="AR581" s="294"/>
      <c r="AS581" s="294"/>
      <c r="AT581" s="294"/>
      <c r="AU581" s="294"/>
      <c r="AV581" s="294"/>
      <c r="AW581" s="294"/>
      <c r="AX581" s="294"/>
      <c r="AY581" s="294"/>
      <c r="AZ581" s="294"/>
      <c r="BA581" s="294"/>
      <c r="BB581" s="294"/>
      <c r="BC581" s="294"/>
      <c r="BD581" s="294"/>
      <c r="BE581" s="294"/>
      <c r="BF581" s="294"/>
      <c r="BG581" s="294"/>
      <c r="BH581" s="294"/>
      <c r="BI581" s="294"/>
    </row>
    <row r="582" spans="2:61" ht="15.75" customHeight="1" x14ac:dyDescent="0.2">
      <c r="B582" s="297"/>
      <c r="C582" s="297"/>
      <c r="D582" s="297"/>
      <c r="E582" s="297"/>
      <c r="F582" s="294"/>
      <c r="G582" s="294"/>
      <c r="H582" s="294"/>
      <c r="I582" s="294"/>
      <c r="J582" s="294"/>
      <c r="K582" s="294"/>
      <c r="L582" s="294"/>
      <c r="M582" s="294"/>
      <c r="N582" s="294"/>
      <c r="O582" s="294"/>
      <c r="P582" s="294"/>
      <c r="Q582" s="294"/>
      <c r="R582" s="294"/>
      <c r="S582" s="294"/>
      <c r="T582" s="294"/>
      <c r="U582" s="294"/>
      <c r="V582" s="294"/>
      <c r="W582" s="294"/>
      <c r="X582" s="294"/>
      <c r="Y582" s="294"/>
      <c r="Z582" s="294"/>
      <c r="AA582" s="294"/>
      <c r="AB582" s="294"/>
      <c r="AC582" s="294"/>
      <c r="AD582" s="294"/>
      <c r="AE582" s="294"/>
      <c r="AF582" s="294"/>
      <c r="AG582" s="294"/>
      <c r="AH582" s="294"/>
      <c r="AI582" s="294"/>
      <c r="AJ582" s="294"/>
      <c r="AK582" s="294"/>
      <c r="AL582" s="294"/>
      <c r="AM582" s="294"/>
      <c r="AN582" s="294"/>
      <c r="AO582" s="294"/>
      <c r="AP582" s="294"/>
      <c r="AQ582" s="294"/>
      <c r="AR582" s="294"/>
      <c r="AS582" s="294"/>
      <c r="AT582" s="294"/>
      <c r="AU582" s="294"/>
      <c r="AV582" s="294"/>
      <c r="AW582" s="294"/>
      <c r="AX582" s="294"/>
      <c r="AY582" s="294"/>
      <c r="AZ582" s="294"/>
      <c r="BA582" s="294"/>
      <c r="BB582" s="294"/>
      <c r="BC582" s="294"/>
      <c r="BD582" s="294"/>
      <c r="BE582" s="294"/>
      <c r="BF582" s="294"/>
      <c r="BG582" s="294"/>
      <c r="BH582" s="294"/>
      <c r="BI582" s="294"/>
    </row>
    <row r="583" spans="2:61" ht="15.75" customHeight="1" x14ac:dyDescent="0.2">
      <c r="B583" s="297"/>
      <c r="C583" s="297"/>
      <c r="D583" s="297"/>
      <c r="E583" s="297"/>
      <c r="F583" s="294"/>
      <c r="G583" s="294"/>
      <c r="H583" s="294"/>
      <c r="I583" s="294"/>
      <c r="J583" s="294"/>
      <c r="K583" s="294"/>
      <c r="L583" s="294"/>
      <c r="M583" s="294"/>
      <c r="N583" s="294"/>
      <c r="O583" s="294"/>
      <c r="P583" s="294"/>
      <c r="Q583" s="294"/>
      <c r="R583" s="294"/>
      <c r="S583" s="294"/>
      <c r="T583" s="294"/>
      <c r="U583" s="294"/>
      <c r="V583" s="294"/>
      <c r="W583" s="294"/>
      <c r="X583" s="294"/>
      <c r="Y583" s="294"/>
      <c r="Z583" s="294"/>
      <c r="AA583" s="294"/>
      <c r="AB583" s="294"/>
      <c r="AC583" s="294"/>
      <c r="AD583" s="294"/>
      <c r="AE583" s="294"/>
      <c r="AF583" s="294"/>
      <c r="AG583" s="294"/>
      <c r="AH583" s="294"/>
      <c r="AI583" s="294"/>
      <c r="AJ583" s="294"/>
      <c r="AK583" s="294"/>
      <c r="AL583" s="294"/>
      <c r="AM583" s="294"/>
      <c r="AN583" s="294"/>
      <c r="AO583" s="294"/>
      <c r="AP583" s="294"/>
      <c r="AQ583" s="294"/>
      <c r="AR583" s="294"/>
      <c r="AS583" s="294"/>
      <c r="AT583" s="294"/>
      <c r="AU583" s="294"/>
      <c r="AV583" s="294"/>
      <c r="AW583" s="294"/>
      <c r="AX583" s="294"/>
      <c r="AY583" s="294"/>
      <c r="AZ583" s="294"/>
      <c r="BA583" s="294"/>
      <c r="BB583" s="294"/>
      <c r="BC583" s="294"/>
      <c r="BD583" s="294"/>
      <c r="BE583" s="294"/>
      <c r="BF583" s="294"/>
      <c r="BG583" s="294"/>
      <c r="BH583" s="294"/>
      <c r="BI583" s="294"/>
    </row>
    <row r="584" spans="2:61" ht="15.75" customHeight="1" x14ac:dyDescent="0.2">
      <c r="B584" s="297"/>
      <c r="C584" s="297"/>
      <c r="D584" s="297"/>
      <c r="E584" s="297"/>
      <c r="F584" s="294"/>
      <c r="G584" s="294"/>
      <c r="H584" s="294"/>
      <c r="I584" s="294"/>
      <c r="J584" s="294"/>
      <c r="K584" s="294"/>
      <c r="L584" s="294"/>
      <c r="M584" s="294"/>
      <c r="N584" s="294"/>
      <c r="O584" s="294"/>
      <c r="P584" s="294"/>
      <c r="Q584" s="294"/>
      <c r="R584" s="294"/>
      <c r="S584" s="294"/>
      <c r="T584" s="294"/>
      <c r="U584" s="294"/>
      <c r="V584" s="294"/>
      <c r="W584" s="294"/>
      <c r="X584" s="294"/>
      <c r="Y584" s="294"/>
      <c r="Z584" s="294"/>
      <c r="AA584" s="294"/>
      <c r="AB584" s="294"/>
      <c r="AC584" s="294"/>
      <c r="AD584" s="294"/>
      <c r="AE584" s="294"/>
      <c r="AF584" s="294"/>
      <c r="AG584" s="294"/>
      <c r="AH584" s="294"/>
      <c r="AI584" s="294"/>
      <c r="AJ584" s="294"/>
      <c r="AK584" s="294"/>
      <c r="AL584" s="294"/>
      <c r="AM584" s="294"/>
      <c r="AN584" s="294"/>
      <c r="AO584" s="294"/>
      <c r="AP584" s="294"/>
      <c r="AQ584" s="294"/>
      <c r="AR584" s="294"/>
      <c r="AS584" s="294"/>
      <c r="AT584" s="294"/>
      <c r="AU584" s="294"/>
      <c r="AV584" s="294"/>
      <c r="AW584" s="294"/>
      <c r="AX584" s="294"/>
      <c r="AY584" s="294"/>
      <c r="AZ584" s="294"/>
      <c r="BA584" s="294"/>
      <c r="BB584" s="294"/>
      <c r="BC584" s="294"/>
      <c r="BD584" s="294"/>
      <c r="BE584" s="294"/>
      <c r="BF584" s="294"/>
      <c r="BG584" s="294"/>
      <c r="BH584" s="294"/>
      <c r="BI584" s="294"/>
    </row>
    <row r="585" spans="2:61" ht="15.75" customHeight="1" x14ac:dyDescent="0.2">
      <c r="B585" s="297"/>
      <c r="C585" s="297"/>
      <c r="D585" s="297"/>
      <c r="E585" s="297"/>
      <c r="F585" s="294"/>
      <c r="G585" s="294"/>
      <c r="H585" s="294"/>
      <c r="I585" s="294"/>
      <c r="J585" s="294"/>
      <c r="K585" s="294"/>
      <c r="L585" s="294"/>
      <c r="M585" s="294"/>
      <c r="N585" s="294"/>
      <c r="O585" s="294"/>
      <c r="P585" s="294"/>
      <c r="Q585" s="294"/>
      <c r="R585" s="294"/>
      <c r="S585" s="294"/>
      <c r="T585" s="294"/>
      <c r="U585" s="294"/>
      <c r="V585" s="294"/>
      <c r="W585" s="294"/>
      <c r="X585" s="294"/>
      <c r="Y585" s="294"/>
      <c r="Z585" s="294"/>
      <c r="AA585" s="294"/>
      <c r="AB585" s="294"/>
      <c r="AC585" s="294"/>
      <c r="AD585" s="294"/>
      <c r="AE585" s="294"/>
      <c r="AF585" s="294"/>
      <c r="AG585" s="294"/>
      <c r="AH585" s="294"/>
      <c r="AI585" s="294"/>
      <c r="AJ585" s="294"/>
      <c r="AK585" s="294"/>
      <c r="AL585" s="294"/>
      <c r="AM585" s="294"/>
      <c r="AN585" s="294"/>
      <c r="AO585" s="294"/>
      <c r="AP585" s="294"/>
      <c r="AQ585" s="294"/>
      <c r="AR585" s="294"/>
      <c r="AS585" s="294"/>
      <c r="AT585" s="294"/>
      <c r="AU585" s="294"/>
      <c r="AV585" s="294"/>
      <c r="AW585" s="294"/>
      <c r="AX585" s="294"/>
      <c r="AY585" s="294"/>
      <c r="AZ585" s="294"/>
      <c r="BA585" s="294"/>
      <c r="BB585" s="294"/>
      <c r="BC585" s="294"/>
      <c r="BD585" s="294"/>
      <c r="BE585" s="294"/>
      <c r="BF585" s="294"/>
      <c r="BG585" s="294"/>
      <c r="BH585" s="294"/>
      <c r="BI585" s="294"/>
    </row>
    <row r="586" spans="2:61" ht="15.75" customHeight="1" x14ac:dyDescent="0.2">
      <c r="B586" s="297"/>
      <c r="C586" s="297"/>
      <c r="D586" s="297"/>
      <c r="E586" s="297"/>
      <c r="F586" s="294"/>
      <c r="G586" s="294"/>
      <c r="H586" s="294"/>
      <c r="I586" s="294"/>
      <c r="J586" s="294"/>
      <c r="K586" s="294"/>
      <c r="L586" s="294"/>
      <c r="M586" s="294"/>
      <c r="N586" s="294"/>
      <c r="O586" s="294"/>
      <c r="P586" s="294"/>
      <c r="Q586" s="294"/>
      <c r="R586" s="294"/>
      <c r="S586" s="294"/>
      <c r="T586" s="294"/>
      <c r="U586" s="294"/>
      <c r="V586" s="294"/>
      <c r="W586" s="294"/>
      <c r="X586" s="294"/>
      <c r="Y586" s="294"/>
      <c r="Z586" s="294"/>
      <c r="AA586" s="294"/>
      <c r="AB586" s="294"/>
      <c r="AC586" s="294"/>
      <c r="AD586" s="294"/>
      <c r="AE586" s="294"/>
      <c r="AF586" s="294"/>
      <c r="AG586" s="294"/>
      <c r="AH586" s="294"/>
      <c r="AI586" s="294"/>
      <c r="AJ586" s="294"/>
      <c r="AK586" s="294"/>
      <c r="AL586" s="294"/>
      <c r="AM586" s="294"/>
      <c r="AN586" s="294"/>
      <c r="AO586" s="294"/>
      <c r="AP586" s="294"/>
      <c r="AQ586" s="294"/>
      <c r="AR586" s="294"/>
      <c r="AS586" s="294"/>
      <c r="AT586" s="294"/>
      <c r="AU586" s="294"/>
      <c r="AV586" s="294"/>
      <c r="AW586" s="294"/>
      <c r="AX586" s="294"/>
      <c r="AY586" s="294"/>
      <c r="AZ586" s="294"/>
      <c r="BA586" s="294"/>
      <c r="BB586" s="294"/>
      <c r="BC586" s="294"/>
      <c r="BD586" s="294"/>
      <c r="BE586" s="294"/>
      <c r="BF586" s="294"/>
      <c r="BG586" s="294"/>
      <c r="BH586" s="294"/>
      <c r="BI586" s="294"/>
    </row>
    <row r="587" spans="2:61" ht="15.75" customHeight="1" x14ac:dyDescent="0.2">
      <c r="B587" s="297"/>
      <c r="C587" s="297"/>
      <c r="D587" s="297"/>
      <c r="E587" s="297"/>
      <c r="F587" s="294"/>
      <c r="G587" s="294"/>
      <c r="H587" s="294"/>
      <c r="I587" s="294"/>
      <c r="J587" s="294"/>
      <c r="K587" s="294"/>
      <c r="L587" s="294"/>
      <c r="M587" s="294"/>
      <c r="N587" s="294"/>
      <c r="O587" s="294"/>
      <c r="P587" s="294"/>
      <c r="Q587" s="294"/>
      <c r="R587" s="294"/>
      <c r="S587" s="294"/>
      <c r="T587" s="294"/>
      <c r="U587" s="294"/>
      <c r="V587" s="294"/>
      <c r="W587" s="294"/>
      <c r="X587" s="294"/>
      <c r="Y587" s="294"/>
      <c r="Z587" s="294"/>
      <c r="AA587" s="294"/>
      <c r="AB587" s="294"/>
      <c r="AC587" s="294"/>
      <c r="AD587" s="294"/>
      <c r="AE587" s="294"/>
      <c r="AF587" s="294"/>
      <c r="AG587" s="294"/>
      <c r="AH587" s="294"/>
      <c r="AI587" s="294"/>
      <c r="AJ587" s="294"/>
      <c r="AK587" s="294"/>
      <c r="AL587" s="294"/>
      <c r="AM587" s="294"/>
      <c r="AN587" s="294"/>
      <c r="AO587" s="294"/>
      <c r="AP587" s="294"/>
      <c r="AQ587" s="294"/>
      <c r="AR587" s="294"/>
      <c r="AS587" s="294"/>
      <c r="AT587" s="294"/>
      <c r="AU587" s="294"/>
      <c r="AV587" s="294"/>
      <c r="AW587" s="294"/>
      <c r="AX587" s="294"/>
      <c r="AY587" s="294"/>
      <c r="AZ587" s="294"/>
      <c r="BA587" s="294"/>
      <c r="BB587" s="294"/>
      <c r="BC587" s="294"/>
      <c r="BD587" s="294"/>
      <c r="BE587" s="294"/>
      <c r="BF587" s="294"/>
      <c r="BG587" s="294"/>
      <c r="BH587" s="294"/>
      <c r="BI587" s="294"/>
    </row>
    <row r="588" spans="2:61" ht="15.75" customHeight="1" x14ac:dyDescent="0.2">
      <c r="B588" s="297"/>
      <c r="C588" s="297"/>
      <c r="D588" s="297"/>
      <c r="E588" s="297"/>
      <c r="F588" s="294"/>
      <c r="G588" s="294"/>
      <c r="H588" s="294"/>
      <c r="I588" s="294"/>
      <c r="J588" s="294"/>
      <c r="K588" s="294"/>
      <c r="L588" s="294"/>
      <c r="M588" s="294"/>
      <c r="N588" s="294"/>
      <c r="O588" s="294"/>
      <c r="P588" s="294"/>
      <c r="Q588" s="294"/>
      <c r="R588" s="294"/>
      <c r="S588" s="294"/>
      <c r="T588" s="294"/>
      <c r="U588" s="294"/>
      <c r="V588" s="294"/>
      <c r="W588" s="294"/>
      <c r="X588" s="294"/>
      <c r="Y588" s="294"/>
      <c r="Z588" s="294"/>
      <c r="AA588" s="294"/>
      <c r="AB588" s="294"/>
      <c r="AC588" s="294"/>
      <c r="AD588" s="294"/>
      <c r="AE588" s="294"/>
      <c r="AF588" s="294"/>
      <c r="AG588" s="294"/>
      <c r="AH588" s="294"/>
      <c r="AI588" s="294"/>
      <c r="AJ588" s="294"/>
      <c r="AK588" s="294"/>
      <c r="AL588" s="294"/>
      <c r="AM588" s="294"/>
      <c r="AN588" s="294"/>
      <c r="AO588" s="294"/>
      <c r="AP588" s="294"/>
      <c r="AQ588" s="294"/>
      <c r="AR588" s="294"/>
      <c r="AS588" s="294"/>
      <c r="AT588" s="294"/>
      <c r="AU588" s="294"/>
      <c r="AV588" s="294"/>
      <c r="AW588" s="294"/>
      <c r="AX588" s="294"/>
      <c r="AY588" s="294"/>
      <c r="AZ588" s="294"/>
      <c r="BA588" s="294"/>
      <c r="BB588" s="294"/>
      <c r="BC588" s="294"/>
      <c r="BD588" s="294"/>
      <c r="BE588" s="294"/>
      <c r="BF588" s="294"/>
      <c r="BG588" s="294"/>
      <c r="BH588" s="294"/>
      <c r="BI588" s="294"/>
    </row>
    <row r="589" spans="2:61" ht="15.75" customHeight="1" x14ac:dyDescent="0.2">
      <c r="B589" s="297"/>
      <c r="C589" s="297"/>
      <c r="D589" s="297"/>
      <c r="E589" s="297"/>
      <c r="F589" s="294"/>
      <c r="G589" s="294"/>
      <c r="H589" s="294"/>
      <c r="I589" s="294"/>
      <c r="J589" s="294"/>
      <c r="K589" s="294"/>
      <c r="L589" s="294"/>
      <c r="M589" s="294"/>
      <c r="N589" s="294"/>
      <c r="O589" s="294"/>
      <c r="P589" s="294"/>
      <c r="Q589" s="294"/>
      <c r="R589" s="294"/>
      <c r="S589" s="294"/>
      <c r="T589" s="294"/>
      <c r="U589" s="294"/>
      <c r="V589" s="294"/>
      <c r="W589" s="294"/>
      <c r="X589" s="294"/>
      <c r="Y589" s="294"/>
      <c r="Z589" s="294"/>
      <c r="AA589" s="294"/>
      <c r="AB589" s="294"/>
      <c r="AC589" s="294"/>
      <c r="AD589" s="294"/>
      <c r="AE589" s="294"/>
      <c r="AF589" s="294"/>
      <c r="AG589" s="294"/>
      <c r="AH589" s="294"/>
      <c r="AI589" s="294"/>
      <c r="AJ589" s="294"/>
      <c r="AK589" s="294"/>
      <c r="AL589" s="294"/>
      <c r="AM589" s="294"/>
      <c r="AN589" s="294"/>
      <c r="AO589" s="294"/>
      <c r="AP589" s="294"/>
      <c r="AQ589" s="294"/>
      <c r="AR589" s="294"/>
      <c r="AS589" s="294"/>
      <c r="AT589" s="294"/>
      <c r="AU589" s="294"/>
      <c r="AV589" s="294"/>
      <c r="AW589" s="294"/>
      <c r="AX589" s="294"/>
      <c r="AY589" s="294"/>
      <c r="AZ589" s="294"/>
      <c r="BA589" s="294"/>
      <c r="BB589" s="294"/>
      <c r="BC589" s="294"/>
      <c r="BD589" s="294"/>
      <c r="BE589" s="294"/>
      <c r="BF589" s="294"/>
      <c r="BG589" s="294"/>
      <c r="BH589" s="294"/>
      <c r="BI589" s="294"/>
    </row>
    <row r="590" spans="2:61" ht="15.75" customHeight="1" x14ac:dyDescent="0.2">
      <c r="B590" s="297"/>
      <c r="C590" s="297"/>
      <c r="D590" s="297"/>
      <c r="E590" s="297"/>
      <c r="F590" s="294"/>
      <c r="G590" s="294"/>
      <c r="H590" s="294"/>
      <c r="I590" s="294"/>
      <c r="J590" s="294"/>
      <c r="K590" s="294"/>
      <c r="L590" s="294"/>
      <c r="M590" s="294"/>
      <c r="N590" s="294"/>
      <c r="O590" s="294"/>
      <c r="P590" s="294"/>
      <c r="Q590" s="294"/>
      <c r="R590" s="294"/>
      <c r="S590" s="294"/>
      <c r="T590" s="294"/>
      <c r="U590" s="294"/>
      <c r="V590" s="294"/>
      <c r="W590" s="294"/>
      <c r="X590" s="294"/>
      <c r="Y590" s="294"/>
      <c r="Z590" s="294"/>
      <c r="AA590" s="294"/>
      <c r="AB590" s="294"/>
      <c r="AC590" s="294"/>
      <c r="AD590" s="294"/>
      <c r="AE590" s="294"/>
      <c r="AF590" s="294"/>
      <c r="AG590" s="294"/>
      <c r="AH590" s="294"/>
      <c r="AI590" s="294"/>
      <c r="AJ590" s="294"/>
      <c r="AK590" s="294"/>
      <c r="AL590" s="294"/>
      <c r="AM590" s="294"/>
      <c r="AN590" s="294"/>
      <c r="AO590" s="294"/>
      <c r="AP590" s="294"/>
      <c r="AQ590" s="294"/>
      <c r="AR590" s="294"/>
      <c r="AS590" s="294"/>
      <c r="AT590" s="294"/>
      <c r="AU590" s="294"/>
      <c r="AV590" s="294"/>
      <c r="AW590" s="294"/>
      <c r="AX590" s="294"/>
      <c r="AY590" s="294"/>
      <c r="AZ590" s="294"/>
      <c r="BA590" s="294"/>
      <c r="BB590" s="294"/>
      <c r="BC590" s="294"/>
      <c r="BD590" s="294"/>
      <c r="BE590" s="294"/>
      <c r="BF590" s="294"/>
      <c r="BG590" s="294"/>
      <c r="BH590" s="294"/>
      <c r="BI590" s="294"/>
    </row>
    <row r="591" spans="2:61" ht="15.75" customHeight="1" x14ac:dyDescent="0.2">
      <c r="B591" s="297"/>
      <c r="C591" s="297"/>
      <c r="D591" s="297"/>
      <c r="E591" s="297"/>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4"/>
      <c r="AY591" s="294"/>
      <c r="AZ591" s="294"/>
      <c r="BA591" s="294"/>
      <c r="BB591" s="294"/>
      <c r="BC591" s="294"/>
      <c r="BD591" s="294"/>
      <c r="BE591" s="294"/>
      <c r="BF591" s="294"/>
      <c r="BG591" s="294"/>
      <c r="BH591" s="294"/>
      <c r="BI591" s="294"/>
    </row>
    <row r="592" spans="2:61" ht="15.75" customHeight="1" x14ac:dyDescent="0.2">
      <c r="B592" s="297"/>
      <c r="C592" s="297"/>
      <c r="D592" s="297"/>
      <c r="E592" s="297"/>
      <c r="F592" s="294"/>
      <c r="G592" s="294"/>
      <c r="H592" s="294"/>
      <c r="I592" s="294"/>
      <c r="J592" s="294"/>
      <c r="K592" s="294"/>
      <c r="L592" s="294"/>
      <c r="M592" s="294"/>
      <c r="N592" s="294"/>
      <c r="O592" s="294"/>
      <c r="P592" s="294"/>
      <c r="Q592" s="294"/>
      <c r="R592" s="294"/>
      <c r="S592" s="294"/>
      <c r="T592" s="294"/>
      <c r="U592" s="294"/>
      <c r="V592" s="294"/>
      <c r="W592" s="294"/>
      <c r="X592" s="294"/>
      <c r="Y592" s="294"/>
      <c r="Z592" s="294"/>
      <c r="AA592" s="294"/>
      <c r="AB592" s="294"/>
      <c r="AC592" s="294"/>
      <c r="AD592" s="294"/>
      <c r="AE592" s="294"/>
      <c r="AF592" s="294"/>
      <c r="AG592" s="294"/>
      <c r="AH592" s="294"/>
      <c r="AI592" s="294"/>
      <c r="AJ592" s="294"/>
      <c r="AK592" s="294"/>
      <c r="AL592" s="294"/>
      <c r="AM592" s="294"/>
      <c r="AN592" s="294"/>
      <c r="AO592" s="294"/>
      <c r="AP592" s="294"/>
      <c r="AQ592" s="294"/>
      <c r="AR592" s="294"/>
      <c r="AS592" s="294"/>
      <c r="AT592" s="294"/>
      <c r="AU592" s="294"/>
      <c r="AV592" s="294"/>
      <c r="AW592" s="294"/>
      <c r="AX592" s="294"/>
      <c r="AY592" s="294"/>
      <c r="AZ592" s="294"/>
      <c r="BA592" s="294"/>
      <c r="BB592" s="294"/>
      <c r="BC592" s="294"/>
      <c r="BD592" s="294"/>
      <c r="BE592" s="294"/>
      <c r="BF592" s="294"/>
      <c r="BG592" s="294"/>
      <c r="BH592" s="294"/>
      <c r="BI592" s="294"/>
    </row>
    <row r="593" spans="2:61" ht="15.75" customHeight="1" x14ac:dyDescent="0.2">
      <c r="B593" s="297"/>
      <c r="C593" s="297"/>
      <c r="D593" s="297"/>
      <c r="E593" s="297"/>
      <c r="F593" s="294"/>
      <c r="G593" s="294"/>
      <c r="H593" s="294"/>
      <c r="I593" s="294"/>
      <c r="J593" s="294"/>
      <c r="K593" s="294"/>
      <c r="L593" s="294"/>
      <c r="M593" s="294"/>
      <c r="N593" s="294"/>
      <c r="O593" s="294"/>
      <c r="P593" s="294"/>
      <c r="Q593" s="294"/>
      <c r="R593" s="294"/>
      <c r="S593" s="294"/>
      <c r="T593" s="294"/>
      <c r="U593" s="294"/>
      <c r="V593" s="294"/>
      <c r="W593" s="294"/>
      <c r="X593" s="294"/>
      <c r="Y593" s="294"/>
      <c r="Z593" s="294"/>
      <c r="AA593" s="294"/>
      <c r="AB593" s="294"/>
      <c r="AC593" s="294"/>
      <c r="AD593" s="294"/>
      <c r="AE593" s="294"/>
      <c r="AF593" s="294"/>
      <c r="AG593" s="294"/>
      <c r="AH593" s="294"/>
      <c r="AI593" s="294"/>
      <c r="AJ593" s="294"/>
      <c r="AK593" s="294"/>
      <c r="AL593" s="294"/>
      <c r="AM593" s="294"/>
      <c r="AN593" s="294"/>
      <c r="AO593" s="294"/>
      <c r="AP593" s="294"/>
      <c r="AQ593" s="294"/>
      <c r="AR593" s="294"/>
      <c r="AS593" s="294"/>
      <c r="AT593" s="294"/>
      <c r="AU593" s="294"/>
      <c r="AV593" s="294"/>
      <c r="AW593" s="294"/>
      <c r="AX593" s="294"/>
      <c r="AY593" s="294"/>
      <c r="AZ593" s="294"/>
      <c r="BA593" s="294"/>
      <c r="BB593" s="294"/>
      <c r="BC593" s="294"/>
      <c r="BD593" s="294"/>
      <c r="BE593" s="294"/>
      <c r="BF593" s="294"/>
      <c r="BG593" s="294"/>
      <c r="BH593" s="294"/>
      <c r="BI593" s="294"/>
    </row>
    <row r="594" spans="2:61" ht="15.75" customHeight="1" x14ac:dyDescent="0.2">
      <c r="B594" s="297"/>
      <c r="C594" s="297"/>
      <c r="D594" s="297"/>
      <c r="E594" s="297"/>
      <c r="F594" s="294"/>
      <c r="G594" s="294"/>
      <c r="H594" s="294"/>
      <c r="I594" s="294"/>
      <c r="J594" s="294"/>
      <c r="K594" s="294"/>
      <c r="L594" s="294"/>
      <c r="M594" s="294"/>
      <c r="N594" s="294"/>
      <c r="O594" s="294"/>
      <c r="P594" s="294"/>
      <c r="Q594" s="294"/>
      <c r="R594" s="294"/>
      <c r="S594" s="294"/>
      <c r="T594" s="294"/>
      <c r="U594" s="294"/>
      <c r="V594" s="294"/>
      <c r="W594" s="294"/>
      <c r="X594" s="294"/>
      <c r="Y594" s="294"/>
      <c r="Z594" s="294"/>
      <c r="AA594" s="294"/>
      <c r="AB594" s="294"/>
      <c r="AC594" s="294"/>
      <c r="AD594" s="294"/>
      <c r="AE594" s="294"/>
      <c r="AF594" s="294"/>
      <c r="AG594" s="294"/>
      <c r="AH594" s="294"/>
      <c r="AI594" s="294"/>
      <c r="AJ594" s="294"/>
      <c r="AK594" s="294"/>
      <c r="AL594" s="294"/>
      <c r="AM594" s="294"/>
      <c r="AN594" s="294"/>
      <c r="AO594" s="294"/>
      <c r="AP594" s="294"/>
      <c r="AQ594" s="294"/>
      <c r="AR594" s="294"/>
      <c r="AS594" s="294"/>
      <c r="AT594" s="294"/>
      <c r="AU594" s="294"/>
      <c r="AV594" s="294"/>
      <c r="AW594" s="294"/>
      <c r="AX594" s="294"/>
      <c r="AY594" s="294"/>
      <c r="AZ594" s="294"/>
      <c r="BA594" s="294"/>
      <c r="BB594" s="294"/>
      <c r="BC594" s="294"/>
      <c r="BD594" s="294"/>
      <c r="BE594" s="294"/>
      <c r="BF594" s="294"/>
      <c r="BG594" s="294"/>
      <c r="BH594" s="294"/>
      <c r="BI594" s="294"/>
    </row>
    <row r="595" spans="2:61" ht="15.75" customHeight="1" x14ac:dyDescent="0.2">
      <c r="B595" s="297"/>
      <c r="C595" s="297"/>
      <c r="D595" s="297"/>
      <c r="E595" s="297"/>
      <c r="F595" s="294"/>
      <c r="G595" s="294"/>
      <c r="H595" s="294"/>
      <c r="I595" s="294"/>
      <c r="J595" s="294"/>
      <c r="K595" s="294"/>
      <c r="L595" s="294"/>
      <c r="M595" s="294"/>
      <c r="N595" s="294"/>
      <c r="O595" s="294"/>
      <c r="P595" s="294"/>
      <c r="Q595" s="294"/>
      <c r="R595" s="294"/>
      <c r="S595" s="294"/>
      <c r="T595" s="294"/>
      <c r="U595" s="294"/>
      <c r="V595" s="294"/>
      <c r="W595" s="294"/>
      <c r="X595" s="294"/>
      <c r="Y595" s="294"/>
      <c r="Z595" s="294"/>
      <c r="AA595" s="294"/>
      <c r="AB595" s="294"/>
      <c r="AC595" s="294"/>
      <c r="AD595" s="294"/>
      <c r="AE595" s="294"/>
      <c r="AF595" s="294"/>
      <c r="AG595" s="294"/>
      <c r="AH595" s="294"/>
      <c r="AI595" s="294"/>
      <c r="AJ595" s="294"/>
      <c r="AK595" s="294"/>
      <c r="AL595" s="294"/>
      <c r="AM595" s="294"/>
      <c r="AN595" s="294"/>
      <c r="AO595" s="294"/>
      <c r="AP595" s="294"/>
      <c r="AQ595" s="294"/>
      <c r="AR595" s="294"/>
      <c r="AS595" s="294"/>
      <c r="AT595" s="294"/>
      <c r="AU595" s="294"/>
      <c r="AV595" s="294"/>
      <c r="AW595" s="294"/>
      <c r="AX595" s="294"/>
      <c r="AY595" s="294"/>
      <c r="AZ595" s="294"/>
      <c r="BA595" s="294"/>
      <c r="BB595" s="294"/>
      <c r="BC595" s="294"/>
      <c r="BD595" s="294"/>
      <c r="BE595" s="294"/>
      <c r="BF595" s="294"/>
      <c r="BG595" s="294"/>
      <c r="BH595" s="294"/>
      <c r="BI595" s="294"/>
    </row>
    <row r="596" spans="2:61" ht="15.75" customHeight="1" x14ac:dyDescent="0.2">
      <c r="B596" s="297"/>
      <c r="C596" s="297"/>
      <c r="D596" s="297"/>
      <c r="E596" s="297"/>
      <c r="F596" s="294"/>
      <c r="G596" s="294"/>
      <c r="H596" s="294"/>
      <c r="I596" s="294"/>
      <c r="J596" s="294"/>
      <c r="K596" s="294"/>
      <c r="L596" s="294"/>
      <c r="M596" s="294"/>
      <c r="N596" s="294"/>
      <c r="O596" s="294"/>
      <c r="P596" s="294"/>
      <c r="Q596" s="294"/>
      <c r="R596" s="294"/>
      <c r="S596" s="294"/>
      <c r="T596" s="294"/>
      <c r="U596" s="294"/>
      <c r="V596" s="294"/>
      <c r="W596" s="294"/>
      <c r="X596" s="294"/>
      <c r="Y596" s="294"/>
      <c r="Z596" s="294"/>
      <c r="AA596" s="294"/>
      <c r="AB596" s="294"/>
      <c r="AC596" s="294"/>
      <c r="AD596" s="294"/>
      <c r="AE596" s="294"/>
      <c r="AF596" s="294"/>
      <c r="AG596" s="294"/>
      <c r="AH596" s="294"/>
      <c r="AI596" s="294"/>
      <c r="AJ596" s="294"/>
      <c r="AK596" s="294"/>
      <c r="AL596" s="294"/>
      <c r="AM596" s="294"/>
      <c r="AN596" s="294"/>
      <c r="AO596" s="294"/>
      <c r="AP596" s="294"/>
      <c r="AQ596" s="294"/>
      <c r="AR596" s="294"/>
      <c r="AS596" s="294"/>
      <c r="AT596" s="294"/>
      <c r="AU596" s="294"/>
      <c r="AV596" s="294"/>
      <c r="AW596" s="294"/>
      <c r="AX596" s="294"/>
      <c r="AY596" s="294"/>
      <c r="AZ596" s="294"/>
      <c r="BA596" s="294"/>
      <c r="BB596" s="294"/>
      <c r="BC596" s="294"/>
      <c r="BD596" s="294"/>
      <c r="BE596" s="294"/>
      <c r="BF596" s="294"/>
      <c r="BG596" s="294"/>
      <c r="BH596" s="294"/>
      <c r="BI596" s="294"/>
    </row>
    <row r="597" spans="2:61" ht="15.75" customHeight="1" x14ac:dyDescent="0.2">
      <c r="B597" s="297"/>
      <c r="C597" s="297"/>
      <c r="D597" s="297"/>
      <c r="E597" s="297"/>
      <c r="F597" s="294"/>
      <c r="G597" s="294"/>
      <c r="H597" s="294"/>
      <c r="I597" s="294"/>
      <c r="J597" s="294"/>
      <c r="K597" s="294"/>
      <c r="L597" s="294"/>
      <c r="M597" s="294"/>
      <c r="N597" s="294"/>
      <c r="O597" s="294"/>
      <c r="P597" s="294"/>
      <c r="Q597" s="294"/>
      <c r="R597" s="294"/>
      <c r="S597" s="294"/>
      <c r="T597" s="294"/>
      <c r="U597" s="294"/>
      <c r="V597" s="294"/>
      <c r="W597" s="294"/>
      <c r="X597" s="294"/>
      <c r="Y597" s="294"/>
      <c r="Z597" s="294"/>
      <c r="AA597" s="294"/>
      <c r="AB597" s="294"/>
      <c r="AC597" s="294"/>
      <c r="AD597" s="294"/>
      <c r="AE597" s="294"/>
      <c r="AF597" s="294"/>
      <c r="AG597" s="294"/>
      <c r="AH597" s="294"/>
      <c r="AI597" s="294"/>
      <c r="AJ597" s="294"/>
      <c r="AK597" s="294"/>
      <c r="AL597" s="294"/>
      <c r="AM597" s="294"/>
      <c r="AN597" s="294"/>
      <c r="AO597" s="294"/>
      <c r="AP597" s="294"/>
      <c r="AQ597" s="294"/>
      <c r="AR597" s="294"/>
      <c r="AS597" s="294"/>
      <c r="AT597" s="294"/>
      <c r="AU597" s="294"/>
      <c r="AV597" s="294"/>
      <c r="AW597" s="294"/>
      <c r="AX597" s="294"/>
      <c r="AY597" s="294"/>
      <c r="AZ597" s="294"/>
      <c r="BA597" s="294"/>
      <c r="BB597" s="294"/>
      <c r="BC597" s="294"/>
      <c r="BD597" s="294"/>
      <c r="BE597" s="294"/>
      <c r="BF597" s="294"/>
      <c r="BG597" s="294"/>
      <c r="BH597" s="294"/>
      <c r="BI597" s="294"/>
    </row>
    <row r="598" spans="2:61" ht="15.75" customHeight="1" x14ac:dyDescent="0.2">
      <c r="B598" s="297"/>
      <c r="C598" s="297"/>
      <c r="D598" s="297"/>
      <c r="E598" s="297"/>
      <c r="F598" s="294"/>
      <c r="G598" s="294"/>
      <c r="H598" s="294"/>
      <c r="I598" s="294"/>
      <c r="J598" s="294"/>
      <c r="K598" s="294"/>
      <c r="L598" s="294"/>
      <c r="M598" s="294"/>
      <c r="N598" s="294"/>
      <c r="O598" s="294"/>
      <c r="P598" s="294"/>
      <c r="Q598" s="294"/>
      <c r="R598" s="294"/>
      <c r="S598" s="294"/>
      <c r="T598" s="294"/>
      <c r="U598" s="294"/>
      <c r="V598" s="294"/>
      <c r="W598" s="294"/>
      <c r="X598" s="294"/>
      <c r="Y598" s="294"/>
      <c r="Z598" s="294"/>
      <c r="AA598" s="294"/>
      <c r="AB598" s="294"/>
      <c r="AC598" s="294"/>
      <c r="AD598" s="294"/>
      <c r="AE598" s="294"/>
      <c r="AF598" s="294"/>
      <c r="AG598" s="294"/>
      <c r="AH598" s="294"/>
      <c r="AI598" s="294"/>
      <c r="AJ598" s="294"/>
      <c r="AK598" s="294"/>
      <c r="AL598" s="294"/>
      <c r="AM598" s="294"/>
      <c r="AN598" s="294"/>
      <c r="AO598" s="294"/>
      <c r="AP598" s="294"/>
      <c r="AQ598" s="294"/>
      <c r="AR598" s="294"/>
      <c r="AS598" s="294"/>
      <c r="AT598" s="294"/>
      <c r="AU598" s="294"/>
      <c r="AV598" s="294"/>
      <c r="AW598" s="294"/>
      <c r="AX598" s="294"/>
      <c r="AY598" s="294"/>
      <c r="AZ598" s="294"/>
      <c r="BA598" s="294"/>
      <c r="BB598" s="294"/>
      <c r="BC598" s="294"/>
      <c r="BD598" s="294"/>
      <c r="BE598" s="294"/>
      <c r="BF598" s="294"/>
      <c r="BG598" s="294"/>
      <c r="BH598" s="294"/>
      <c r="BI598" s="294"/>
    </row>
    <row r="599" spans="2:61" ht="15.75" customHeight="1" x14ac:dyDescent="0.2">
      <c r="B599" s="297"/>
      <c r="C599" s="297"/>
      <c r="D599" s="297"/>
      <c r="E599" s="297"/>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4"/>
      <c r="AL599" s="294"/>
      <c r="AM599" s="294"/>
      <c r="AN599" s="294"/>
      <c r="AO599" s="294"/>
      <c r="AP599" s="294"/>
      <c r="AQ599" s="294"/>
      <c r="AR599" s="294"/>
      <c r="AS599" s="294"/>
      <c r="AT599" s="294"/>
      <c r="AU599" s="294"/>
      <c r="AV599" s="294"/>
      <c r="AW599" s="294"/>
      <c r="AX599" s="294"/>
      <c r="AY599" s="294"/>
      <c r="AZ599" s="294"/>
      <c r="BA599" s="294"/>
      <c r="BB599" s="294"/>
      <c r="BC599" s="294"/>
      <c r="BD599" s="294"/>
      <c r="BE599" s="294"/>
      <c r="BF599" s="294"/>
      <c r="BG599" s="294"/>
      <c r="BH599" s="294"/>
      <c r="BI599" s="294"/>
    </row>
    <row r="600" spans="2:61" ht="15.75" customHeight="1" x14ac:dyDescent="0.2">
      <c r="B600" s="297"/>
      <c r="C600" s="297"/>
      <c r="D600" s="297"/>
      <c r="E600" s="297"/>
      <c r="F600" s="294"/>
      <c r="G600" s="294"/>
      <c r="H600" s="294"/>
      <c r="I600" s="294"/>
      <c r="J600" s="294"/>
      <c r="K600" s="294"/>
      <c r="L600" s="294"/>
      <c r="M600" s="294"/>
      <c r="N600" s="294"/>
      <c r="O600" s="294"/>
      <c r="P600" s="294"/>
      <c r="Q600" s="294"/>
      <c r="R600" s="294"/>
      <c r="S600" s="294"/>
      <c r="T600" s="294"/>
      <c r="U600" s="294"/>
      <c r="V600" s="294"/>
      <c r="W600" s="294"/>
      <c r="X600" s="294"/>
      <c r="Y600" s="294"/>
      <c r="Z600" s="294"/>
      <c r="AA600" s="294"/>
      <c r="AB600" s="294"/>
      <c r="AC600" s="294"/>
      <c r="AD600" s="294"/>
      <c r="AE600" s="294"/>
      <c r="AF600" s="294"/>
      <c r="AG600" s="294"/>
      <c r="AH600" s="294"/>
      <c r="AI600" s="294"/>
      <c r="AJ600" s="294"/>
      <c r="AK600" s="294"/>
      <c r="AL600" s="294"/>
      <c r="AM600" s="294"/>
      <c r="AN600" s="294"/>
      <c r="AO600" s="294"/>
      <c r="AP600" s="294"/>
      <c r="AQ600" s="294"/>
      <c r="AR600" s="294"/>
      <c r="AS600" s="294"/>
      <c r="AT600" s="294"/>
      <c r="AU600" s="294"/>
      <c r="AV600" s="294"/>
      <c r="AW600" s="294"/>
      <c r="AX600" s="294"/>
      <c r="AY600" s="294"/>
      <c r="AZ600" s="294"/>
      <c r="BA600" s="294"/>
      <c r="BB600" s="294"/>
      <c r="BC600" s="294"/>
      <c r="BD600" s="294"/>
      <c r="BE600" s="294"/>
      <c r="BF600" s="294"/>
      <c r="BG600" s="294"/>
      <c r="BH600" s="294"/>
      <c r="BI600" s="294"/>
    </row>
    <row r="601" spans="2:61" ht="15.75" customHeight="1" x14ac:dyDescent="0.2">
      <c r="B601" s="297"/>
      <c r="C601" s="297"/>
      <c r="D601" s="297"/>
      <c r="E601" s="297"/>
      <c r="F601" s="294"/>
      <c r="G601" s="294"/>
      <c r="H601" s="294"/>
      <c r="I601" s="294"/>
      <c r="J601" s="294"/>
      <c r="K601" s="294"/>
      <c r="L601" s="294"/>
      <c r="M601" s="294"/>
      <c r="N601" s="294"/>
      <c r="O601" s="294"/>
      <c r="P601" s="294"/>
      <c r="Q601" s="294"/>
      <c r="R601" s="294"/>
      <c r="S601" s="294"/>
      <c r="T601" s="294"/>
      <c r="U601" s="294"/>
      <c r="V601" s="294"/>
      <c r="W601" s="294"/>
      <c r="X601" s="294"/>
      <c r="Y601" s="294"/>
      <c r="Z601" s="294"/>
      <c r="AA601" s="294"/>
      <c r="AB601" s="294"/>
      <c r="AC601" s="294"/>
      <c r="AD601" s="294"/>
      <c r="AE601" s="294"/>
      <c r="AF601" s="294"/>
      <c r="AG601" s="294"/>
      <c r="AH601" s="294"/>
      <c r="AI601" s="294"/>
      <c r="AJ601" s="294"/>
      <c r="AK601" s="294"/>
      <c r="AL601" s="294"/>
      <c r="AM601" s="294"/>
      <c r="AN601" s="294"/>
      <c r="AO601" s="294"/>
      <c r="AP601" s="294"/>
      <c r="AQ601" s="294"/>
      <c r="AR601" s="294"/>
      <c r="AS601" s="294"/>
      <c r="AT601" s="294"/>
      <c r="AU601" s="294"/>
      <c r="AV601" s="294"/>
      <c r="AW601" s="294"/>
      <c r="AX601" s="294"/>
      <c r="AY601" s="294"/>
      <c r="AZ601" s="294"/>
      <c r="BA601" s="294"/>
      <c r="BB601" s="294"/>
      <c r="BC601" s="294"/>
      <c r="BD601" s="294"/>
      <c r="BE601" s="294"/>
      <c r="BF601" s="294"/>
      <c r="BG601" s="294"/>
      <c r="BH601" s="294"/>
      <c r="BI601" s="294"/>
    </row>
    <row r="602" spans="2:61" ht="15.75" customHeight="1" x14ac:dyDescent="0.2">
      <c r="B602" s="297"/>
      <c r="C602" s="297"/>
      <c r="D602" s="297"/>
      <c r="E602" s="297"/>
      <c r="F602" s="294"/>
      <c r="G602" s="294"/>
      <c r="H602" s="294"/>
      <c r="I602" s="294"/>
      <c r="J602" s="294"/>
      <c r="K602" s="294"/>
      <c r="L602" s="294"/>
      <c r="M602" s="294"/>
      <c r="N602" s="294"/>
      <c r="O602" s="294"/>
      <c r="P602" s="294"/>
      <c r="Q602" s="294"/>
      <c r="R602" s="294"/>
      <c r="S602" s="294"/>
      <c r="T602" s="294"/>
      <c r="U602" s="294"/>
      <c r="V602" s="294"/>
      <c r="W602" s="294"/>
      <c r="X602" s="294"/>
      <c r="Y602" s="294"/>
      <c r="Z602" s="294"/>
      <c r="AA602" s="294"/>
      <c r="AB602" s="294"/>
      <c r="AC602" s="294"/>
      <c r="AD602" s="294"/>
      <c r="AE602" s="294"/>
      <c r="AF602" s="294"/>
      <c r="AG602" s="294"/>
      <c r="AH602" s="294"/>
      <c r="AI602" s="294"/>
      <c r="AJ602" s="294"/>
      <c r="AK602" s="294"/>
      <c r="AL602" s="294"/>
      <c r="AM602" s="294"/>
      <c r="AN602" s="294"/>
      <c r="AO602" s="294"/>
      <c r="AP602" s="294"/>
      <c r="AQ602" s="294"/>
      <c r="AR602" s="294"/>
      <c r="AS602" s="294"/>
      <c r="AT602" s="294"/>
      <c r="AU602" s="294"/>
      <c r="AV602" s="294"/>
      <c r="AW602" s="294"/>
      <c r="AX602" s="294"/>
      <c r="AY602" s="294"/>
      <c r="AZ602" s="294"/>
      <c r="BA602" s="294"/>
      <c r="BB602" s="294"/>
      <c r="BC602" s="294"/>
      <c r="BD602" s="294"/>
      <c r="BE602" s="294"/>
      <c r="BF602" s="294"/>
      <c r="BG602" s="294"/>
      <c r="BH602" s="294"/>
      <c r="BI602" s="294"/>
    </row>
    <row r="603" spans="2:61" ht="15.75" customHeight="1" x14ac:dyDescent="0.2">
      <c r="B603" s="297"/>
      <c r="C603" s="297"/>
      <c r="D603" s="297"/>
      <c r="E603" s="297"/>
      <c r="F603" s="294"/>
      <c r="G603" s="294"/>
      <c r="H603" s="294"/>
      <c r="I603" s="294"/>
      <c r="J603" s="294"/>
      <c r="K603" s="294"/>
      <c r="L603" s="294"/>
      <c r="M603" s="294"/>
      <c r="N603" s="294"/>
      <c r="O603" s="294"/>
      <c r="P603" s="294"/>
      <c r="Q603" s="294"/>
      <c r="R603" s="294"/>
      <c r="S603" s="294"/>
      <c r="T603" s="294"/>
      <c r="U603" s="294"/>
      <c r="V603" s="294"/>
      <c r="W603" s="294"/>
      <c r="X603" s="294"/>
      <c r="Y603" s="294"/>
      <c r="Z603" s="294"/>
      <c r="AA603" s="294"/>
      <c r="AB603" s="294"/>
      <c r="AC603" s="294"/>
      <c r="AD603" s="294"/>
      <c r="AE603" s="294"/>
      <c r="AF603" s="294"/>
      <c r="AG603" s="294"/>
      <c r="AH603" s="294"/>
      <c r="AI603" s="294"/>
      <c r="AJ603" s="294"/>
      <c r="AK603" s="294"/>
      <c r="AL603" s="294"/>
      <c r="AM603" s="294"/>
      <c r="AN603" s="294"/>
      <c r="AO603" s="294"/>
      <c r="AP603" s="294"/>
      <c r="AQ603" s="294"/>
      <c r="AR603" s="294"/>
      <c r="AS603" s="294"/>
      <c r="AT603" s="294"/>
      <c r="AU603" s="294"/>
      <c r="AV603" s="294"/>
      <c r="AW603" s="294"/>
      <c r="AX603" s="294"/>
      <c r="AY603" s="294"/>
      <c r="AZ603" s="294"/>
      <c r="BA603" s="294"/>
      <c r="BB603" s="294"/>
      <c r="BC603" s="294"/>
      <c r="BD603" s="294"/>
      <c r="BE603" s="294"/>
      <c r="BF603" s="294"/>
      <c r="BG603" s="294"/>
      <c r="BH603" s="294"/>
      <c r="BI603" s="294"/>
    </row>
    <row r="604" spans="2:61" ht="15.75" customHeight="1" x14ac:dyDescent="0.2">
      <c r="B604" s="297"/>
      <c r="C604" s="297"/>
      <c r="D604" s="297"/>
      <c r="E604" s="297"/>
      <c r="F604" s="294"/>
      <c r="G604" s="294"/>
      <c r="H604" s="294"/>
      <c r="I604" s="294"/>
      <c r="J604" s="294"/>
      <c r="K604" s="294"/>
      <c r="L604" s="294"/>
      <c r="M604" s="294"/>
      <c r="N604" s="294"/>
      <c r="O604" s="294"/>
      <c r="P604" s="294"/>
      <c r="Q604" s="294"/>
      <c r="R604" s="294"/>
      <c r="S604" s="294"/>
      <c r="T604" s="294"/>
      <c r="U604" s="294"/>
      <c r="V604" s="294"/>
      <c r="W604" s="294"/>
      <c r="X604" s="294"/>
      <c r="Y604" s="294"/>
      <c r="Z604" s="294"/>
      <c r="AA604" s="294"/>
      <c r="AB604" s="294"/>
      <c r="AC604" s="294"/>
      <c r="AD604" s="294"/>
      <c r="AE604" s="294"/>
      <c r="AF604" s="294"/>
      <c r="AG604" s="294"/>
      <c r="AH604" s="294"/>
      <c r="AI604" s="294"/>
      <c r="AJ604" s="294"/>
      <c r="AK604" s="294"/>
      <c r="AL604" s="294"/>
      <c r="AM604" s="294"/>
      <c r="AN604" s="294"/>
      <c r="AO604" s="294"/>
      <c r="AP604" s="294"/>
      <c r="AQ604" s="294"/>
      <c r="AR604" s="294"/>
      <c r="AS604" s="294"/>
      <c r="AT604" s="294"/>
      <c r="AU604" s="294"/>
      <c r="AV604" s="294"/>
      <c r="AW604" s="294"/>
      <c r="AX604" s="294"/>
      <c r="AY604" s="294"/>
      <c r="AZ604" s="294"/>
      <c r="BA604" s="294"/>
      <c r="BB604" s="294"/>
      <c r="BC604" s="294"/>
      <c r="BD604" s="294"/>
      <c r="BE604" s="294"/>
      <c r="BF604" s="294"/>
      <c r="BG604" s="294"/>
      <c r="BH604" s="294"/>
      <c r="BI604" s="294"/>
    </row>
    <row r="605" spans="2:61" ht="15.75" customHeight="1" x14ac:dyDescent="0.2">
      <c r="B605" s="297"/>
      <c r="C605" s="297"/>
      <c r="D605" s="297"/>
      <c r="E605" s="297"/>
      <c r="F605" s="294"/>
      <c r="G605" s="294"/>
      <c r="H605" s="294"/>
      <c r="I605" s="294"/>
      <c r="J605" s="294"/>
      <c r="K605" s="294"/>
      <c r="L605" s="294"/>
      <c r="M605" s="294"/>
      <c r="N605" s="294"/>
      <c r="O605" s="294"/>
      <c r="P605" s="294"/>
      <c r="Q605" s="294"/>
      <c r="R605" s="294"/>
      <c r="S605" s="294"/>
      <c r="T605" s="294"/>
      <c r="U605" s="294"/>
      <c r="V605" s="294"/>
      <c r="W605" s="294"/>
      <c r="X605" s="294"/>
      <c r="Y605" s="294"/>
      <c r="Z605" s="294"/>
      <c r="AA605" s="294"/>
      <c r="AB605" s="294"/>
      <c r="AC605" s="294"/>
      <c r="AD605" s="294"/>
      <c r="AE605" s="294"/>
      <c r="AF605" s="294"/>
      <c r="AG605" s="294"/>
      <c r="AH605" s="294"/>
      <c r="AI605" s="294"/>
      <c r="AJ605" s="294"/>
      <c r="AK605" s="294"/>
      <c r="AL605" s="294"/>
      <c r="AM605" s="294"/>
      <c r="AN605" s="294"/>
      <c r="AO605" s="294"/>
      <c r="AP605" s="294"/>
      <c r="AQ605" s="294"/>
      <c r="AR605" s="294"/>
      <c r="AS605" s="294"/>
      <c r="AT605" s="294"/>
      <c r="AU605" s="294"/>
      <c r="AV605" s="294"/>
      <c r="AW605" s="294"/>
      <c r="AX605" s="294"/>
      <c r="AY605" s="294"/>
      <c r="AZ605" s="294"/>
      <c r="BA605" s="294"/>
      <c r="BB605" s="294"/>
      <c r="BC605" s="294"/>
      <c r="BD605" s="294"/>
      <c r="BE605" s="294"/>
      <c r="BF605" s="294"/>
      <c r="BG605" s="294"/>
      <c r="BH605" s="294"/>
      <c r="BI605" s="294"/>
    </row>
    <row r="606" spans="2:61" ht="15.75" customHeight="1" x14ac:dyDescent="0.2">
      <c r="B606" s="297"/>
      <c r="C606" s="297"/>
      <c r="D606" s="297"/>
      <c r="E606" s="297"/>
      <c r="F606" s="294"/>
      <c r="G606" s="294"/>
      <c r="H606" s="294"/>
      <c r="I606" s="294"/>
      <c r="J606" s="294"/>
      <c r="K606" s="294"/>
      <c r="L606" s="294"/>
      <c r="M606" s="294"/>
      <c r="N606" s="294"/>
      <c r="O606" s="294"/>
      <c r="P606" s="294"/>
      <c r="Q606" s="294"/>
      <c r="R606" s="294"/>
      <c r="S606" s="294"/>
      <c r="T606" s="294"/>
      <c r="U606" s="294"/>
      <c r="V606" s="294"/>
      <c r="W606" s="294"/>
      <c r="X606" s="294"/>
      <c r="Y606" s="294"/>
      <c r="Z606" s="294"/>
      <c r="AA606" s="294"/>
      <c r="AB606" s="294"/>
      <c r="AC606" s="294"/>
      <c r="AD606" s="294"/>
      <c r="AE606" s="294"/>
      <c r="AF606" s="294"/>
      <c r="AG606" s="294"/>
      <c r="AH606" s="294"/>
      <c r="AI606" s="294"/>
      <c r="AJ606" s="294"/>
      <c r="AK606" s="294"/>
      <c r="AL606" s="294"/>
      <c r="AM606" s="294"/>
      <c r="AN606" s="294"/>
      <c r="AO606" s="294"/>
      <c r="AP606" s="294"/>
      <c r="AQ606" s="294"/>
      <c r="AR606" s="294"/>
      <c r="AS606" s="294"/>
      <c r="AT606" s="294"/>
      <c r="AU606" s="294"/>
      <c r="AV606" s="294"/>
      <c r="AW606" s="294"/>
      <c r="AX606" s="294"/>
      <c r="AY606" s="294"/>
      <c r="AZ606" s="294"/>
      <c r="BA606" s="294"/>
      <c r="BB606" s="294"/>
      <c r="BC606" s="294"/>
      <c r="BD606" s="294"/>
      <c r="BE606" s="294"/>
      <c r="BF606" s="294"/>
      <c r="BG606" s="294"/>
      <c r="BH606" s="294"/>
      <c r="BI606" s="294"/>
    </row>
    <row r="607" spans="2:61" ht="15.75" customHeight="1" x14ac:dyDescent="0.2">
      <c r="B607" s="297"/>
      <c r="C607" s="297"/>
      <c r="D607" s="297"/>
      <c r="E607" s="297"/>
      <c r="F607" s="294"/>
      <c r="G607" s="294"/>
      <c r="H607" s="294"/>
      <c r="I607" s="294"/>
      <c r="J607" s="294"/>
      <c r="K607" s="294"/>
      <c r="L607" s="294"/>
      <c r="M607" s="294"/>
      <c r="N607" s="294"/>
      <c r="O607" s="294"/>
      <c r="P607" s="294"/>
      <c r="Q607" s="294"/>
      <c r="R607" s="294"/>
      <c r="S607" s="294"/>
      <c r="T607" s="294"/>
      <c r="U607" s="294"/>
      <c r="V607" s="294"/>
      <c r="W607" s="294"/>
      <c r="X607" s="294"/>
      <c r="Y607" s="294"/>
      <c r="Z607" s="294"/>
      <c r="AA607" s="294"/>
      <c r="AB607" s="294"/>
      <c r="AC607" s="294"/>
      <c r="AD607" s="294"/>
      <c r="AE607" s="294"/>
      <c r="AF607" s="294"/>
      <c r="AG607" s="294"/>
      <c r="AH607" s="294"/>
      <c r="AI607" s="294"/>
      <c r="AJ607" s="294"/>
      <c r="AK607" s="294"/>
      <c r="AL607" s="294"/>
      <c r="AM607" s="294"/>
      <c r="AN607" s="294"/>
      <c r="AO607" s="294"/>
      <c r="AP607" s="294"/>
      <c r="AQ607" s="294"/>
      <c r="AR607" s="294"/>
      <c r="AS607" s="294"/>
      <c r="AT607" s="294"/>
      <c r="AU607" s="294"/>
      <c r="AV607" s="294"/>
      <c r="AW607" s="294"/>
      <c r="AX607" s="294"/>
      <c r="AY607" s="294"/>
      <c r="AZ607" s="294"/>
      <c r="BA607" s="294"/>
      <c r="BB607" s="294"/>
      <c r="BC607" s="294"/>
      <c r="BD607" s="294"/>
      <c r="BE607" s="294"/>
      <c r="BF607" s="294"/>
      <c r="BG607" s="294"/>
      <c r="BH607" s="294"/>
      <c r="BI607" s="294"/>
    </row>
    <row r="608" spans="2:61" ht="15.75" customHeight="1" x14ac:dyDescent="0.2">
      <c r="B608" s="297"/>
      <c r="C608" s="297"/>
      <c r="D608" s="297"/>
      <c r="E608" s="297"/>
      <c r="F608" s="294"/>
      <c r="G608" s="294"/>
      <c r="H608" s="294"/>
      <c r="I608" s="294"/>
      <c r="J608" s="294"/>
      <c r="K608" s="294"/>
      <c r="L608" s="294"/>
      <c r="M608" s="294"/>
      <c r="N608" s="294"/>
      <c r="O608" s="294"/>
      <c r="P608" s="294"/>
      <c r="Q608" s="294"/>
      <c r="R608" s="294"/>
      <c r="S608" s="294"/>
      <c r="T608" s="294"/>
      <c r="U608" s="294"/>
      <c r="V608" s="294"/>
      <c r="W608" s="294"/>
      <c r="X608" s="294"/>
      <c r="Y608" s="294"/>
      <c r="Z608" s="294"/>
      <c r="AA608" s="294"/>
      <c r="AB608" s="294"/>
      <c r="AC608" s="294"/>
      <c r="AD608" s="294"/>
      <c r="AE608" s="294"/>
      <c r="AF608" s="294"/>
      <c r="AG608" s="294"/>
      <c r="AH608" s="294"/>
      <c r="AI608" s="294"/>
      <c r="AJ608" s="294"/>
      <c r="AK608" s="294"/>
      <c r="AL608" s="294"/>
      <c r="AM608" s="294"/>
      <c r="AN608" s="294"/>
      <c r="AO608" s="294"/>
      <c r="AP608" s="294"/>
      <c r="AQ608" s="294"/>
      <c r="AR608" s="294"/>
      <c r="AS608" s="294"/>
      <c r="AT608" s="294"/>
      <c r="AU608" s="294"/>
      <c r="AV608" s="294"/>
      <c r="AW608" s="294"/>
      <c r="AX608" s="294"/>
      <c r="AY608" s="294"/>
      <c r="AZ608" s="294"/>
      <c r="BA608" s="294"/>
      <c r="BB608" s="294"/>
      <c r="BC608" s="294"/>
      <c r="BD608" s="294"/>
      <c r="BE608" s="294"/>
      <c r="BF608" s="294"/>
      <c r="BG608" s="294"/>
      <c r="BH608" s="294"/>
      <c r="BI608" s="294"/>
    </row>
    <row r="609" spans="2:61" ht="15.75" customHeight="1" x14ac:dyDescent="0.2">
      <c r="B609" s="297"/>
      <c r="C609" s="297"/>
      <c r="D609" s="297"/>
      <c r="E609" s="297"/>
      <c r="F609" s="294"/>
      <c r="G609" s="294"/>
      <c r="H609" s="294"/>
      <c r="I609" s="294"/>
      <c r="J609" s="294"/>
      <c r="K609" s="294"/>
      <c r="L609" s="294"/>
      <c r="M609" s="294"/>
      <c r="N609" s="294"/>
      <c r="O609" s="294"/>
      <c r="P609" s="294"/>
      <c r="Q609" s="294"/>
      <c r="R609" s="294"/>
      <c r="S609" s="294"/>
      <c r="T609" s="294"/>
      <c r="U609" s="294"/>
      <c r="V609" s="294"/>
      <c r="W609" s="294"/>
      <c r="X609" s="294"/>
      <c r="Y609" s="294"/>
      <c r="Z609" s="294"/>
      <c r="AA609" s="294"/>
      <c r="AB609" s="294"/>
      <c r="AC609" s="294"/>
      <c r="AD609" s="294"/>
      <c r="AE609" s="294"/>
      <c r="AF609" s="294"/>
      <c r="AG609" s="294"/>
      <c r="AH609" s="294"/>
      <c r="AI609" s="294"/>
      <c r="AJ609" s="294"/>
      <c r="AK609" s="294"/>
      <c r="AL609" s="294"/>
      <c r="AM609" s="294"/>
      <c r="AN609" s="294"/>
      <c r="AO609" s="294"/>
      <c r="AP609" s="294"/>
      <c r="AQ609" s="294"/>
      <c r="AR609" s="294"/>
      <c r="AS609" s="294"/>
      <c r="AT609" s="294"/>
      <c r="AU609" s="294"/>
      <c r="AV609" s="294"/>
      <c r="AW609" s="294"/>
      <c r="AX609" s="294"/>
      <c r="AY609" s="294"/>
      <c r="AZ609" s="294"/>
      <c r="BA609" s="294"/>
      <c r="BB609" s="294"/>
      <c r="BC609" s="294"/>
      <c r="BD609" s="294"/>
      <c r="BE609" s="294"/>
      <c r="BF609" s="294"/>
      <c r="BG609" s="294"/>
      <c r="BH609" s="294"/>
      <c r="BI609" s="294"/>
    </row>
    <row r="610" spans="2:61" ht="15.75" customHeight="1" x14ac:dyDescent="0.2">
      <c r="B610" s="297"/>
      <c r="C610" s="297"/>
      <c r="D610" s="297"/>
      <c r="E610" s="297"/>
      <c r="F610" s="294"/>
      <c r="G610" s="294"/>
      <c r="H610" s="294"/>
      <c r="I610" s="294"/>
      <c r="J610" s="294"/>
      <c r="K610" s="294"/>
      <c r="L610" s="294"/>
      <c r="M610" s="294"/>
      <c r="N610" s="294"/>
      <c r="O610" s="294"/>
      <c r="P610" s="294"/>
      <c r="Q610" s="294"/>
      <c r="R610" s="294"/>
      <c r="S610" s="294"/>
      <c r="T610" s="294"/>
      <c r="U610" s="294"/>
      <c r="V610" s="294"/>
      <c r="W610" s="294"/>
      <c r="X610" s="294"/>
      <c r="Y610" s="294"/>
      <c r="Z610" s="294"/>
      <c r="AA610" s="294"/>
      <c r="AB610" s="294"/>
      <c r="AC610" s="294"/>
      <c r="AD610" s="294"/>
      <c r="AE610" s="294"/>
      <c r="AF610" s="294"/>
      <c r="AG610" s="294"/>
      <c r="AH610" s="294"/>
      <c r="AI610" s="294"/>
      <c r="AJ610" s="294"/>
      <c r="AK610" s="294"/>
      <c r="AL610" s="294"/>
      <c r="AM610" s="294"/>
      <c r="AN610" s="294"/>
      <c r="AO610" s="294"/>
      <c r="AP610" s="294"/>
      <c r="AQ610" s="294"/>
      <c r="AR610" s="294"/>
      <c r="AS610" s="294"/>
      <c r="AT610" s="294"/>
      <c r="AU610" s="294"/>
      <c r="AV610" s="294"/>
      <c r="AW610" s="294"/>
      <c r="AX610" s="294"/>
      <c r="AY610" s="294"/>
      <c r="AZ610" s="294"/>
      <c r="BA610" s="294"/>
      <c r="BB610" s="294"/>
      <c r="BC610" s="294"/>
      <c r="BD610" s="294"/>
      <c r="BE610" s="294"/>
      <c r="BF610" s="294"/>
      <c r="BG610" s="294"/>
      <c r="BH610" s="294"/>
      <c r="BI610" s="294"/>
    </row>
    <row r="611" spans="2:61" ht="15.75" customHeight="1" x14ac:dyDescent="0.2">
      <c r="B611" s="297"/>
      <c r="C611" s="297"/>
      <c r="D611" s="297"/>
      <c r="E611" s="297"/>
      <c r="F611" s="294"/>
      <c r="G611" s="294"/>
      <c r="H611" s="294"/>
      <c r="I611" s="294"/>
      <c r="J611" s="294"/>
      <c r="K611" s="294"/>
      <c r="L611" s="294"/>
      <c r="M611" s="294"/>
      <c r="N611" s="294"/>
      <c r="O611" s="294"/>
      <c r="P611" s="294"/>
      <c r="Q611" s="294"/>
      <c r="R611" s="294"/>
      <c r="S611" s="294"/>
      <c r="T611" s="294"/>
      <c r="U611" s="294"/>
      <c r="V611" s="294"/>
      <c r="W611" s="294"/>
      <c r="X611" s="294"/>
      <c r="Y611" s="294"/>
      <c r="Z611" s="294"/>
      <c r="AA611" s="294"/>
      <c r="AB611" s="294"/>
      <c r="AC611" s="294"/>
      <c r="AD611" s="294"/>
      <c r="AE611" s="294"/>
      <c r="AF611" s="294"/>
      <c r="AG611" s="294"/>
      <c r="AH611" s="294"/>
      <c r="AI611" s="294"/>
      <c r="AJ611" s="294"/>
      <c r="AK611" s="294"/>
      <c r="AL611" s="294"/>
      <c r="AM611" s="294"/>
      <c r="AN611" s="294"/>
      <c r="AO611" s="294"/>
      <c r="AP611" s="294"/>
      <c r="AQ611" s="294"/>
      <c r="AR611" s="294"/>
      <c r="AS611" s="294"/>
      <c r="AT611" s="294"/>
      <c r="AU611" s="294"/>
      <c r="AV611" s="294"/>
      <c r="AW611" s="294"/>
      <c r="AX611" s="294"/>
      <c r="AY611" s="294"/>
      <c r="AZ611" s="294"/>
      <c r="BA611" s="294"/>
      <c r="BB611" s="294"/>
      <c r="BC611" s="294"/>
      <c r="BD611" s="294"/>
      <c r="BE611" s="294"/>
      <c r="BF611" s="294"/>
      <c r="BG611" s="294"/>
      <c r="BH611" s="294"/>
      <c r="BI611" s="294"/>
    </row>
    <row r="612" spans="2:61" ht="15.75" customHeight="1" x14ac:dyDescent="0.2">
      <c r="B612" s="297"/>
      <c r="C612" s="297"/>
      <c r="D612" s="297"/>
      <c r="E612" s="297"/>
      <c r="F612" s="294"/>
      <c r="G612" s="294"/>
      <c r="H612" s="294"/>
      <c r="I612" s="294"/>
      <c r="J612" s="294"/>
      <c r="K612" s="294"/>
      <c r="L612" s="294"/>
      <c r="M612" s="294"/>
      <c r="N612" s="294"/>
      <c r="O612" s="294"/>
      <c r="P612" s="294"/>
      <c r="Q612" s="294"/>
      <c r="R612" s="294"/>
      <c r="S612" s="294"/>
      <c r="T612" s="294"/>
      <c r="U612" s="294"/>
      <c r="V612" s="294"/>
      <c r="W612" s="294"/>
      <c r="X612" s="294"/>
      <c r="Y612" s="294"/>
      <c r="Z612" s="294"/>
      <c r="AA612" s="294"/>
      <c r="AB612" s="294"/>
      <c r="AC612" s="294"/>
      <c r="AD612" s="294"/>
      <c r="AE612" s="294"/>
      <c r="AF612" s="294"/>
      <c r="AG612" s="294"/>
      <c r="AH612" s="294"/>
      <c r="AI612" s="294"/>
      <c r="AJ612" s="294"/>
      <c r="AK612" s="294"/>
      <c r="AL612" s="294"/>
      <c r="AM612" s="294"/>
      <c r="AN612" s="294"/>
      <c r="AO612" s="294"/>
      <c r="AP612" s="294"/>
      <c r="AQ612" s="294"/>
      <c r="AR612" s="294"/>
      <c r="AS612" s="294"/>
      <c r="AT612" s="294"/>
      <c r="AU612" s="294"/>
      <c r="AV612" s="294"/>
      <c r="AW612" s="294"/>
      <c r="AX612" s="294"/>
      <c r="AY612" s="294"/>
      <c r="AZ612" s="294"/>
      <c r="BA612" s="294"/>
      <c r="BB612" s="294"/>
      <c r="BC612" s="294"/>
      <c r="BD612" s="294"/>
      <c r="BE612" s="294"/>
      <c r="BF612" s="294"/>
      <c r="BG612" s="294"/>
      <c r="BH612" s="294"/>
      <c r="BI612" s="294"/>
    </row>
    <row r="613" spans="2:61" ht="15.75" customHeight="1" x14ac:dyDescent="0.2">
      <c r="B613" s="297"/>
      <c r="C613" s="297"/>
      <c r="D613" s="297"/>
      <c r="E613" s="297"/>
      <c r="F613" s="294"/>
      <c r="G613" s="294"/>
      <c r="H613" s="294"/>
      <c r="I613" s="294"/>
      <c r="J613" s="294"/>
      <c r="K613" s="294"/>
      <c r="L613" s="294"/>
      <c r="M613" s="294"/>
      <c r="N613" s="294"/>
      <c r="O613" s="294"/>
      <c r="P613" s="294"/>
      <c r="Q613" s="294"/>
      <c r="R613" s="294"/>
      <c r="S613" s="294"/>
      <c r="T613" s="294"/>
      <c r="U613" s="294"/>
      <c r="V613" s="294"/>
      <c r="W613" s="294"/>
      <c r="X613" s="294"/>
      <c r="Y613" s="294"/>
      <c r="Z613" s="294"/>
      <c r="AA613" s="294"/>
      <c r="AB613" s="294"/>
      <c r="AC613" s="294"/>
      <c r="AD613" s="294"/>
      <c r="AE613" s="294"/>
      <c r="AF613" s="294"/>
      <c r="AG613" s="294"/>
      <c r="AH613" s="294"/>
      <c r="AI613" s="294"/>
      <c r="AJ613" s="294"/>
      <c r="AK613" s="294"/>
      <c r="AL613" s="294"/>
      <c r="AM613" s="294"/>
      <c r="AN613" s="294"/>
      <c r="AO613" s="294"/>
      <c r="AP613" s="294"/>
      <c r="AQ613" s="294"/>
      <c r="AR613" s="294"/>
      <c r="AS613" s="294"/>
      <c r="AT613" s="294"/>
      <c r="AU613" s="294"/>
      <c r="AV613" s="294"/>
      <c r="AW613" s="294"/>
      <c r="AX613" s="294"/>
      <c r="AY613" s="294"/>
      <c r="AZ613" s="294"/>
      <c r="BA613" s="294"/>
      <c r="BB613" s="294"/>
      <c r="BC613" s="294"/>
      <c r="BD613" s="294"/>
      <c r="BE613" s="294"/>
      <c r="BF613" s="294"/>
      <c r="BG613" s="294"/>
      <c r="BH613" s="294"/>
      <c r="BI613" s="294"/>
    </row>
    <row r="614" spans="2:61" ht="15.75" customHeight="1" x14ac:dyDescent="0.2">
      <c r="B614" s="297"/>
      <c r="C614" s="297"/>
      <c r="D614" s="297"/>
      <c r="E614" s="297"/>
      <c r="F614" s="294"/>
      <c r="G614" s="294"/>
      <c r="H614" s="294"/>
      <c r="I614" s="294"/>
      <c r="J614" s="294"/>
      <c r="K614" s="294"/>
      <c r="L614" s="294"/>
      <c r="M614" s="294"/>
      <c r="N614" s="294"/>
      <c r="O614" s="294"/>
      <c r="P614" s="294"/>
      <c r="Q614" s="294"/>
      <c r="R614" s="294"/>
      <c r="S614" s="294"/>
      <c r="T614" s="294"/>
      <c r="U614" s="294"/>
      <c r="V614" s="294"/>
      <c r="W614" s="294"/>
      <c r="X614" s="294"/>
      <c r="Y614" s="294"/>
      <c r="Z614" s="294"/>
      <c r="AA614" s="294"/>
      <c r="AB614" s="294"/>
      <c r="AC614" s="294"/>
      <c r="AD614" s="294"/>
      <c r="AE614" s="294"/>
      <c r="AF614" s="294"/>
      <c r="AG614" s="294"/>
      <c r="AH614" s="294"/>
      <c r="AI614" s="294"/>
      <c r="AJ614" s="294"/>
      <c r="AK614" s="294"/>
      <c r="AL614" s="294"/>
      <c r="AM614" s="294"/>
      <c r="AN614" s="294"/>
      <c r="AO614" s="294"/>
      <c r="AP614" s="294"/>
      <c r="AQ614" s="294"/>
      <c r="AR614" s="294"/>
      <c r="AS614" s="294"/>
      <c r="AT614" s="294"/>
      <c r="AU614" s="294"/>
      <c r="AV614" s="294"/>
      <c r="AW614" s="294"/>
      <c r="AX614" s="294"/>
      <c r="AY614" s="294"/>
      <c r="AZ614" s="294"/>
      <c r="BA614" s="294"/>
      <c r="BB614" s="294"/>
      <c r="BC614" s="294"/>
      <c r="BD614" s="294"/>
      <c r="BE614" s="294"/>
      <c r="BF614" s="294"/>
      <c r="BG614" s="294"/>
      <c r="BH614" s="294"/>
      <c r="BI614" s="294"/>
    </row>
    <row r="615" spans="2:61" ht="15.75" customHeight="1" x14ac:dyDescent="0.2">
      <c r="B615" s="297"/>
      <c r="C615" s="297"/>
      <c r="D615" s="297"/>
      <c r="E615" s="297"/>
      <c r="F615" s="294"/>
      <c r="G615" s="294"/>
      <c r="H615" s="294"/>
      <c r="I615" s="294"/>
      <c r="J615" s="294"/>
      <c r="K615" s="294"/>
      <c r="L615" s="294"/>
      <c r="M615" s="294"/>
      <c r="N615" s="294"/>
      <c r="O615" s="294"/>
      <c r="P615" s="294"/>
      <c r="Q615" s="294"/>
      <c r="R615" s="294"/>
      <c r="S615" s="294"/>
      <c r="T615" s="294"/>
      <c r="U615" s="294"/>
      <c r="V615" s="294"/>
      <c r="W615" s="294"/>
      <c r="X615" s="294"/>
      <c r="Y615" s="294"/>
      <c r="Z615" s="294"/>
      <c r="AA615" s="294"/>
      <c r="AB615" s="294"/>
      <c r="AC615" s="294"/>
      <c r="AD615" s="294"/>
      <c r="AE615" s="294"/>
      <c r="AF615" s="294"/>
      <c r="AG615" s="294"/>
      <c r="AH615" s="294"/>
      <c r="AI615" s="294"/>
      <c r="AJ615" s="294"/>
      <c r="AK615" s="294"/>
      <c r="AL615" s="294"/>
      <c r="AM615" s="294"/>
      <c r="AN615" s="294"/>
      <c r="AO615" s="294"/>
      <c r="AP615" s="294"/>
      <c r="AQ615" s="294"/>
      <c r="AR615" s="294"/>
      <c r="AS615" s="294"/>
      <c r="AT615" s="294"/>
      <c r="AU615" s="294"/>
      <c r="AV615" s="294"/>
      <c r="AW615" s="294"/>
      <c r="AX615" s="294"/>
      <c r="AY615" s="294"/>
      <c r="AZ615" s="294"/>
      <c r="BA615" s="294"/>
      <c r="BB615" s="294"/>
      <c r="BC615" s="294"/>
      <c r="BD615" s="294"/>
      <c r="BE615" s="294"/>
      <c r="BF615" s="294"/>
      <c r="BG615" s="294"/>
      <c r="BH615" s="294"/>
      <c r="BI615" s="294"/>
    </row>
    <row r="616" spans="2:61" ht="15.75" customHeight="1" x14ac:dyDescent="0.2">
      <c r="B616" s="297"/>
      <c r="C616" s="297"/>
      <c r="D616" s="297"/>
      <c r="E616" s="297"/>
      <c r="F616" s="294"/>
      <c r="G616" s="294"/>
      <c r="H616" s="294"/>
      <c r="I616" s="294"/>
      <c r="J616" s="294"/>
      <c r="K616" s="294"/>
      <c r="L616" s="294"/>
      <c r="M616" s="294"/>
      <c r="N616" s="294"/>
      <c r="O616" s="294"/>
      <c r="P616" s="294"/>
      <c r="Q616" s="294"/>
      <c r="R616" s="294"/>
      <c r="S616" s="294"/>
      <c r="T616" s="294"/>
      <c r="U616" s="294"/>
      <c r="V616" s="294"/>
      <c r="W616" s="294"/>
      <c r="X616" s="294"/>
      <c r="Y616" s="294"/>
      <c r="Z616" s="294"/>
      <c r="AA616" s="294"/>
      <c r="AB616" s="294"/>
      <c r="AC616" s="294"/>
      <c r="AD616" s="294"/>
      <c r="AE616" s="294"/>
      <c r="AF616" s="294"/>
      <c r="AG616" s="294"/>
      <c r="AH616" s="294"/>
      <c r="AI616" s="294"/>
      <c r="AJ616" s="294"/>
      <c r="AK616" s="294"/>
      <c r="AL616" s="294"/>
      <c r="AM616" s="294"/>
      <c r="AN616" s="294"/>
      <c r="AO616" s="294"/>
      <c r="AP616" s="294"/>
      <c r="AQ616" s="294"/>
      <c r="AR616" s="294"/>
      <c r="AS616" s="294"/>
      <c r="AT616" s="294"/>
      <c r="AU616" s="294"/>
      <c r="AV616" s="294"/>
      <c r="AW616" s="294"/>
      <c r="AX616" s="294"/>
      <c r="AY616" s="294"/>
      <c r="AZ616" s="294"/>
      <c r="BA616" s="294"/>
      <c r="BB616" s="294"/>
      <c r="BC616" s="294"/>
      <c r="BD616" s="294"/>
      <c r="BE616" s="294"/>
      <c r="BF616" s="294"/>
      <c r="BG616" s="294"/>
      <c r="BH616" s="294"/>
      <c r="BI616" s="294"/>
    </row>
    <row r="617" spans="2:61" ht="15.75" customHeight="1" x14ac:dyDescent="0.2">
      <c r="B617" s="297"/>
      <c r="C617" s="297"/>
      <c r="D617" s="297"/>
      <c r="E617" s="297"/>
      <c r="F617" s="294"/>
      <c r="G617" s="294"/>
      <c r="H617" s="294"/>
      <c r="I617" s="294"/>
      <c r="J617" s="294"/>
      <c r="K617" s="294"/>
      <c r="L617" s="294"/>
      <c r="M617" s="294"/>
      <c r="N617" s="294"/>
      <c r="O617" s="294"/>
      <c r="P617" s="294"/>
      <c r="Q617" s="294"/>
      <c r="R617" s="294"/>
      <c r="S617" s="294"/>
      <c r="T617" s="294"/>
      <c r="U617" s="294"/>
      <c r="V617" s="294"/>
      <c r="W617" s="294"/>
      <c r="X617" s="294"/>
      <c r="Y617" s="294"/>
      <c r="Z617" s="294"/>
      <c r="AA617" s="294"/>
      <c r="AB617" s="294"/>
      <c r="AC617" s="294"/>
      <c r="AD617" s="294"/>
      <c r="AE617" s="294"/>
      <c r="AF617" s="294"/>
      <c r="AG617" s="294"/>
      <c r="AH617" s="294"/>
      <c r="AI617" s="294"/>
      <c r="AJ617" s="294"/>
      <c r="AK617" s="294"/>
      <c r="AL617" s="294"/>
      <c r="AM617" s="294"/>
      <c r="AN617" s="294"/>
      <c r="AO617" s="294"/>
      <c r="AP617" s="294"/>
      <c r="AQ617" s="294"/>
      <c r="AR617" s="294"/>
      <c r="AS617" s="294"/>
      <c r="AT617" s="294"/>
      <c r="AU617" s="294"/>
      <c r="AV617" s="294"/>
      <c r="AW617" s="294"/>
      <c r="AX617" s="294"/>
      <c r="AY617" s="294"/>
      <c r="AZ617" s="294"/>
      <c r="BA617" s="294"/>
      <c r="BB617" s="294"/>
      <c r="BC617" s="294"/>
      <c r="BD617" s="294"/>
      <c r="BE617" s="294"/>
      <c r="BF617" s="294"/>
      <c r="BG617" s="294"/>
      <c r="BH617" s="294"/>
      <c r="BI617" s="294"/>
    </row>
    <row r="618" spans="2:61" ht="15.75" customHeight="1" x14ac:dyDescent="0.2">
      <c r="B618" s="297"/>
      <c r="C618" s="297"/>
      <c r="D618" s="297"/>
      <c r="E618" s="297"/>
      <c r="F618" s="294"/>
      <c r="G618" s="294"/>
      <c r="H618" s="294"/>
      <c r="I618" s="294"/>
      <c r="J618" s="294"/>
      <c r="K618" s="294"/>
      <c r="L618" s="294"/>
      <c r="M618" s="294"/>
      <c r="N618" s="294"/>
      <c r="O618" s="294"/>
      <c r="P618" s="294"/>
      <c r="Q618" s="294"/>
      <c r="R618" s="294"/>
      <c r="S618" s="294"/>
      <c r="T618" s="294"/>
      <c r="U618" s="294"/>
      <c r="V618" s="294"/>
      <c r="W618" s="294"/>
      <c r="X618" s="294"/>
      <c r="Y618" s="294"/>
      <c r="Z618" s="294"/>
      <c r="AA618" s="294"/>
      <c r="AB618" s="294"/>
      <c r="AC618" s="294"/>
      <c r="AD618" s="294"/>
      <c r="AE618" s="294"/>
      <c r="AF618" s="294"/>
      <c r="AG618" s="294"/>
      <c r="AH618" s="294"/>
      <c r="AI618" s="294"/>
      <c r="AJ618" s="294"/>
      <c r="AK618" s="294"/>
      <c r="AL618" s="294"/>
      <c r="AM618" s="294"/>
      <c r="AN618" s="294"/>
      <c r="AO618" s="294"/>
      <c r="AP618" s="294"/>
      <c r="AQ618" s="294"/>
      <c r="AR618" s="294"/>
      <c r="AS618" s="294"/>
      <c r="AT618" s="294"/>
      <c r="AU618" s="294"/>
      <c r="AV618" s="294"/>
      <c r="AW618" s="294"/>
      <c r="AX618" s="294"/>
      <c r="AY618" s="294"/>
      <c r="AZ618" s="294"/>
      <c r="BA618" s="294"/>
      <c r="BB618" s="294"/>
      <c r="BC618" s="294"/>
      <c r="BD618" s="294"/>
      <c r="BE618" s="294"/>
      <c r="BF618" s="294"/>
      <c r="BG618" s="294"/>
      <c r="BH618" s="294"/>
      <c r="BI618" s="294"/>
    </row>
    <row r="619" spans="2:61" ht="15.75" customHeight="1" x14ac:dyDescent="0.2">
      <c r="B619" s="297"/>
      <c r="C619" s="297"/>
      <c r="D619" s="297"/>
      <c r="E619" s="297"/>
      <c r="F619" s="294"/>
      <c r="G619" s="294"/>
      <c r="H619" s="294"/>
      <c r="I619" s="294"/>
      <c r="J619" s="294"/>
      <c r="K619" s="294"/>
      <c r="L619" s="294"/>
      <c r="M619" s="294"/>
      <c r="N619" s="294"/>
      <c r="O619" s="294"/>
      <c r="P619" s="294"/>
      <c r="Q619" s="294"/>
      <c r="R619" s="294"/>
      <c r="S619" s="294"/>
      <c r="T619" s="294"/>
      <c r="U619" s="294"/>
      <c r="V619" s="294"/>
      <c r="W619" s="294"/>
      <c r="X619" s="294"/>
      <c r="Y619" s="294"/>
      <c r="Z619" s="294"/>
      <c r="AA619" s="294"/>
      <c r="AB619" s="294"/>
      <c r="AC619" s="294"/>
      <c r="AD619" s="294"/>
      <c r="AE619" s="294"/>
      <c r="AF619" s="294"/>
      <c r="AG619" s="294"/>
      <c r="AH619" s="294"/>
      <c r="AI619" s="294"/>
      <c r="AJ619" s="294"/>
      <c r="AK619" s="294"/>
      <c r="AL619" s="294"/>
      <c r="AM619" s="294"/>
      <c r="AN619" s="294"/>
      <c r="AO619" s="294"/>
      <c r="AP619" s="294"/>
      <c r="AQ619" s="294"/>
      <c r="AR619" s="294"/>
      <c r="AS619" s="294"/>
      <c r="AT619" s="294"/>
      <c r="AU619" s="294"/>
      <c r="AV619" s="294"/>
      <c r="AW619" s="294"/>
      <c r="AX619" s="294"/>
      <c r="AY619" s="294"/>
      <c r="AZ619" s="294"/>
      <c r="BA619" s="294"/>
      <c r="BB619" s="294"/>
      <c r="BC619" s="294"/>
      <c r="BD619" s="294"/>
      <c r="BE619" s="294"/>
      <c r="BF619" s="294"/>
      <c r="BG619" s="294"/>
      <c r="BH619" s="294"/>
      <c r="BI619" s="294"/>
    </row>
    <row r="620" spans="2:61" ht="15.75" customHeight="1" x14ac:dyDescent="0.2">
      <c r="B620" s="297"/>
      <c r="C620" s="297"/>
      <c r="D620" s="297"/>
      <c r="E620" s="297"/>
      <c r="F620" s="294"/>
      <c r="G620" s="294"/>
      <c r="H620" s="294"/>
      <c r="I620" s="294"/>
      <c r="J620" s="294"/>
      <c r="K620" s="294"/>
      <c r="L620" s="294"/>
      <c r="M620" s="294"/>
      <c r="N620" s="294"/>
      <c r="O620" s="294"/>
      <c r="P620" s="294"/>
      <c r="Q620" s="294"/>
      <c r="R620" s="294"/>
      <c r="S620" s="294"/>
      <c r="T620" s="294"/>
      <c r="U620" s="294"/>
      <c r="V620" s="294"/>
      <c r="W620" s="294"/>
      <c r="X620" s="294"/>
      <c r="Y620" s="294"/>
      <c r="Z620" s="294"/>
      <c r="AA620" s="294"/>
      <c r="AB620" s="294"/>
      <c r="AC620" s="294"/>
      <c r="AD620" s="294"/>
      <c r="AE620" s="294"/>
      <c r="AF620" s="294"/>
      <c r="AG620" s="294"/>
      <c r="AH620" s="294"/>
      <c r="AI620" s="294"/>
      <c r="AJ620" s="294"/>
      <c r="AK620" s="294"/>
      <c r="AL620" s="294"/>
      <c r="AM620" s="294"/>
      <c r="AN620" s="294"/>
      <c r="AO620" s="294"/>
      <c r="AP620" s="294"/>
      <c r="AQ620" s="294"/>
      <c r="AR620" s="294"/>
      <c r="AS620" s="294"/>
      <c r="AT620" s="294"/>
      <c r="AU620" s="294"/>
      <c r="AV620" s="294"/>
      <c r="AW620" s="294"/>
      <c r="AX620" s="294"/>
      <c r="AY620" s="294"/>
      <c r="AZ620" s="294"/>
      <c r="BA620" s="294"/>
      <c r="BB620" s="294"/>
      <c r="BC620" s="294"/>
      <c r="BD620" s="294"/>
      <c r="BE620" s="294"/>
      <c r="BF620" s="294"/>
      <c r="BG620" s="294"/>
      <c r="BH620" s="294"/>
      <c r="BI620" s="294"/>
    </row>
    <row r="621" spans="2:61" ht="15.75" customHeight="1" x14ac:dyDescent="0.2">
      <c r="B621" s="297"/>
      <c r="C621" s="297"/>
      <c r="D621" s="297"/>
      <c r="E621" s="297"/>
      <c r="F621" s="294"/>
      <c r="G621" s="294"/>
      <c r="H621" s="294"/>
      <c r="I621" s="294"/>
      <c r="J621" s="294"/>
      <c r="K621" s="294"/>
      <c r="L621" s="294"/>
      <c r="M621" s="294"/>
      <c r="N621" s="294"/>
      <c r="O621" s="294"/>
      <c r="P621" s="294"/>
      <c r="Q621" s="294"/>
      <c r="R621" s="294"/>
      <c r="S621" s="294"/>
      <c r="T621" s="294"/>
      <c r="U621" s="294"/>
      <c r="V621" s="294"/>
      <c r="W621" s="294"/>
      <c r="X621" s="294"/>
      <c r="Y621" s="294"/>
      <c r="Z621" s="294"/>
      <c r="AA621" s="294"/>
      <c r="AB621" s="294"/>
      <c r="AC621" s="294"/>
      <c r="AD621" s="294"/>
      <c r="AE621" s="294"/>
      <c r="AF621" s="294"/>
      <c r="AG621" s="294"/>
      <c r="AH621" s="294"/>
      <c r="AI621" s="294"/>
      <c r="AJ621" s="294"/>
      <c r="AK621" s="294"/>
      <c r="AL621" s="294"/>
      <c r="AM621" s="294"/>
      <c r="AN621" s="294"/>
      <c r="AO621" s="294"/>
      <c r="AP621" s="294"/>
      <c r="AQ621" s="294"/>
      <c r="AR621" s="294"/>
      <c r="AS621" s="294"/>
      <c r="AT621" s="294"/>
      <c r="AU621" s="294"/>
      <c r="AV621" s="294"/>
      <c r="AW621" s="294"/>
      <c r="AX621" s="294"/>
      <c r="AY621" s="294"/>
      <c r="AZ621" s="294"/>
      <c r="BA621" s="294"/>
      <c r="BB621" s="294"/>
      <c r="BC621" s="294"/>
      <c r="BD621" s="294"/>
      <c r="BE621" s="294"/>
      <c r="BF621" s="294"/>
      <c r="BG621" s="294"/>
      <c r="BH621" s="294"/>
      <c r="BI621" s="294"/>
    </row>
    <row r="622" spans="2:61" ht="15.75" customHeight="1" x14ac:dyDescent="0.2">
      <c r="B622" s="297"/>
      <c r="C622" s="297"/>
      <c r="D622" s="297"/>
      <c r="E622" s="297"/>
      <c r="F622" s="294"/>
      <c r="G622" s="294"/>
      <c r="H622" s="294"/>
      <c r="I622" s="294"/>
      <c r="J622" s="294"/>
      <c r="K622" s="294"/>
      <c r="L622" s="294"/>
      <c r="M622" s="294"/>
      <c r="N622" s="294"/>
      <c r="O622" s="294"/>
      <c r="P622" s="294"/>
      <c r="Q622" s="294"/>
      <c r="R622" s="294"/>
      <c r="S622" s="294"/>
      <c r="T622" s="294"/>
      <c r="U622" s="294"/>
      <c r="V622" s="294"/>
      <c r="W622" s="294"/>
      <c r="X622" s="294"/>
      <c r="Y622" s="294"/>
      <c r="Z622" s="294"/>
      <c r="AA622" s="294"/>
      <c r="AB622" s="294"/>
      <c r="AC622" s="294"/>
      <c r="AD622" s="294"/>
      <c r="AE622" s="294"/>
      <c r="AF622" s="294"/>
      <c r="AG622" s="294"/>
      <c r="AH622" s="294"/>
      <c r="AI622" s="294"/>
      <c r="AJ622" s="294"/>
      <c r="AK622" s="294"/>
      <c r="AL622" s="294"/>
      <c r="AM622" s="294"/>
      <c r="AN622" s="294"/>
      <c r="AO622" s="294"/>
      <c r="AP622" s="294"/>
      <c r="AQ622" s="294"/>
      <c r="AR622" s="294"/>
      <c r="AS622" s="294"/>
      <c r="AT622" s="294"/>
      <c r="AU622" s="294"/>
      <c r="AV622" s="294"/>
      <c r="AW622" s="294"/>
      <c r="AX622" s="294"/>
      <c r="AY622" s="294"/>
      <c r="AZ622" s="294"/>
      <c r="BA622" s="294"/>
      <c r="BB622" s="294"/>
      <c r="BC622" s="294"/>
      <c r="BD622" s="294"/>
      <c r="BE622" s="294"/>
      <c r="BF622" s="294"/>
      <c r="BG622" s="294"/>
      <c r="BH622" s="294"/>
      <c r="BI622" s="294"/>
    </row>
    <row r="623" spans="2:61" ht="15.75" customHeight="1" x14ac:dyDescent="0.2">
      <c r="B623" s="297"/>
      <c r="C623" s="297"/>
      <c r="D623" s="297"/>
      <c r="E623" s="297"/>
      <c r="F623" s="294"/>
      <c r="G623" s="294"/>
      <c r="H623" s="294"/>
      <c r="I623" s="294"/>
      <c r="J623" s="294"/>
      <c r="K623" s="294"/>
      <c r="L623" s="294"/>
      <c r="M623" s="294"/>
      <c r="N623" s="294"/>
      <c r="O623" s="294"/>
      <c r="P623" s="294"/>
      <c r="Q623" s="294"/>
      <c r="R623" s="294"/>
      <c r="S623" s="294"/>
      <c r="T623" s="294"/>
      <c r="U623" s="294"/>
      <c r="V623" s="294"/>
      <c r="W623" s="294"/>
      <c r="X623" s="294"/>
      <c r="Y623" s="294"/>
      <c r="Z623" s="294"/>
      <c r="AA623" s="294"/>
      <c r="AB623" s="294"/>
      <c r="AC623" s="294"/>
      <c r="AD623" s="294"/>
      <c r="AE623" s="294"/>
      <c r="AF623" s="294"/>
      <c r="AG623" s="294"/>
      <c r="AH623" s="294"/>
      <c r="AI623" s="294"/>
      <c r="AJ623" s="294"/>
      <c r="AK623" s="294"/>
      <c r="AL623" s="294"/>
      <c r="AM623" s="294"/>
      <c r="AN623" s="294"/>
      <c r="AO623" s="294"/>
      <c r="AP623" s="294"/>
      <c r="AQ623" s="294"/>
      <c r="AR623" s="294"/>
      <c r="AS623" s="294"/>
      <c r="AT623" s="294"/>
      <c r="AU623" s="294"/>
      <c r="AV623" s="294"/>
      <c r="AW623" s="294"/>
      <c r="AX623" s="294"/>
      <c r="AY623" s="294"/>
      <c r="AZ623" s="294"/>
      <c r="BA623" s="294"/>
      <c r="BB623" s="294"/>
      <c r="BC623" s="294"/>
      <c r="BD623" s="294"/>
      <c r="BE623" s="294"/>
      <c r="BF623" s="294"/>
      <c r="BG623" s="294"/>
      <c r="BH623" s="294"/>
      <c r="BI623" s="294"/>
    </row>
    <row r="624" spans="2:61" ht="15.75" customHeight="1" x14ac:dyDescent="0.2">
      <c r="B624" s="297"/>
      <c r="C624" s="297"/>
      <c r="D624" s="297"/>
      <c r="E624" s="297"/>
      <c r="F624" s="294"/>
      <c r="G624" s="294"/>
      <c r="H624" s="294"/>
      <c r="I624" s="294"/>
      <c r="J624" s="294"/>
      <c r="K624" s="294"/>
      <c r="L624" s="294"/>
      <c r="M624" s="294"/>
      <c r="N624" s="294"/>
      <c r="O624" s="294"/>
      <c r="P624" s="294"/>
      <c r="Q624" s="294"/>
      <c r="R624" s="294"/>
      <c r="S624" s="294"/>
      <c r="T624" s="294"/>
      <c r="U624" s="294"/>
      <c r="V624" s="294"/>
      <c r="W624" s="294"/>
      <c r="X624" s="294"/>
      <c r="Y624" s="294"/>
      <c r="Z624" s="294"/>
      <c r="AA624" s="294"/>
      <c r="AB624" s="294"/>
      <c r="AC624" s="294"/>
      <c r="AD624" s="294"/>
      <c r="AE624" s="294"/>
      <c r="AF624" s="294"/>
      <c r="AG624" s="294"/>
      <c r="AH624" s="294"/>
      <c r="AI624" s="294"/>
      <c r="AJ624" s="294"/>
      <c r="AK624" s="294"/>
      <c r="AL624" s="294"/>
      <c r="AM624" s="294"/>
      <c r="AN624" s="294"/>
      <c r="AO624" s="294"/>
      <c r="AP624" s="294"/>
      <c r="AQ624" s="294"/>
      <c r="AR624" s="294"/>
      <c r="AS624" s="294"/>
      <c r="AT624" s="294"/>
      <c r="AU624" s="294"/>
      <c r="AV624" s="294"/>
      <c r="AW624" s="294"/>
      <c r="AX624" s="294"/>
      <c r="AY624" s="294"/>
      <c r="AZ624" s="294"/>
      <c r="BA624" s="294"/>
      <c r="BB624" s="294"/>
      <c r="BC624" s="294"/>
      <c r="BD624" s="294"/>
      <c r="BE624" s="294"/>
      <c r="BF624" s="294"/>
      <c r="BG624" s="294"/>
      <c r="BH624" s="294"/>
      <c r="BI624" s="294"/>
    </row>
    <row r="625" spans="2:61" ht="15.75" customHeight="1" x14ac:dyDescent="0.2">
      <c r="B625" s="297"/>
      <c r="C625" s="297"/>
      <c r="D625" s="297"/>
      <c r="E625" s="297"/>
      <c r="F625" s="294"/>
      <c r="G625" s="294"/>
      <c r="H625" s="294"/>
      <c r="I625" s="294"/>
      <c r="J625" s="294"/>
      <c r="K625" s="294"/>
      <c r="L625" s="294"/>
      <c r="M625" s="294"/>
      <c r="N625" s="294"/>
      <c r="O625" s="294"/>
      <c r="P625" s="294"/>
      <c r="Q625" s="294"/>
      <c r="R625" s="294"/>
      <c r="S625" s="294"/>
      <c r="T625" s="294"/>
      <c r="U625" s="294"/>
      <c r="V625" s="294"/>
      <c r="W625" s="294"/>
      <c r="X625" s="294"/>
      <c r="Y625" s="294"/>
      <c r="Z625" s="294"/>
      <c r="AA625" s="294"/>
      <c r="AB625" s="294"/>
      <c r="AC625" s="294"/>
      <c r="AD625" s="294"/>
      <c r="AE625" s="294"/>
      <c r="AF625" s="294"/>
      <c r="AG625" s="294"/>
      <c r="AH625" s="294"/>
      <c r="AI625" s="294"/>
      <c r="AJ625" s="294"/>
      <c r="AK625" s="294"/>
      <c r="AL625" s="294"/>
      <c r="AM625" s="294"/>
      <c r="AN625" s="294"/>
      <c r="AO625" s="294"/>
      <c r="AP625" s="294"/>
      <c r="AQ625" s="294"/>
      <c r="AR625" s="294"/>
      <c r="AS625" s="294"/>
      <c r="AT625" s="294"/>
      <c r="AU625" s="294"/>
      <c r="AV625" s="294"/>
      <c r="AW625" s="294"/>
      <c r="AX625" s="294"/>
      <c r="AY625" s="294"/>
      <c r="AZ625" s="294"/>
      <c r="BA625" s="294"/>
      <c r="BB625" s="294"/>
      <c r="BC625" s="294"/>
      <c r="BD625" s="294"/>
      <c r="BE625" s="294"/>
      <c r="BF625" s="294"/>
      <c r="BG625" s="294"/>
      <c r="BH625" s="294"/>
      <c r="BI625" s="294"/>
    </row>
    <row r="626" spans="2:61" ht="15.75" customHeight="1" x14ac:dyDescent="0.2">
      <c r="B626" s="297"/>
      <c r="C626" s="297"/>
      <c r="D626" s="297"/>
      <c r="E626" s="297"/>
      <c r="F626" s="294"/>
      <c r="G626" s="294"/>
      <c r="H626" s="294"/>
      <c r="I626" s="294"/>
      <c r="J626" s="294"/>
      <c r="K626" s="294"/>
      <c r="L626" s="294"/>
      <c r="M626" s="294"/>
      <c r="N626" s="294"/>
      <c r="O626" s="294"/>
      <c r="P626" s="294"/>
      <c r="Q626" s="294"/>
      <c r="R626" s="294"/>
      <c r="S626" s="294"/>
      <c r="T626" s="294"/>
      <c r="U626" s="294"/>
      <c r="V626" s="294"/>
      <c r="W626" s="294"/>
      <c r="X626" s="294"/>
      <c r="Y626" s="294"/>
      <c r="Z626" s="294"/>
      <c r="AA626" s="294"/>
      <c r="AB626" s="294"/>
      <c r="AC626" s="294"/>
      <c r="AD626" s="294"/>
      <c r="AE626" s="294"/>
      <c r="AF626" s="294"/>
      <c r="AG626" s="294"/>
      <c r="AH626" s="294"/>
      <c r="AI626" s="294"/>
      <c r="AJ626" s="294"/>
      <c r="AK626" s="294"/>
      <c r="AL626" s="294"/>
      <c r="AM626" s="294"/>
      <c r="AN626" s="294"/>
      <c r="AO626" s="294"/>
      <c r="AP626" s="294"/>
      <c r="AQ626" s="294"/>
      <c r="AR626" s="294"/>
      <c r="AS626" s="294"/>
      <c r="AT626" s="294"/>
      <c r="AU626" s="294"/>
      <c r="AV626" s="294"/>
      <c r="AW626" s="294"/>
      <c r="AX626" s="294"/>
      <c r="AY626" s="294"/>
      <c r="AZ626" s="294"/>
      <c r="BA626" s="294"/>
      <c r="BB626" s="294"/>
      <c r="BC626" s="294"/>
      <c r="BD626" s="294"/>
      <c r="BE626" s="294"/>
      <c r="BF626" s="294"/>
      <c r="BG626" s="294"/>
      <c r="BH626" s="294"/>
      <c r="BI626" s="294"/>
    </row>
    <row r="627" spans="2:61" ht="15.75" customHeight="1" x14ac:dyDescent="0.2">
      <c r="B627" s="297"/>
      <c r="C627" s="297"/>
      <c r="D627" s="297"/>
      <c r="E627" s="297"/>
      <c r="F627" s="294"/>
      <c r="G627" s="294"/>
      <c r="H627" s="294"/>
      <c r="I627" s="294"/>
      <c r="J627" s="294"/>
      <c r="K627" s="294"/>
      <c r="L627" s="294"/>
      <c r="M627" s="294"/>
      <c r="N627" s="294"/>
      <c r="O627" s="294"/>
      <c r="P627" s="294"/>
      <c r="Q627" s="294"/>
      <c r="R627" s="294"/>
      <c r="S627" s="294"/>
      <c r="T627" s="294"/>
      <c r="U627" s="294"/>
      <c r="V627" s="294"/>
      <c r="W627" s="294"/>
      <c r="X627" s="294"/>
      <c r="Y627" s="294"/>
      <c r="Z627" s="294"/>
      <c r="AA627" s="294"/>
      <c r="AB627" s="294"/>
      <c r="AC627" s="294"/>
      <c r="AD627" s="294"/>
      <c r="AE627" s="294"/>
      <c r="AF627" s="294"/>
      <c r="AG627" s="294"/>
      <c r="AH627" s="294"/>
      <c r="AI627" s="294"/>
      <c r="AJ627" s="294"/>
      <c r="AK627" s="294"/>
      <c r="AL627" s="294"/>
      <c r="AM627" s="294"/>
      <c r="AN627" s="294"/>
      <c r="AO627" s="294"/>
      <c r="AP627" s="294"/>
      <c r="AQ627" s="294"/>
      <c r="AR627" s="294"/>
      <c r="AS627" s="294"/>
      <c r="AT627" s="294"/>
      <c r="AU627" s="294"/>
      <c r="AV627" s="294"/>
      <c r="AW627" s="294"/>
      <c r="AX627" s="294"/>
      <c r="AY627" s="294"/>
      <c r="AZ627" s="294"/>
      <c r="BA627" s="294"/>
      <c r="BB627" s="294"/>
      <c r="BC627" s="294"/>
      <c r="BD627" s="294"/>
      <c r="BE627" s="294"/>
      <c r="BF627" s="294"/>
      <c r="BG627" s="294"/>
      <c r="BH627" s="294"/>
      <c r="BI627" s="294"/>
    </row>
    <row r="628" spans="2:61" ht="15.75" customHeight="1" x14ac:dyDescent="0.2">
      <c r="B628" s="297"/>
      <c r="C628" s="297"/>
      <c r="D628" s="297"/>
      <c r="E628" s="297"/>
      <c r="F628" s="294"/>
      <c r="G628" s="294"/>
      <c r="H628" s="294"/>
      <c r="I628" s="294"/>
      <c r="J628" s="294"/>
      <c r="K628" s="294"/>
      <c r="L628" s="294"/>
      <c r="M628" s="294"/>
      <c r="N628" s="294"/>
      <c r="O628" s="294"/>
      <c r="P628" s="294"/>
      <c r="Q628" s="294"/>
      <c r="R628" s="294"/>
      <c r="S628" s="294"/>
      <c r="T628" s="294"/>
      <c r="U628" s="294"/>
      <c r="V628" s="294"/>
      <c r="W628" s="294"/>
      <c r="X628" s="294"/>
      <c r="Y628" s="294"/>
      <c r="Z628" s="294"/>
      <c r="AA628" s="294"/>
      <c r="AB628" s="294"/>
      <c r="AC628" s="294"/>
      <c r="AD628" s="294"/>
      <c r="AE628" s="294"/>
      <c r="AF628" s="294"/>
      <c r="AG628" s="294"/>
      <c r="AH628" s="294"/>
      <c r="AI628" s="294"/>
      <c r="AJ628" s="294"/>
      <c r="AK628" s="294"/>
      <c r="AL628" s="294"/>
      <c r="AM628" s="294"/>
      <c r="AN628" s="294"/>
      <c r="AO628" s="294"/>
      <c r="AP628" s="294"/>
      <c r="AQ628" s="294"/>
      <c r="AR628" s="294"/>
      <c r="AS628" s="294"/>
      <c r="AT628" s="294"/>
      <c r="AU628" s="294"/>
      <c r="AV628" s="294"/>
      <c r="AW628" s="294"/>
      <c r="AX628" s="294"/>
      <c r="AY628" s="294"/>
      <c r="AZ628" s="294"/>
      <c r="BA628" s="294"/>
      <c r="BB628" s="294"/>
      <c r="BC628" s="294"/>
      <c r="BD628" s="294"/>
      <c r="BE628" s="294"/>
      <c r="BF628" s="294"/>
      <c r="BG628" s="294"/>
      <c r="BH628" s="294"/>
      <c r="BI628" s="294"/>
    </row>
    <row r="629" spans="2:61" ht="15.75" customHeight="1" x14ac:dyDescent="0.2">
      <c r="B629" s="297"/>
      <c r="C629" s="297"/>
      <c r="D629" s="297"/>
      <c r="E629" s="297"/>
      <c r="F629" s="294"/>
      <c r="G629" s="294"/>
      <c r="H629" s="294"/>
      <c r="I629" s="294"/>
      <c r="J629" s="294"/>
      <c r="K629" s="294"/>
      <c r="L629" s="294"/>
      <c r="M629" s="294"/>
      <c r="N629" s="294"/>
      <c r="O629" s="294"/>
      <c r="P629" s="294"/>
      <c r="Q629" s="294"/>
      <c r="R629" s="294"/>
      <c r="S629" s="294"/>
      <c r="T629" s="294"/>
      <c r="U629" s="294"/>
      <c r="V629" s="294"/>
      <c r="W629" s="294"/>
      <c r="X629" s="294"/>
      <c r="Y629" s="294"/>
      <c r="Z629" s="294"/>
      <c r="AA629" s="294"/>
      <c r="AB629" s="294"/>
      <c r="AC629" s="294"/>
      <c r="AD629" s="294"/>
      <c r="AE629" s="294"/>
      <c r="AF629" s="294"/>
      <c r="AG629" s="294"/>
      <c r="AH629" s="294"/>
      <c r="AI629" s="294"/>
      <c r="AJ629" s="294"/>
      <c r="AK629" s="294"/>
      <c r="AL629" s="294"/>
      <c r="AM629" s="294"/>
      <c r="AN629" s="294"/>
      <c r="AO629" s="294"/>
      <c r="AP629" s="294"/>
      <c r="AQ629" s="294"/>
      <c r="AR629" s="294"/>
      <c r="AS629" s="294"/>
      <c r="AT629" s="294"/>
      <c r="AU629" s="294"/>
      <c r="AV629" s="294"/>
      <c r="AW629" s="294"/>
      <c r="AX629" s="294"/>
      <c r="AY629" s="294"/>
      <c r="AZ629" s="294"/>
      <c r="BA629" s="294"/>
      <c r="BB629" s="294"/>
      <c r="BC629" s="294"/>
      <c r="BD629" s="294"/>
      <c r="BE629" s="294"/>
      <c r="BF629" s="294"/>
      <c r="BG629" s="294"/>
      <c r="BH629" s="294"/>
      <c r="BI629" s="294"/>
    </row>
    <row r="630" spans="2:61" ht="15.75" customHeight="1" x14ac:dyDescent="0.2">
      <c r="B630" s="297"/>
      <c r="C630" s="297"/>
      <c r="D630" s="297"/>
      <c r="E630" s="297"/>
      <c r="F630" s="294"/>
      <c r="G630" s="294"/>
      <c r="H630" s="294"/>
      <c r="I630" s="294"/>
      <c r="J630" s="294"/>
      <c r="K630" s="294"/>
      <c r="L630" s="294"/>
      <c r="M630" s="294"/>
      <c r="N630" s="294"/>
      <c r="O630" s="294"/>
      <c r="P630" s="294"/>
      <c r="Q630" s="294"/>
      <c r="R630" s="294"/>
      <c r="S630" s="294"/>
      <c r="T630" s="294"/>
      <c r="U630" s="294"/>
      <c r="V630" s="294"/>
      <c r="W630" s="294"/>
      <c r="X630" s="294"/>
      <c r="Y630" s="294"/>
      <c r="Z630" s="294"/>
      <c r="AA630" s="294"/>
      <c r="AB630" s="294"/>
      <c r="AC630" s="294"/>
      <c r="AD630" s="294"/>
      <c r="AE630" s="294"/>
      <c r="AF630" s="294"/>
      <c r="AG630" s="294"/>
      <c r="AH630" s="294"/>
      <c r="AI630" s="294"/>
      <c r="AJ630" s="294"/>
      <c r="AK630" s="294"/>
      <c r="AL630" s="294"/>
      <c r="AM630" s="294"/>
      <c r="AN630" s="294"/>
      <c r="AO630" s="294"/>
      <c r="AP630" s="294"/>
      <c r="AQ630" s="294"/>
      <c r="AR630" s="294"/>
      <c r="AS630" s="294"/>
      <c r="AT630" s="294"/>
      <c r="AU630" s="294"/>
      <c r="AV630" s="294"/>
      <c r="AW630" s="294"/>
      <c r="AX630" s="294"/>
      <c r="AY630" s="294"/>
      <c r="AZ630" s="294"/>
      <c r="BA630" s="294"/>
      <c r="BB630" s="294"/>
      <c r="BC630" s="294"/>
      <c r="BD630" s="294"/>
      <c r="BE630" s="294"/>
      <c r="BF630" s="294"/>
      <c r="BG630" s="294"/>
      <c r="BH630" s="294"/>
      <c r="BI630" s="294"/>
    </row>
    <row r="631" spans="2:61" ht="15.75" customHeight="1" x14ac:dyDescent="0.2">
      <c r="B631" s="297"/>
      <c r="C631" s="297"/>
      <c r="D631" s="297"/>
      <c r="E631" s="297"/>
      <c r="F631" s="294"/>
      <c r="G631" s="294"/>
      <c r="H631" s="294"/>
      <c r="I631" s="294"/>
      <c r="J631" s="294"/>
      <c r="K631" s="294"/>
      <c r="L631" s="294"/>
      <c r="M631" s="294"/>
      <c r="N631" s="294"/>
      <c r="O631" s="294"/>
      <c r="P631" s="294"/>
      <c r="Q631" s="294"/>
      <c r="R631" s="294"/>
      <c r="S631" s="294"/>
      <c r="T631" s="294"/>
      <c r="U631" s="294"/>
      <c r="V631" s="294"/>
      <c r="W631" s="294"/>
      <c r="X631" s="294"/>
      <c r="Y631" s="294"/>
      <c r="Z631" s="294"/>
      <c r="AA631" s="294"/>
      <c r="AB631" s="294"/>
      <c r="AC631" s="294"/>
      <c r="AD631" s="294"/>
      <c r="AE631" s="294"/>
      <c r="AF631" s="294"/>
      <c r="AG631" s="294"/>
      <c r="AH631" s="294"/>
      <c r="AI631" s="294"/>
      <c r="AJ631" s="294"/>
      <c r="AK631" s="294"/>
      <c r="AL631" s="294"/>
      <c r="AM631" s="294"/>
      <c r="AN631" s="294"/>
      <c r="AO631" s="294"/>
      <c r="AP631" s="294"/>
      <c r="AQ631" s="294"/>
      <c r="AR631" s="294"/>
      <c r="AS631" s="294"/>
      <c r="AT631" s="294"/>
      <c r="AU631" s="294"/>
      <c r="AV631" s="294"/>
      <c r="AW631" s="294"/>
      <c r="AX631" s="294"/>
      <c r="AY631" s="294"/>
      <c r="AZ631" s="294"/>
      <c r="BA631" s="294"/>
      <c r="BB631" s="294"/>
      <c r="BC631" s="294"/>
      <c r="BD631" s="294"/>
      <c r="BE631" s="294"/>
      <c r="BF631" s="294"/>
      <c r="BG631" s="294"/>
      <c r="BH631" s="294"/>
      <c r="BI631" s="294"/>
    </row>
    <row r="632" spans="2:61" ht="15.75" customHeight="1" x14ac:dyDescent="0.2">
      <c r="B632" s="297"/>
      <c r="C632" s="297"/>
      <c r="D632" s="297"/>
      <c r="E632" s="297"/>
      <c r="F632" s="294"/>
      <c r="G632" s="294"/>
      <c r="H632" s="294"/>
      <c r="I632" s="294"/>
      <c r="J632" s="294"/>
      <c r="K632" s="294"/>
      <c r="L632" s="294"/>
      <c r="M632" s="294"/>
      <c r="N632" s="294"/>
      <c r="O632" s="294"/>
      <c r="P632" s="294"/>
      <c r="Q632" s="294"/>
      <c r="R632" s="294"/>
      <c r="S632" s="294"/>
      <c r="T632" s="294"/>
      <c r="U632" s="294"/>
      <c r="V632" s="294"/>
      <c r="W632" s="294"/>
      <c r="X632" s="294"/>
      <c r="Y632" s="294"/>
      <c r="Z632" s="294"/>
      <c r="AA632" s="294"/>
      <c r="AB632" s="294"/>
      <c r="AC632" s="294"/>
      <c r="AD632" s="294"/>
      <c r="AE632" s="294"/>
      <c r="AF632" s="294"/>
      <c r="AG632" s="294"/>
      <c r="AH632" s="294"/>
      <c r="AI632" s="294"/>
      <c r="AJ632" s="294"/>
      <c r="AK632" s="294"/>
      <c r="AL632" s="294"/>
      <c r="AM632" s="294"/>
      <c r="AN632" s="294"/>
      <c r="AO632" s="294"/>
      <c r="AP632" s="294"/>
      <c r="AQ632" s="294"/>
      <c r="AR632" s="294"/>
      <c r="AS632" s="294"/>
      <c r="AT632" s="294"/>
      <c r="AU632" s="294"/>
      <c r="AV632" s="294"/>
      <c r="AW632" s="294"/>
      <c r="AX632" s="294"/>
      <c r="AY632" s="294"/>
      <c r="AZ632" s="294"/>
      <c r="BA632" s="294"/>
      <c r="BB632" s="294"/>
      <c r="BC632" s="294"/>
      <c r="BD632" s="294"/>
      <c r="BE632" s="294"/>
      <c r="BF632" s="294"/>
      <c r="BG632" s="294"/>
      <c r="BH632" s="294"/>
      <c r="BI632" s="294"/>
    </row>
    <row r="633" spans="2:61" ht="15.75" customHeight="1" x14ac:dyDescent="0.2">
      <c r="B633" s="297"/>
      <c r="C633" s="297"/>
      <c r="D633" s="297"/>
      <c r="E633" s="297"/>
      <c r="F633" s="294"/>
      <c r="G633" s="294"/>
      <c r="H633" s="294"/>
      <c r="I633" s="294"/>
      <c r="J633" s="294"/>
      <c r="K633" s="294"/>
      <c r="L633" s="294"/>
      <c r="M633" s="294"/>
      <c r="N633" s="294"/>
      <c r="O633" s="294"/>
      <c r="P633" s="294"/>
      <c r="Q633" s="294"/>
      <c r="R633" s="294"/>
      <c r="S633" s="294"/>
      <c r="T633" s="294"/>
      <c r="U633" s="294"/>
      <c r="V633" s="294"/>
      <c r="W633" s="294"/>
      <c r="X633" s="294"/>
      <c r="Y633" s="294"/>
      <c r="Z633" s="294"/>
      <c r="AA633" s="294"/>
      <c r="AB633" s="294"/>
      <c r="AC633" s="294"/>
      <c r="AD633" s="294"/>
      <c r="AE633" s="294"/>
      <c r="AF633" s="294"/>
      <c r="AG633" s="294"/>
      <c r="AH633" s="294"/>
      <c r="AI633" s="294"/>
      <c r="AJ633" s="294"/>
      <c r="AK633" s="294"/>
      <c r="AL633" s="294"/>
      <c r="AM633" s="294"/>
      <c r="AN633" s="294"/>
      <c r="AO633" s="294"/>
      <c r="AP633" s="294"/>
      <c r="AQ633" s="294"/>
      <c r="AR633" s="294"/>
      <c r="AS633" s="294"/>
      <c r="AT633" s="294"/>
      <c r="AU633" s="294"/>
      <c r="AV633" s="294"/>
      <c r="AW633" s="294"/>
      <c r="AX633" s="294"/>
      <c r="AY633" s="294"/>
      <c r="AZ633" s="294"/>
      <c r="BA633" s="294"/>
      <c r="BB633" s="294"/>
      <c r="BC633" s="294"/>
      <c r="BD633" s="294"/>
      <c r="BE633" s="294"/>
      <c r="BF633" s="294"/>
      <c r="BG633" s="294"/>
      <c r="BH633" s="294"/>
      <c r="BI633" s="294"/>
    </row>
    <row r="634" spans="2:61" ht="15.75" customHeight="1" x14ac:dyDescent="0.2">
      <c r="B634" s="297"/>
      <c r="C634" s="297"/>
      <c r="D634" s="297"/>
      <c r="E634" s="297"/>
      <c r="F634" s="294"/>
      <c r="G634" s="294"/>
      <c r="H634" s="294"/>
      <c r="I634" s="294"/>
      <c r="J634" s="294"/>
      <c r="K634" s="294"/>
      <c r="L634" s="294"/>
      <c r="M634" s="294"/>
      <c r="N634" s="294"/>
      <c r="O634" s="294"/>
      <c r="P634" s="294"/>
      <c r="Q634" s="294"/>
      <c r="R634" s="294"/>
      <c r="S634" s="294"/>
      <c r="T634" s="294"/>
      <c r="U634" s="294"/>
      <c r="V634" s="294"/>
      <c r="W634" s="294"/>
      <c r="X634" s="294"/>
      <c r="Y634" s="294"/>
      <c r="Z634" s="294"/>
      <c r="AA634" s="294"/>
      <c r="AB634" s="294"/>
      <c r="AC634" s="294"/>
      <c r="AD634" s="294"/>
      <c r="AE634" s="294"/>
      <c r="AF634" s="294"/>
      <c r="AG634" s="294"/>
      <c r="AH634" s="294"/>
      <c r="AI634" s="294"/>
      <c r="AJ634" s="294"/>
      <c r="AK634" s="294"/>
      <c r="AL634" s="294"/>
      <c r="AM634" s="294"/>
      <c r="AN634" s="294"/>
      <c r="AO634" s="294"/>
      <c r="AP634" s="294"/>
      <c r="AQ634" s="294"/>
      <c r="AR634" s="294"/>
      <c r="AS634" s="294"/>
      <c r="AT634" s="294"/>
      <c r="AU634" s="294"/>
      <c r="AV634" s="294"/>
      <c r="AW634" s="294"/>
      <c r="AX634" s="294"/>
      <c r="AY634" s="294"/>
      <c r="AZ634" s="294"/>
      <c r="BA634" s="294"/>
      <c r="BB634" s="294"/>
      <c r="BC634" s="294"/>
      <c r="BD634" s="294"/>
      <c r="BE634" s="294"/>
      <c r="BF634" s="294"/>
      <c r="BG634" s="294"/>
      <c r="BH634" s="294"/>
      <c r="BI634" s="294"/>
    </row>
    <row r="635" spans="2:61" ht="15.75" customHeight="1" x14ac:dyDescent="0.2">
      <c r="B635" s="297"/>
      <c r="C635" s="297"/>
      <c r="D635" s="297"/>
      <c r="E635" s="297"/>
      <c r="F635" s="294"/>
      <c r="G635" s="294"/>
      <c r="H635" s="294"/>
      <c r="I635" s="294"/>
      <c r="J635" s="294"/>
      <c r="K635" s="294"/>
      <c r="L635" s="294"/>
      <c r="M635" s="294"/>
      <c r="N635" s="294"/>
      <c r="O635" s="294"/>
      <c r="P635" s="294"/>
      <c r="Q635" s="294"/>
      <c r="R635" s="294"/>
      <c r="S635" s="294"/>
      <c r="T635" s="294"/>
      <c r="U635" s="294"/>
      <c r="V635" s="294"/>
      <c r="W635" s="294"/>
      <c r="X635" s="294"/>
      <c r="Y635" s="294"/>
      <c r="Z635" s="294"/>
      <c r="AA635" s="294"/>
      <c r="AB635" s="294"/>
      <c r="AC635" s="294"/>
      <c r="AD635" s="294"/>
      <c r="AE635" s="294"/>
      <c r="AF635" s="294"/>
      <c r="AG635" s="294"/>
      <c r="AH635" s="294"/>
      <c r="AI635" s="294"/>
      <c r="AJ635" s="294"/>
      <c r="AK635" s="294"/>
      <c r="AL635" s="294"/>
      <c r="AM635" s="294"/>
      <c r="AN635" s="294"/>
      <c r="AO635" s="294"/>
      <c r="AP635" s="294"/>
      <c r="AQ635" s="294"/>
      <c r="AR635" s="294"/>
      <c r="AS635" s="294"/>
      <c r="AT635" s="294"/>
      <c r="AU635" s="294"/>
      <c r="AV635" s="294"/>
      <c r="AW635" s="294"/>
      <c r="AX635" s="294"/>
      <c r="AY635" s="294"/>
      <c r="AZ635" s="294"/>
      <c r="BA635" s="294"/>
      <c r="BB635" s="294"/>
      <c r="BC635" s="294"/>
      <c r="BD635" s="294"/>
      <c r="BE635" s="294"/>
      <c r="BF635" s="294"/>
      <c r="BG635" s="294"/>
      <c r="BH635" s="294"/>
      <c r="BI635" s="294"/>
    </row>
    <row r="636" spans="2:61" ht="15.75" customHeight="1" x14ac:dyDescent="0.2">
      <c r="B636" s="297"/>
      <c r="C636" s="297"/>
      <c r="D636" s="297"/>
      <c r="E636" s="297"/>
      <c r="F636" s="294"/>
      <c r="G636" s="294"/>
      <c r="H636" s="294"/>
      <c r="I636" s="294"/>
      <c r="J636" s="294"/>
      <c r="K636" s="294"/>
      <c r="L636" s="294"/>
      <c r="M636" s="294"/>
      <c r="N636" s="294"/>
      <c r="O636" s="294"/>
      <c r="P636" s="294"/>
      <c r="Q636" s="294"/>
      <c r="R636" s="294"/>
      <c r="S636" s="294"/>
      <c r="T636" s="294"/>
      <c r="U636" s="294"/>
      <c r="V636" s="294"/>
      <c r="W636" s="294"/>
      <c r="X636" s="294"/>
      <c r="Y636" s="294"/>
      <c r="Z636" s="294"/>
      <c r="AA636" s="294"/>
      <c r="AB636" s="294"/>
      <c r="AC636" s="294"/>
      <c r="AD636" s="294"/>
      <c r="AE636" s="294"/>
      <c r="AF636" s="294"/>
      <c r="AG636" s="294"/>
      <c r="AH636" s="294"/>
      <c r="AI636" s="294"/>
      <c r="AJ636" s="294"/>
      <c r="AK636" s="294"/>
      <c r="AL636" s="294"/>
      <c r="AM636" s="294"/>
      <c r="AN636" s="294"/>
      <c r="AO636" s="294"/>
      <c r="AP636" s="294"/>
      <c r="AQ636" s="294"/>
      <c r="AR636" s="294"/>
      <c r="AS636" s="294"/>
      <c r="AT636" s="294"/>
      <c r="AU636" s="294"/>
      <c r="AV636" s="294"/>
      <c r="AW636" s="294"/>
      <c r="AX636" s="294"/>
      <c r="AY636" s="294"/>
      <c r="AZ636" s="294"/>
      <c r="BA636" s="294"/>
      <c r="BB636" s="294"/>
      <c r="BC636" s="294"/>
      <c r="BD636" s="294"/>
      <c r="BE636" s="294"/>
      <c r="BF636" s="294"/>
      <c r="BG636" s="294"/>
      <c r="BH636" s="294"/>
      <c r="BI636" s="294"/>
    </row>
    <row r="637" spans="2:61" ht="15.75" customHeight="1" x14ac:dyDescent="0.2">
      <c r="B637" s="297"/>
      <c r="C637" s="297"/>
      <c r="D637" s="297"/>
      <c r="E637" s="297"/>
      <c r="F637" s="294"/>
      <c r="G637" s="294"/>
      <c r="H637" s="294"/>
      <c r="I637" s="294"/>
      <c r="J637" s="294"/>
      <c r="K637" s="294"/>
      <c r="L637" s="294"/>
      <c r="M637" s="294"/>
      <c r="N637" s="294"/>
      <c r="O637" s="294"/>
      <c r="P637" s="294"/>
      <c r="Q637" s="294"/>
      <c r="R637" s="294"/>
      <c r="S637" s="294"/>
      <c r="T637" s="294"/>
      <c r="U637" s="294"/>
      <c r="V637" s="294"/>
      <c r="W637" s="294"/>
      <c r="X637" s="294"/>
      <c r="Y637" s="294"/>
      <c r="Z637" s="294"/>
      <c r="AA637" s="294"/>
      <c r="AB637" s="294"/>
      <c r="AC637" s="294"/>
      <c r="AD637" s="294"/>
      <c r="AE637" s="294"/>
      <c r="AF637" s="294"/>
      <c r="AG637" s="294"/>
      <c r="AH637" s="294"/>
      <c r="AI637" s="294"/>
      <c r="AJ637" s="294"/>
      <c r="AK637" s="294"/>
      <c r="AL637" s="294"/>
      <c r="AM637" s="294"/>
      <c r="AN637" s="294"/>
      <c r="AO637" s="294"/>
      <c r="AP637" s="294"/>
      <c r="AQ637" s="294"/>
      <c r="AR637" s="294"/>
      <c r="AS637" s="294"/>
      <c r="AT637" s="294"/>
      <c r="AU637" s="294"/>
      <c r="AV637" s="294"/>
      <c r="AW637" s="294"/>
      <c r="AX637" s="294"/>
      <c r="AY637" s="294"/>
      <c r="AZ637" s="294"/>
      <c r="BA637" s="294"/>
      <c r="BB637" s="294"/>
      <c r="BC637" s="294"/>
      <c r="BD637" s="294"/>
      <c r="BE637" s="294"/>
      <c r="BF637" s="294"/>
      <c r="BG637" s="294"/>
      <c r="BH637" s="294"/>
      <c r="BI637" s="294"/>
    </row>
    <row r="638" spans="2:61" ht="15.75" customHeight="1" x14ac:dyDescent="0.2">
      <c r="B638" s="297"/>
      <c r="C638" s="297"/>
      <c r="D638" s="297"/>
      <c r="E638" s="297"/>
      <c r="F638" s="294"/>
      <c r="G638" s="294"/>
      <c r="H638" s="294"/>
      <c r="I638" s="294"/>
      <c r="J638" s="294"/>
      <c r="K638" s="294"/>
      <c r="L638" s="294"/>
      <c r="M638" s="294"/>
      <c r="N638" s="294"/>
      <c r="O638" s="294"/>
      <c r="P638" s="294"/>
      <c r="Q638" s="294"/>
      <c r="R638" s="294"/>
      <c r="S638" s="294"/>
      <c r="T638" s="294"/>
      <c r="U638" s="294"/>
      <c r="V638" s="294"/>
      <c r="W638" s="294"/>
      <c r="X638" s="294"/>
      <c r="Y638" s="294"/>
      <c r="Z638" s="294"/>
      <c r="AA638" s="294"/>
      <c r="AB638" s="294"/>
      <c r="AC638" s="294"/>
      <c r="AD638" s="294"/>
      <c r="AE638" s="294"/>
      <c r="AF638" s="294"/>
      <c r="AG638" s="294"/>
      <c r="AH638" s="294"/>
      <c r="AI638" s="294"/>
      <c r="AJ638" s="294"/>
      <c r="AK638" s="294"/>
      <c r="AL638" s="294"/>
      <c r="AM638" s="294"/>
      <c r="AN638" s="294"/>
      <c r="AO638" s="294"/>
      <c r="AP638" s="294"/>
      <c r="AQ638" s="294"/>
      <c r="AR638" s="294"/>
      <c r="AS638" s="294"/>
      <c r="AT638" s="294"/>
      <c r="AU638" s="294"/>
      <c r="AV638" s="294"/>
      <c r="AW638" s="294"/>
      <c r="AX638" s="294"/>
      <c r="AY638" s="294"/>
      <c r="AZ638" s="294"/>
      <c r="BA638" s="294"/>
      <c r="BB638" s="294"/>
      <c r="BC638" s="294"/>
      <c r="BD638" s="294"/>
      <c r="BE638" s="294"/>
      <c r="BF638" s="294"/>
      <c r="BG638" s="294"/>
      <c r="BH638" s="294"/>
      <c r="BI638" s="294"/>
    </row>
    <row r="639" spans="2:61" ht="15.75" customHeight="1" x14ac:dyDescent="0.2">
      <c r="B639" s="297"/>
      <c r="C639" s="297"/>
      <c r="D639" s="297"/>
      <c r="E639" s="297"/>
      <c r="F639" s="294"/>
      <c r="G639" s="294"/>
      <c r="H639" s="294"/>
      <c r="I639" s="294"/>
      <c r="J639" s="294"/>
      <c r="K639" s="294"/>
      <c r="L639" s="294"/>
      <c r="M639" s="294"/>
      <c r="N639" s="294"/>
      <c r="O639" s="294"/>
      <c r="P639" s="294"/>
      <c r="Q639" s="294"/>
      <c r="R639" s="294"/>
      <c r="S639" s="294"/>
      <c r="T639" s="294"/>
      <c r="U639" s="294"/>
      <c r="V639" s="294"/>
      <c r="W639" s="294"/>
      <c r="X639" s="294"/>
      <c r="Y639" s="294"/>
      <c r="Z639" s="294"/>
      <c r="AA639" s="294"/>
      <c r="AB639" s="294"/>
      <c r="AC639" s="294"/>
      <c r="AD639" s="294"/>
      <c r="AE639" s="294"/>
      <c r="AF639" s="294"/>
      <c r="AG639" s="294"/>
      <c r="AH639" s="294"/>
      <c r="AI639" s="294"/>
      <c r="AJ639" s="294"/>
      <c r="AK639" s="294"/>
      <c r="AL639" s="294"/>
      <c r="AM639" s="294"/>
      <c r="AN639" s="294"/>
      <c r="AO639" s="294"/>
      <c r="AP639" s="294"/>
      <c r="AQ639" s="294"/>
      <c r="AR639" s="294"/>
      <c r="AS639" s="294"/>
      <c r="AT639" s="294"/>
      <c r="AU639" s="294"/>
      <c r="AV639" s="294"/>
      <c r="AW639" s="294"/>
      <c r="AX639" s="294"/>
      <c r="AY639" s="294"/>
      <c r="AZ639" s="294"/>
      <c r="BA639" s="294"/>
      <c r="BB639" s="294"/>
      <c r="BC639" s="294"/>
      <c r="BD639" s="294"/>
      <c r="BE639" s="294"/>
      <c r="BF639" s="294"/>
      <c r="BG639" s="294"/>
      <c r="BH639" s="294"/>
      <c r="BI639" s="294"/>
    </row>
    <row r="640" spans="2:61" ht="15.75" customHeight="1" x14ac:dyDescent="0.2">
      <c r="B640" s="297"/>
      <c r="C640" s="297"/>
      <c r="D640" s="297"/>
      <c r="E640" s="297"/>
      <c r="F640" s="294"/>
      <c r="G640" s="294"/>
      <c r="H640" s="294"/>
      <c r="I640" s="294"/>
      <c r="J640" s="294"/>
      <c r="K640" s="294"/>
      <c r="L640" s="294"/>
      <c r="M640" s="294"/>
      <c r="N640" s="294"/>
      <c r="O640" s="294"/>
      <c r="P640" s="294"/>
      <c r="Q640" s="294"/>
      <c r="R640" s="294"/>
      <c r="S640" s="294"/>
      <c r="T640" s="294"/>
      <c r="U640" s="294"/>
      <c r="V640" s="294"/>
      <c r="W640" s="294"/>
      <c r="X640" s="294"/>
      <c r="Y640" s="294"/>
      <c r="Z640" s="294"/>
      <c r="AA640" s="294"/>
      <c r="AB640" s="294"/>
      <c r="AC640" s="294"/>
      <c r="AD640" s="294"/>
      <c r="AE640" s="294"/>
      <c r="AF640" s="294"/>
      <c r="AG640" s="294"/>
      <c r="AH640" s="294"/>
      <c r="AI640" s="294"/>
      <c r="AJ640" s="294"/>
      <c r="AK640" s="294"/>
      <c r="AL640" s="294"/>
      <c r="AM640" s="294"/>
      <c r="AN640" s="294"/>
      <c r="AO640" s="294"/>
      <c r="AP640" s="294"/>
      <c r="AQ640" s="294"/>
      <c r="AR640" s="294"/>
      <c r="AS640" s="294"/>
      <c r="AT640" s="294"/>
      <c r="AU640" s="294"/>
      <c r="AV640" s="294"/>
      <c r="AW640" s="294"/>
      <c r="AX640" s="294"/>
      <c r="AY640" s="294"/>
      <c r="AZ640" s="294"/>
      <c r="BA640" s="294"/>
      <c r="BB640" s="294"/>
      <c r="BC640" s="294"/>
      <c r="BD640" s="294"/>
      <c r="BE640" s="294"/>
      <c r="BF640" s="294"/>
      <c r="BG640" s="294"/>
      <c r="BH640" s="294"/>
      <c r="BI640" s="294"/>
    </row>
    <row r="641" spans="2:61" ht="15.75" customHeight="1" x14ac:dyDescent="0.2">
      <c r="B641" s="297"/>
      <c r="C641" s="297"/>
      <c r="D641" s="297"/>
      <c r="E641" s="297"/>
      <c r="F641" s="294"/>
      <c r="G641" s="294"/>
      <c r="H641" s="294"/>
      <c r="I641" s="294"/>
      <c r="J641" s="294"/>
      <c r="K641" s="294"/>
      <c r="L641" s="294"/>
      <c r="M641" s="294"/>
      <c r="N641" s="294"/>
      <c r="O641" s="294"/>
      <c r="P641" s="294"/>
      <c r="Q641" s="294"/>
      <c r="R641" s="294"/>
      <c r="S641" s="294"/>
      <c r="T641" s="294"/>
      <c r="U641" s="294"/>
      <c r="V641" s="294"/>
      <c r="W641" s="294"/>
      <c r="X641" s="294"/>
      <c r="Y641" s="294"/>
      <c r="Z641" s="294"/>
      <c r="AA641" s="294"/>
      <c r="AB641" s="294"/>
      <c r="AC641" s="294"/>
      <c r="AD641" s="294"/>
      <c r="AE641" s="294"/>
      <c r="AF641" s="294"/>
      <c r="AG641" s="294"/>
      <c r="AH641" s="294"/>
      <c r="AI641" s="294"/>
      <c r="AJ641" s="294"/>
      <c r="AK641" s="294"/>
      <c r="AL641" s="294"/>
      <c r="AM641" s="294"/>
      <c r="AN641" s="294"/>
      <c r="AO641" s="294"/>
      <c r="AP641" s="294"/>
      <c r="AQ641" s="294"/>
      <c r="AR641" s="294"/>
      <c r="AS641" s="294"/>
      <c r="AT641" s="294"/>
      <c r="AU641" s="294"/>
      <c r="AV641" s="294"/>
      <c r="AW641" s="294"/>
      <c r="AX641" s="294"/>
      <c r="AY641" s="294"/>
      <c r="AZ641" s="294"/>
      <c r="BA641" s="294"/>
      <c r="BB641" s="294"/>
      <c r="BC641" s="294"/>
      <c r="BD641" s="294"/>
      <c r="BE641" s="294"/>
      <c r="BF641" s="294"/>
      <c r="BG641" s="294"/>
      <c r="BH641" s="294"/>
      <c r="BI641" s="294"/>
    </row>
    <row r="642" spans="2:61" ht="15.75" customHeight="1" x14ac:dyDescent="0.2">
      <c r="B642" s="297"/>
      <c r="C642" s="297"/>
      <c r="D642" s="297"/>
      <c r="E642" s="297"/>
      <c r="F642" s="294"/>
      <c r="G642" s="294"/>
      <c r="H642" s="294"/>
      <c r="I642" s="294"/>
      <c r="J642" s="294"/>
      <c r="K642" s="294"/>
      <c r="L642" s="294"/>
      <c r="M642" s="294"/>
      <c r="N642" s="294"/>
      <c r="O642" s="294"/>
      <c r="P642" s="294"/>
      <c r="Q642" s="294"/>
      <c r="R642" s="294"/>
      <c r="S642" s="294"/>
      <c r="T642" s="294"/>
      <c r="U642" s="294"/>
      <c r="V642" s="294"/>
      <c r="W642" s="294"/>
      <c r="X642" s="294"/>
      <c r="Y642" s="294"/>
      <c r="Z642" s="294"/>
      <c r="AA642" s="294"/>
      <c r="AB642" s="294"/>
      <c r="AC642" s="294"/>
      <c r="AD642" s="294"/>
      <c r="AE642" s="294"/>
      <c r="AF642" s="294"/>
      <c r="AG642" s="294"/>
      <c r="AH642" s="294"/>
      <c r="AI642" s="294"/>
      <c r="AJ642" s="294"/>
      <c r="AK642" s="294"/>
      <c r="AL642" s="294"/>
      <c r="AM642" s="294"/>
      <c r="AN642" s="294"/>
      <c r="AO642" s="294"/>
      <c r="AP642" s="294"/>
      <c r="AQ642" s="294"/>
      <c r="AR642" s="294"/>
      <c r="AS642" s="294"/>
      <c r="AT642" s="294"/>
      <c r="AU642" s="294"/>
      <c r="AV642" s="294"/>
      <c r="AW642" s="294"/>
      <c r="AX642" s="294"/>
      <c r="AY642" s="294"/>
      <c r="AZ642" s="294"/>
      <c r="BA642" s="294"/>
      <c r="BB642" s="294"/>
      <c r="BC642" s="294"/>
      <c r="BD642" s="294"/>
      <c r="BE642" s="294"/>
      <c r="BF642" s="294"/>
      <c r="BG642" s="294"/>
      <c r="BH642" s="294"/>
      <c r="BI642" s="294"/>
    </row>
    <row r="643" spans="2:61" ht="15.75" customHeight="1" x14ac:dyDescent="0.2">
      <c r="B643" s="297"/>
      <c r="C643" s="297"/>
      <c r="D643" s="297"/>
      <c r="E643" s="297"/>
      <c r="F643" s="294"/>
      <c r="G643" s="294"/>
      <c r="H643" s="294"/>
      <c r="I643" s="294"/>
      <c r="J643" s="294"/>
      <c r="K643" s="294"/>
      <c r="L643" s="294"/>
      <c r="M643" s="294"/>
      <c r="N643" s="294"/>
      <c r="O643" s="294"/>
      <c r="P643" s="294"/>
      <c r="Q643" s="294"/>
      <c r="R643" s="294"/>
      <c r="S643" s="294"/>
      <c r="T643" s="294"/>
      <c r="U643" s="294"/>
      <c r="V643" s="294"/>
      <c r="W643" s="294"/>
      <c r="X643" s="294"/>
      <c r="Y643" s="294"/>
      <c r="Z643" s="294"/>
      <c r="AA643" s="294"/>
      <c r="AB643" s="294"/>
      <c r="AC643" s="294"/>
      <c r="AD643" s="294"/>
      <c r="AE643" s="294"/>
      <c r="AF643" s="294"/>
      <c r="AG643" s="294"/>
      <c r="AH643" s="294"/>
      <c r="AI643" s="294"/>
      <c r="AJ643" s="294"/>
      <c r="AK643" s="294"/>
      <c r="AL643" s="294"/>
      <c r="AM643" s="294"/>
      <c r="AN643" s="294"/>
      <c r="AO643" s="294"/>
      <c r="AP643" s="294"/>
      <c r="AQ643" s="294"/>
      <c r="AR643" s="294"/>
      <c r="AS643" s="294"/>
      <c r="AT643" s="294"/>
      <c r="AU643" s="294"/>
      <c r="AV643" s="294"/>
      <c r="AW643" s="294"/>
      <c r="AX643" s="294"/>
      <c r="AY643" s="294"/>
      <c r="AZ643" s="294"/>
      <c r="BA643" s="294"/>
      <c r="BB643" s="294"/>
      <c r="BC643" s="294"/>
      <c r="BD643" s="294"/>
      <c r="BE643" s="294"/>
      <c r="BF643" s="294"/>
      <c r="BG643" s="294"/>
      <c r="BH643" s="294"/>
      <c r="BI643" s="294"/>
    </row>
    <row r="644" spans="2:61" ht="15.75" customHeight="1" x14ac:dyDescent="0.2">
      <c r="B644" s="297"/>
      <c r="C644" s="297"/>
      <c r="D644" s="297"/>
      <c r="E644" s="297"/>
      <c r="F644" s="294"/>
      <c r="G644" s="294"/>
      <c r="H644" s="294"/>
      <c r="I644" s="294"/>
      <c r="J644" s="294"/>
      <c r="K644" s="294"/>
      <c r="L644" s="294"/>
      <c r="M644" s="294"/>
      <c r="N644" s="294"/>
      <c r="O644" s="294"/>
      <c r="P644" s="294"/>
      <c r="Q644" s="294"/>
      <c r="R644" s="294"/>
      <c r="S644" s="294"/>
      <c r="T644" s="294"/>
      <c r="U644" s="294"/>
      <c r="V644" s="294"/>
      <c r="W644" s="294"/>
      <c r="X644" s="294"/>
      <c r="Y644" s="294"/>
      <c r="Z644" s="294"/>
      <c r="AA644" s="294"/>
      <c r="AB644" s="294"/>
      <c r="AC644" s="294"/>
      <c r="AD644" s="294"/>
      <c r="AE644" s="294"/>
      <c r="AF644" s="294"/>
      <c r="AG644" s="294"/>
      <c r="AH644" s="294"/>
      <c r="AI644" s="294"/>
      <c r="AJ644" s="294"/>
      <c r="AK644" s="294"/>
      <c r="AL644" s="294"/>
      <c r="AM644" s="294"/>
      <c r="AN644" s="294"/>
      <c r="AO644" s="294"/>
      <c r="AP644" s="294"/>
      <c r="AQ644" s="294"/>
      <c r="AR644" s="294"/>
      <c r="AS644" s="294"/>
      <c r="AT644" s="294"/>
      <c r="AU644" s="294"/>
      <c r="AV644" s="294"/>
      <c r="AW644" s="294"/>
      <c r="AX644" s="294"/>
      <c r="AY644" s="294"/>
      <c r="AZ644" s="294"/>
      <c r="BA644" s="294"/>
      <c r="BB644" s="294"/>
      <c r="BC644" s="294"/>
      <c r="BD644" s="294"/>
      <c r="BE644" s="294"/>
      <c r="BF644" s="294"/>
      <c r="BG644" s="294"/>
      <c r="BH644" s="294"/>
      <c r="BI644" s="294"/>
    </row>
    <row r="645" spans="2:61" ht="15.75" customHeight="1" x14ac:dyDescent="0.2">
      <c r="B645" s="297"/>
      <c r="C645" s="297"/>
      <c r="D645" s="297"/>
      <c r="E645" s="297"/>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4"/>
      <c r="AY645" s="294"/>
      <c r="AZ645" s="294"/>
      <c r="BA645" s="294"/>
      <c r="BB645" s="294"/>
      <c r="BC645" s="294"/>
      <c r="BD645" s="294"/>
      <c r="BE645" s="294"/>
      <c r="BF645" s="294"/>
      <c r="BG645" s="294"/>
      <c r="BH645" s="294"/>
      <c r="BI645" s="294"/>
    </row>
    <row r="646" spans="2:61" ht="15.75" customHeight="1" x14ac:dyDescent="0.2">
      <c r="B646" s="297"/>
      <c r="C646" s="297"/>
      <c r="D646" s="297"/>
      <c r="E646" s="297"/>
      <c r="F646" s="294"/>
      <c r="G646" s="294"/>
      <c r="H646" s="294"/>
      <c r="I646" s="294"/>
      <c r="J646" s="294"/>
      <c r="K646" s="294"/>
      <c r="L646" s="294"/>
      <c r="M646" s="294"/>
      <c r="N646" s="294"/>
      <c r="O646" s="294"/>
      <c r="P646" s="294"/>
      <c r="Q646" s="294"/>
      <c r="R646" s="294"/>
      <c r="S646" s="294"/>
      <c r="T646" s="294"/>
      <c r="U646" s="294"/>
      <c r="V646" s="294"/>
      <c r="W646" s="294"/>
      <c r="X646" s="294"/>
      <c r="Y646" s="294"/>
      <c r="Z646" s="294"/>
      <c r="AA646" s="294"/>
      <c r="AB646" s="294"/>
      <c r="AC646" s="294"/>
      <c r="AD646" s="294"/>
      <c r="AE646" s="294"/>
      <c r="AF646" s="294"/>
      <c r="AG646" s="294"/>
      <c r="AH646" s="294"/>
      <c r="AI646" s="294"/>
      <c r="AJ646" s="294"/>
      <c r="AK646" s="294"/>
      <c r="AL646" s="294"/>
      <c r="AM646" s="294"/>
      <c r="AN646" s="294"/>
      <c r="AO646" s="294"/>
      <c r="AP646" s="294"/>
      <c r="AQ646" s="294"/>
      <c r="AR646" s="294"/>
      <c r="AS646" s="294"/>
      <c r="AT646" s="294"/>
      <c r="AU646" s="294"/>
      <c r="AV646" s="294"/>
      <c r="AW646" s="294"/>
      <c r="AX646" s="294"/>
      <c r="AY646" s="294"/>
      <c r="AZ646" s="294"/>
      <c r="BA646" s="294"/>
      <c r="BB646" s="294"/>
      <c r="BC646" s="294"/>
      <c r="BD646" s="294"/>
      <c r="BE646" s="294"/>
      <c r="BF646" s="294"/>
      <c r="BG646" s="294"/>
      <c r="BH646" s="294"/>
      <c r="BI646" s="294"/>
    </row>
    <row r="647" spans="2:61" ht="15.75" customHeight="1" x14ac:dyDescent="0.2">
      <c r="B647" s="297"/>
      <c r="C647" s="297"/>
      <c r="D647" s="297"/>
      <c r="E647" s="297"/>
      <c r="F647" s="294"/>
      <c r="G647" s="294"/>
      <c r="H647" s="294"/>
      <c r="I647" s="294"/>
      <c r="J647" s="294"/>
      <c r="K647" s="294"/>
      <c r="L647" s="294"/>
      <c r="M647" s="294"/>
      <c r="N647" s="294"/>
      <c r="O647" s="294"/>
      <c r="P647" s="294"/>
      <c r="Q647" s="294"/>
      <c r="R647" s="294"/>
      <c r="S647" s="294"/>
      <c r="T647" s="294"/>
      <c r="U647" s="294"/>
      <c r="V647" s="294"/>
      <c r="W647" s="294"/>
      <c r="X647" s="294"/>
      <c r="Y647" s="294"/>
      <c r="Z647" s="294"/>
      <c r="AA647" s="294"/>
      <c r="AB647" s="294"/>
      <c r="AC647" s="294"/>
      <c r="AD647" s="294"/>
      <c r="AE647" s="294"/>
      <c r="AF647" s="294"/>
      <c r="AG647" s="294"/>
      <c r="AH647" s="294"/>
      <c r="AI647" s="294"/>
      <c r="AJ647" s="294"/>
      <c r="AK647" s="294"/>
      <c r="AL647" s="294"/>
      <c r="AM647" s="294"/>
      <c r="AN647" s="294"/>
      <c r="AO647" s="294"/>
      <c r="AP647" s="294"/>
      <c r="AQ647" s="294"/>
      <c r="AR647" s="294"/>
      <c r="AS647" s="294"/>
      <c r="AT647" s="294"/>
      <c r="AU647" s="294"/>
      <c r="AV647" s="294"/>
      <c r="AW647" s="294"/>
      <c r="AX647" s="294"/>
      <c r="AY647" s="294"/>
      <c r="AZ647" s="294"/>
      <c r="BA647" s="294"/>
      <c r="BB647" s="294"/>
      <c r="BC647" s="294"/>
      <c r="BD647" s="294"/>
      <c r="BE647" s="294"/>
      <c r="BF647" s="294"/>
      <c r="BG647" s="294"/>
      <c r="BH647" s="294"/>
      <c r="BI647" s="294"/>
    </row>
    <row r="648" spans="2:61" ht="15.75" customHeight="1" x14ac:dyDescent="0.2">
      <c r="B648" s="297"/>
      <c r="C648" s="297"/>
      <c r="D648" s="297"/>
      <c r="E648" s="297"/>
      <c r="F648" s="294"/>
      <c r="G648" s="294"/>
      <c r="H648" s="294"/>
      <c r="I648" s="294"/>
      <c r="J648" s="294"/>
      <c r="K648" s="294"/>
      <c r="L648" s="294"/>
      <c r="M648" s="294"/>
      <c r="N648" s="294"/>
      <c r="O648" s="294"/>
      <c r="P648" s="294"/>
      <c r="Q648" s="294"/>
      <c r="R648" s="294"/>
      <c r="S648" s="294"/>
      <c r="T648" s="294"/>
      <c r="U648" s="294"/>
      <c r="V648" s="294"/>
      <c r="W648" s="294"/>
      <c r="X648" s="294"/>
      <c r="Y648" s="294"/>
      <c r="Z648" s="294"/>
      <c r="AA648" s="294"/>
      <c r="AB648" s="294"/>
      <c r="AC648" s="294"/>
      <c r="AD648" s="294"/>
      <c r="AE648" s="294"/>
      <c r="AF648" s="294"/>
      <c r="AG648" s="294"/>
      <c r="AH648" s="294"/>
      <c r="AI648" s="294"/>
      <c r="AJ648" s="294"/>
      <c r="AK648" s="294"/>
      <c r="AL648" s="294"/>
      <c r="AM648" s="294"/>
      <c r="AN648" s="294"/>
      <c r="AO648" s="294"/>
      <c r="AP648" s="294"/>
      <c r="AQ648" s="294"/>
      <c r="AR648" s="294"/>
      <c r="AS648" s="294"/>
      <c r="AT648" s="294"/>
      <c r="AU648" s="294"/>
      <c r="AV648" s="294"/>
      <c r="AW648" s="294"/>
      <c r="AX648" s="294"/>
      <c r="AY648" s="294"/>
      <c r="AZ648" s="294"/>
      <c r="BA648" s="294"/>
      <c r="BB648" s="294"/>
      <c r="BC648" s="294"/>
      <c r="BD648" s="294"/>
      <c r="BE648" s="294"/>
      <c r="BF648" s="294"/>
      <c r="BG648" s="294"/>
      <c r="BH648" s="294"/>
      <c r="BI648" s="294"/>
    </row>
    <row r="649" spans="2:61" ht="15.75" customHeight="1" x14ac:dyDescent="0.2">
      <c r="B649" s="297"/>
      <c r="C649" s="297"/>
      <c r="D649" s="297"/>
      <c r="E649" s="297"/>
      <c r="F649" s="294"/>
      <c r="G649" s="294"/>
      <c r="H649" s="294"/>
      <c r="I649" s="294"/>
      <c r="J649" s="294"/>
      <c r="K649" s="294"/>
      <c r="L649" s="294"/>
      <c r="M649" s="294"/>
      <c r="N649" s="294"/>
      <c r="O649" s="294"/>
      <c r="P649" s="294"/>
      <c r="Q649" s="294"/>
      <c r="R649" s="294"/>
      <c r="S649" s="294"/>
      <c r="T649" s="294"/>
      <c r="U649" s="294"/>
      <c r="V649" s="294"/>
      <c r="W649" s="294"/>
      <c r="X649" s="294"/>
      <c r="Y649" s="294"/>
      <c r="Z649" s="294"/>
      <c r="AA649" s="294"/>
      <c r="AB649" s="294"/>
      <c r="AC649" s="294"/>
      <c r="AD649" s="294"/>
      <c r="AE649" s="294"/>
      <c r="AF649" s="294"/>
      <c r="AG649" s="294"/>
      <c r="AH649" s="294"/>
      <c r="AI649" s="294"/>
      <c r="AJ649" s="294"/>
      <c r="AK649" s="294"/>
      <c r="AL649" s="294"/>
      <c r="AM649" s="294"/>
      <c r="AN649" s="294"/>
      <c r="AO649" s="294"/>
      <c r="AP649" s="294"/>
      <c r="AQ649" s="294"/>
      <c r="AR649" s="294"/>
      <c r="AS649" s="294"/>
      <c r="AT649" s="294"/>
      <c r="AU649" s="294"/>
      <c r="AV649" s="294"/>
      <c r="AW649" s="294"/>
      <c r="AX649" s="294"/>
      <c r="AY649" s="294"/>
      <c r="AZ649" s="294"/>
      <c r="BA649" s="294"/>
      <c r="BB649" s="294"/>
      <c r="BC649" s="294"/>
      <c r="BD649" s="294"/>
      <c r="BE649" s="294"/>
      <c r="BF649" s="294"/>
      <c r="BG649" s="294"/>
      <c r="BH649" s="294"/>
      <c r="BI649" s="294"/>
    </row>
    <row r="650" spans="2:61" ht="15.75" customHeight="1" x14ac:dyDescent="0.2">
      <c r="B650" s="297"/>
      <c r="C650" s="297"/>
      <c r="D650" s="297"/>
      <c r="E650" s="297"/>
      <c r="F650" s="294"/>
      <c r="G650" s="294"/>
      <c r="H650" s="294"/>
      <c r="I650" s="294"/>
      <c r="J650" s="294"/>
      <c r="K650" s="294"/>
      <c r="L650" s="294"/>
      <c r="M650" s="294"/>
      <c r="N650" s="294"/>
      <c r="O650" s="294"/>
      <c r="P650" s="294"/>
      <c r="Q650" s="294"/>
      <c r="R650" s="294"/>
      <c r="S650" s="294"/>
      <c r="T650" s="294"/>
      <c r="U650" s="294"/>
      <c r="V650" s="294"/>
      <c r="W650" s="294"/>
      <c r="X650" s="294"/>
      <c r="Y650" s="294"/>
      <c r="Z650" s="294"/>
      <c r="AA650" s="294"/>
      <c r="AB650" s="294"/>
      <c r="AC650" s="294"/>
      <c r="AD650" s="294"/>
      <c r="AE650" s="294"/>
      <c r="AF650" s="294"/>
      <c r="AG650" s="294"/>
      <c r="AH650" s="294"/>
      <c r="AI650" s="294"/>
      <c r="AJ650" s="294"/>
      <c r="AK650" s="294"/>
      <c r="AL650" s="294"/>
      <c r="AM650" s="294"/>
      <c r="AN650" s="294"/>
      <c r="AO650" s="294"/>
      <c r="AP650" s="294"/>
      <c r="AQ650" s="294"/>
      <c r="AR650" s="294"/>
      <c r="AS650" s="294"/>
      <c r="AT650" s="294"/>
      <c r="AU650" s="294"/>
      <c r="AV650" s="294"/>
      <c r="AW650" s="294"/>
      <c r="AX650" s="294"/>
      <c r="AY650" s="294"/>
      <c r="AZ650" s="294"/>
      <c r="BA650" s="294"/>
      <c r="BB650" s="294"/>
      <c r="BC650" s="294"/>
      <c r="BD650" s="294"/>
      <c r="BE650" s="294"/>
      <c r="BF650" s="294"/>
      <c r="BG650" s="294"/>
      <c r="BH650" s="294"/>
      <c r="BI650" s="294"/>
    </row>
    <row r="651" spans="2:61" ht="15.75" customHeight="1" x14ac:dyDescent="0.2">
      <c r="B651" s="297"/>
      <c r="C651" s="297"/>
      <c r="D651" s="297"/>
      <c r="E651" s="297"/>
      <c r="F651" s="294"/>
      <c r="G651" s="294"/>
      <c r="H651" s="294"/>
      <c r="I651" s="294"/>
      <c r="J651" s="294"/>
      <c r="K651" s="294"/>
      <c r="L651" s="294"/>
      <c r="M651" s="294"/>
      <c r="N651" s="294"/>
      <c r="O651" s="294"/>
      <c r="P651" s="294"/>
      <c r="Q651" s="294"/>
      <c r="R651" s="294"/>
      <c r="S651" s="294"/>
      <c r="T651" s="294"/>
      <c r="U651" s="294"/>
      <c r="V651" s="294"/>
      <c r="W651" s="294"/>
      <c r="X651" s="294"/>
      <c r="Y651" s="294"/>
      <c r="Z651" s="294"/>
      <c r="AA651" s="294"/>
      <c r="AB651" s="294"/>
      <c r="AC651" s="294"/>
      <c r="AD651" s="294"/>
      <c r="AE651" s="294"/>
      <c r="AF651" s="294"/>
      <c r="AG651" s="294"/>
      <c r="AH651" s="294"/>
      <c r="AI651" s="294"/>
      <c r="AJ651" s="294"/>
      <c r="AK651" s="294"/>
      <c r="AL651" s="294"/>
      <c r="AM651" s="294"/>
      <c r="AN651" s="294"/>
      <c r="AO651" s="294"/>
      <c r="AP651" s="294"/>
      <c r="AQ651" s="294"/>
      <c r="AR651" s="294"/>
      <c r="AS651" s="294"/>
      <c r="AT651" s="294"/>
      <c r="AU651" s="294"/>
      <c r="AV651" s="294"/>
      <c r="AW651" s="294"/>
      <c r="AX651" s="294"/>
      <c r="AY651" s="294"/>
      <c r="AZ651" s="294"/>
      <c r="BA651" s="294"/>
      <c r="BB651" s="294"/>
      <c r="BC651" s="294"/>
      <c r="BD651" s="294"/>
      <c r="BE651" s="294"/>
      <c r="BF651" s="294"/>
      <c r="BG651" s="294"/>
      <c r="BH651" s="294"/>
      <c r="BI651" s="294"/>
    </row>
    <row r="652" spans="2:61" ht="15.75" customHeight="1" x14ac:dyDescent="0.2">
      <c r="B652" s="297"/>
      <c r="C652" s="297"/>
      <c r="D652" s="297"/>
      <c r="E652" s="297"/>
      <c r="F652" s="294"/>
      <c r="G652" s="294"/>
      <c r="H652" s="294"/>
      <c r="I652" s="294"/>
      <c r="J652" s="294"/>
      <c r="K652" s="294"/>
      <c r="L652" s="294"/>
      <c r="M652" s="294"/>
      <c r="N652" s="294"/>
      <c r="O652" s="294"/>
      <c r="P652" s="294"/>
      <c r="Q652" s="294"/>
      <c r="R652" s="294"/>
      <c r="S652" s="294"/>
      <c r="T652" s="294"/>
      <c r="U652" s="294"/>
      <c r="V652" s="294"/>
      <c r="W652" s="294"/>
      <c r="X652" s="294"/>
      <c r="Y652" s="294"/>
      <c r="Z652" s="294"/>
      <c r="AA652" s="294"/>
      <c r="AB652" s="294"/>
      <c r="AC652" s="294"/>
      <c r="AD652" s="294"/>
      <c r="AE652" s="294"/>
      <c r="AF652" s="294"/>
      <c r="AG652" s="294"/>
      <c r="AH652" s="294"/>
      <c r="AI652" s="294"/>
      <c r="AJ652" s="294"/>
      <c r="AK652" s="294"/>
      <c r="AL652" s="294"/>
      <c r="AM652" s="294"/>
      <c r="AN652" s="294"/>
      <c r="AO652" s="294"/>
      <c r="AP652" s="294"/>
      <c r="AQ652" s="294"/>
      <c r="AR652" s="294"/>
      <c r="AS652" s="294"/>
      <c r="AT652" s="294"/>
      <c r="AU652" s="294"/>
      <c r="AV652" s="294"/>
      <c r="AW652" s="294"/>
      <c r="AX652" s="294"/>
      <c r="AY652" s="294"/>
      <c r="AZ652" s="294"/>
      <c r="BA652" s="294"/>
      <c r="BB652" s="294"/>
      <c r="BC652" s="294"/>
      <c r="BD652" s="294"/>
      <c r="BE652" s="294"/>
      <c r="BF652" s="294"/>
      <c r="BG652" s="294"/>
      <c r="BH652" s="294"/>
      <c r="BI652" s="294"/>
    </row>
    <row r="653" spans="2:61" ht="15.75" customHeight="1" x14ac:dyDescent="0.2">
      <c r="B653" s="297"/>
      <c r="C653" s="297"/>
      <c r="D653" s="297"/>
      <c r="E653" s="297"/>
      <c r="F653" s="294"/>
      <c r="G653" s="294"/>
      <c r="H653" s="294"/>
      <c r="I653" s="294"/>
      <c r="J653" s="294"/>
      <c r="K653" s="294"/>
      <c r="L653" s="294"/>
      <c r="M653" s="294"/>
      <c r="N653" s="294"/>
      <c r="O653" s="294"/>
      <c r="P653" s="294"/>
      <c r="Q653" s="294"/>
      <c r="R653" s="294"/>
      <c r="S653" s="294"/>
      <c r="T653" s="294"/>
      <c r="U653" s="294"/>
      <c r="V653" s="294"/>
      <c r="W653" s="294"/>
      <c r="X653" s="294"/>
      <c r="Y653" s="294"/>
      <c r="Z653" s="294"/>
      <c r="AA653" s="294"/>
      <c r="AB653" s="294"/>
      <c r="AC653" s="294"/>
      <c r="AD653" s="294"/>
      <c r="AE653" s="294"/>
      <c r="AF653" s="294"/>
      <c r="AG653" s="294"/>
      <c r="AH653" s="294"/>
      <c r="AI653" s="294"/>
      <c r="AJ653" s="294"/>
      <c r="AK653" s="294"/>
      <c r="AL653" s="294"/>
      <c r="AM653" s="294"/>
      <c r="AN653" s="294"/>
      <c r="AO653" s="294"/>
      <c r="AP653" s="294"/>
      <c r="AQ653" s="294"/>
      <c r="AR653" s="294"/>
      <c r="AS653" s="294"/>
      <c r="AT653" s="294"/>
      <c r="AU653" s="294"/>
      <c r="AV653" s="294"/>
      <c r="AW653" s="294"/>
      <c r="AX653" s="294"/>
      <c r="AY653" s="294"/>
      <c r="AZ653" s="294"/>
      <c r="BA653" s="294"/>
      <c r="BB653" s="294"/>
      <c r="BC653" s="294"/>
      <c r="BD653" s="294"/>
      <c r="BE653" s="294"/>
      <c r="BF653" s="294"/>
      <c r="BG653" s="294"/>
      <c r="BH653" s="294"/>
      <c r="BI653" s="294"/>
    </row>
    <row r="654" spans="2:61" ht="15.75" customHeight="1" x14ac:dyDescent="0.2">
      <c r="B654" s="297"/>
      <c r="C654" s="297"/>
      <c r="D654" s="297"/>
      <c r="E654" s="297"/>
      <c r="F654" s="294"/>
      <c r="G654" s="294"/>
      <c r="H654" s="294"/>
      <c r="I654" s="294"/>
      <c r="J654" s="294"/>
      <c r="K654" s="294"/>
      <c r="L654" s="294"/>
      <c r="M654" s="294"/>
      <c r="N654" s="294"/>
      <c r="O654" s="294"/>
      <c r="P654" s="294"/>
      <c r="Q654" s="294"/>
      <c r="R654" s="294"/>
      <c r="S654" s="294"/>
      <c r="T654" s="294"/>
      <c r="U654" s="294"/>
      <c r="V654" s="294"/>
      <c r="W654" s="294"/>
      <c r="X654" s="294"/>
      <c r="Y654" s="294"/>
      <c r="Z654" s="294"/>
      <c r="AA654" s="294"/>
      <c r="AB654" s="294"/>
      <c r="AC654" s="294"/>
      <c r="AD654" s="294"/>
      <c r="AE654" s="294"/>
      <c r="AF654" s="294"/>
      <c r="AG654" s="294"/>
      <c r="AH654" s="294"/>
      <c r="AI654" s="294"/>
      <c r="AJ654" s="294"/>
      <c r="AK654" s="294"/>
      <c r="AL654" s="294"/>
      <c r="AM654" s="294"/>
      <c r="AN654" s="294"/>
      <c r="AO654" s="294"/>
      <c r="AP654" s="294"/>
      <c r="AQ654" s="294"/>
      <c r="AR654" s="294"/>
      <c r="AS654" s="294"/>
      <c r="AT654" s="294"/>
      <c r="AU654" s="294"/>
      <c r="AV654" s="294"/>
      <c r="AW654" s="294"/>
      <c r="AX654" s="294"/>
      <c r="AY654" s="294"/>
      <c r="AZ654" s="294"/>
      <c r="BA654" s="294"/>
      <c r="BB654" s="294"/>
      <c r="BC654" s="294"/>
      <c r="BD654" s="294"/>
      <c r="BE654" s="294"/>
      <c r="BF654" s="294"/>
      <c r="BG654" s="294"/>
      <c r="BH654" s="294"/>
      <c r="BI654" s="294"/>
    </row>
    <row r="655" spans="2:61" ht="15.75" customHeight="1" x14ac:dyDescent="0.2">
      <c r="B655" s="297"/>
      <c r="C655" s="297"/>
      <c r="D655" s="297"/>
      <c r="E655" s="297"/>
      <c r="F655" s="294"/>
      <c r="G655" s="294"/>
      <c r="H655" s="294"/>
      <c r="I655" s="294"/>
      <c r="J655" s="294"/>
      <c r="K655" s="294"/>
      <c r="L655" s="294"/>
      <c r="M655" s="294"/>
      <c r="N655" s="294"/>
      <c r="O655" s="294"/>
      <c r="P655" s="294"/>
      <c r="Q655" s="294"/>
      <c r="R655" s="294"/>
      <c r="S655" s="294"/>
      <c r="T655" s="294"/>
      <c r="U655" s="294"/>
      <c r="V655" s="294"/>
      <c r="W655" s="294"/>
      <c r="X655" s="294"/>
      <c r="Y655" s="294"/>
      <c r="Z655" s="294"/>
      <c r="AA655" s="294"/>
      <c r="AB655" s="294"/>
      <c r="AC655" s="294"/>
      <c r="AD655" s="294"/>
      <c r="AE655" s="294"/>
      <c r="AF655" s="294"/>
      <c r="AG655" s="294"/>
      <c r="AH655" s="294"/>
      <c r="AI655" s="294"/>
      <c r="AJ655" s="294"/>
      <c r="AK655" s="294"/>
      <c r="AL655" s="294"/>
      <c r="AM655" s="294"/>
      <c r="AN655" s="294"/>
      <c r="AO655" s="294"/>
      <c r="AP655" s="294"/>
      <c r="AQ655" s="294"/>
      <c r="AR655" s="294"/>
      <c r="AS655" s="294"/>
      <c r="AT655" s="294"/>
      <c r="AU655" s="294"/>
      <c r="AV655" s="294"/>
      <c r="AW655" s="294"/>
      <c r="AX655" s="294"/>
      <c r="AY655" s="294"/>
      <c r="AZ655" s="294"/>
      <c r="BA655" s="294"/>
      <c r="BB655" s="294"/>
      <c r="BC655" s="294"/>
      <c r="BD655" s="294"/>
      <c r="BE655" s="294"/>
      <c r="BF655" s="294"/>
      <c r="BG655" s="294"/>
      <c r="BH655" s="294"/>
      <c r="BI655" s="294"/>
    </row>
    <row r="656" spans="2:61" ht="15.75" customHeight="1" x14ac:dyDescent="0.2">
      <c r="B656" s="297"/>
      <c r="C656" s="297"/>
      <c r="D656" s="297"/>
      <c r="E656" s="297"/>
      <c r="F656" s="294"/>
      <c r="G656" s="294"/>
      <c r="H656" s="294"/>
      <c r="I656" s="294"/>
      <c r="J656" s="294"/>
      <c r="K656" s="294"/>
      <c r="L656" s="294"/>
      <c r="M656" s="294"/>
      <c r="N656" s="294"/>
      <c r="O656" s="294"/>
      <c r="P656" s="294"/>
      <c r="Q656" s="294"/>
      <c r="R656" s="294"/>
      <c r="S656" s="294"/>
      <c r="T656" s="294"/>
      <c r="U656" s="294"/>
      <c r="V656" s="294"/>
      <c r="W656" s="294"/>
      <c r="X656" s="294"/>
      <c r="Y656" s="294"/>
      <c r="Z656" s="294"/>
      <c r="AA656" s="294"/>
      <c r="AB656" s="294"/>
      <c r="AC656" s="294"/>
      <c r="AD656" s="294"/>
      <c r="AE656" s="294"/>
      <c r="AF656" s="294"/>
      <c r="AG656" s="294"/>
      <c r="AH656" s="294"/>
      <c r="AI656" s="294"/>
      <c r="AJ656" s="294"/>
      <c r="AK656" s="294"/>
      <c r="AL656" s="294"/>
      <c r="AM656" s="294"/>
      <c r="AN656" s="294"/>
      <c r="AO656" s="294"/>
      <c r="AP656" s="294"/>
      <c r="AQ656" s="294"/>
      <c r="AR656" s="294"/>
      <c r="AS656" s="294"/>
      <c r="AT656" s="294"/>
      <c r="AU656" s="294"/>
      <c r="AV656" s="294"/>
      <c r="AW656" s="294"/>
      <c r="AX656" s="294"/>
      <c r="AY656" s="294"/>
      <c r="AZ656" s="294"/>
      <c r="BA656" s="294"/>
      <c r="BB656" s="294"/>
      <c r="BC656" s="294"/>
      <c r="BD656" s="294"/>
      <c r="BE656" s="294"/>
      <c r="BF656" s="294"/>
      <c r="BG656" s="294"/>
      <c r="BH656" s="294"/>
      <c r="BI656" s="294"/>
    </row>
    <row r="657" spans="2:61" ht="15.75" customHeight="1" x14ac:dyDescent="0.2">
      <c r="B657" s="297"/>
      <c r="C657" s="297"/>
      <c r="D657" s="297"/>
      <c r="E657" s="297"/>
      <c r="F657" s="294"/>
      <c r="G657" s="294"/>
      <c r="H657" s="294"/>
      <c r="I657" s="294"/>
      <c r="J657" s="294"/>
      <c r="K657" s="294"/>
      <c r="L657" s="294"/>
      <c r="M657" s="294"/>
      <c r="N657" s="294"/>
      <c r="O657" s="294"/>
      <c r="P657" s="294"/>
      <c r="Q657" s="294"/>
      <c r="R657" s="294"/>
      <c r="S657" s="294"/>
      <c r="T657" s="294"/>
      <c r="U657" s="294"/>
      <c r="V657" s="294"/>
      <c r="W657" s="294"/>
      <c r="X657" s="294"/>
      <c r="Y657" s="294"/>
      <c r="Z657" s="294"/>
      <c r="AA657" s="294"/>
      <c r="AB657" s="294"/>
      <c r="AC657" s="294"/>
      <c r="AD657" s="294"/>
      <c r="AE657" s="294"/>
      <c r="AF657" s="294"/>
      <c r="AG657" s="294"/>
      <c r="AH657" s="294"/>
      <c r="AI657" s="294"/>
      <c r="AJ657" s="294"/>
      <c r="AK657" s="294"/>
      <c r="AL657" s="294"/>
      <c r="AM657" s="294"/>
      <c r="AN657" s="294"/>
      <c r="AO657" s="294"/>
      <c r="AP657" s="294"/>
      <c r="AQ657" s="294"/>
      <c r="AR657" s="294"/>
      <c r="AS657" s="294"/>
      <c r="AT657" s="294"/>
      <c r="AU657" s="294"/>
      <c r="AV657" s="294"/>
      <c r="AW657" s="294"/>
      <c r="AX657" s="294"/>
      <c r="AY657" s="294"/>
      <c r="AZ657" s="294"/>
      <c r="BA657" s="294"/>
      <c r="BB657" s="294"/>
      <c r="BC657" s="294"/>
      <c r="BD657" s="294"/>
      <c r="BE657" s="294"/>
      <c r="BF657" s="294"/>
      <c r="BG657" s="294"/>
      <c r="BH657" s="294"/>
      <c r="BI657" s="294"/>
    </row>
    <row r="658" spans="2:61" ht="15.75" customHeight="1" x14ac:dyDescent="0.2">
      <c r="B658" s="297"/>
      <c r="C658" s="297"/>
      <c r="D658" s="297"/>
      <c r="E658" s="297"/>
      <c r="F658" s="294"/>
      <c r="G658" s="294"/>
      <c r="H658" s="294"/>
      <c r="I658" s="294"/>
      <c r="J658" s="294"/>
      <c r="K658" s="294"/>
      <c r="L658" s="294"/>
      <c r="M658" s="294"/>
      <c r="N658" s="294"/>
      <c r="O658" s="294"/>
      <c r="P658" s="294"/>
      <c r="Q658" s="294"/>
      <c r="R658" s="294"/>
      <c r="S658" s="294"/>
      <c r="T658" s="294"/>
      <c r="U658" s="294"/>
      <c r="V658" s="294"/>
      <c r="W658" s="294"/>
      <c r="X658" s="294"/>
      <c r="Y658" s="294"/>
      <c r="Z658" s="294"/>
      <c r="AA658" s="294"/>
      <c r="AB658" s="294"/>
      <c r="AC658" s="294"/>
      <c r="AD658" s="294"/>
      <c r="AE658" s="294"/>
      <c r="AF658" s="294"/>
      <c r="AG658" s="294"/>
      <c r="AH658" s="294"/>
      <c r="AI658" s="294"/>
      <c r="AJ658" s="294"/>
      <c r="AK658" s="294"/>
      <c r="AL658" s="294"/>
      <c r="AM658" s="294"/>
      <c r="AN658" s="294"/>
      <c r="AO658" s="294"/>
      <c r="AP658" s="294"/>
      <c r="AQ658" s="294"/>
      <c r="AR658" s="294"/>
      <c r="AS658" s="294"/>
      <c r="AT658" s="294"/>
      <c r="AU658" s="294"/>
      <c r="AV658" s="294"/>
      <c r="AW658" s="294"/>
      <c r="AX658" s="294"/>
      <c r="AY658" s="294"/>
      <c r="AZ658" s="294"/>
      <c r="BA658" s="294"/>
      <c r="BB658" s="294"/>
      <c r="BC658" s="294"/>
      <c r="BD658" s="294"/>
      <c r="BE658" s="294"/>
      <c r="BF658" s="294"/>
      <c r="BG658" s="294"/>
      <c r="BH658" s="294"/>
      <c r="BI658" s="294"/>
    </row>
    <row r="659" spans="2:61" ht="15.75" customHeight="1" x14ac:dyDescent="0.2">
      <c r="B659" s="297"/>
      <c r="C659" s="297"/>
      <c r="D659" s="297"/>
      <c r="E659" s="297"/>
      <c r="F659" s="294"/>
      <c r="G659" s="294"/>
      <c r="H659" s="294"/>
      <c r="I659" s="294"/>
      <c r="J659" s="294"/>
      <c r="K659" s="294"/>
      <c r="L659" s="294"/>
      <c r="M659" s="294"/>
      <c r="N659" s="294"/>
      <c r="O659" s="294"/>
      <c r="P659" s="294"/>
      <c r="Q659" s="294"/>
      <c r="R659" s="294"/>
      <c r="S659" s="294"/>
      <c r="T659" s="294"/>
      <c r="U659" s="294"/>
      <c r="V659" s="294"/>
      <c r="W659" s="294"/>
      <c r="X659" s="294"/>
      <c r="Y659" s="294"/>
      <c r="Z659" s="294"/>
      <c r="AA659" s="294"/>
      <c r="AB659" s="294"/>
      <c r="AC659" s="294"/>
      <c r="AD659" s="294"/>
      <c r="AE659" s="294"/>
      <c r="AF659" s="294"/>
      <c r="AG659" s="294"/>
      <c r="AH659" s="294"/>
      <c r="AI659" s="294"/>
      <c r="AJ659" s="294"/>
      <c r="AK659" s="294"/>
      <c r="AL659" s="294"/>
      <c r="AM659" s="294"/>
      <c r="AN659" s="294"/>
      <c r="AO659" s="294"/>
      <c r="AP659" s="294"/>
      <c r="AQ659" s="294"/>
      <c r="AR659" s="294"/>
      <c r="AS659" s="294"/>
      <c r="AT659" s="294"/>
      <c r="AU659" s="294"/>
      <c r="AV659" s="294"/>
      <c r="AW659" s="294"/>
      <c r="AX659" s="294"/>
      <c r="AY659" s="294"/>
      <c r="AZ659" s="294"/>
      <c r="BA659" s="294"/>
      <c r="BB659" s="294"/>
      <c r="BC659" s="294"/>
      <c r="BD659" s="294"/>
      <c r="BE659" s="294"/>
      <c r="BF659" s="294"/>
      <c r="BG659" s="294"/>
      <c r="BH659" s="294"/>
      <c r="BI659" s="294"/>
    </row>
    <row r="660" spans="2:61" ht="15.75" customHeight="1" x14ac:dyDescent="0.2">
      <c r="B660" s="297"/>
      <c r="C660" s="297"/>
      <c r="D660" s="297"/>
      <c r="E660" s="297"/>
      <c r="F660" s="294"/>
      <c r="G660" s="294"/>
      <c r="H660" s="294"/>
      <c r="I660" s="294"/>
      <c r="J660" s="294"/>
      <c r="K660" s="294"/>
      <c r="L660" s="294"/>
      <c r="M660" s="294"/>
      <c r="N660" s="294"/>
      <c r="O660" s="294"/>
      <c r="P660" s="294"/>
      <c r="Q660" s="294"/>
      <c r="R660" s="294"/>
      <c r="S660" s="294"/>
      <c r="T660" s="294"/>
      <c r="U660" s="294"/>
      <c r="V660" s="294"/>
      <c r="W660" s="294"/>
      <c r="X660" s="294"/>
      <c r="Y660" s="294"/>
      <c r="Z660" s="294"/>
      <c r="AA660" s="294"/>
      <c r="AB660" s="294"/>
      <c r="AC660" s="294"/>
      <c r="AD660" s="294"/>
      <c r="AE660" s="294"/>
      <c r="AF660" s="294"/>
      <c r="AG660" s="294"/>
      <c r="AH660" s="294"/>
      <c r="AI660" s="294"/>
      <c r="AJ660" s="294"/>
      <c r="AK660" s="294"/>
      <c r="AL660" s="294"/>
      <c r="AM660" s="294"/>
      <c r="AN660" s="294"/>
      <c r="AO660" s="294"/>
      <c r="AP660" s="294"/>
      <c r="AQ660" s="294"/>
      <c r="AR660" s="294"/>
      <c r="AS660" s="294"/>
      <c r="AT660" s="294"/>
      <c r="AU660" s="294"/>
      <c r="AV660" s="294"/>
      <c r="AW660" s="294"/>
      <c r="AX660" s="294"/>
      <c r="AY660" s="294"/>
      <c r="AZ660" s="294"/>
      <c r="BA660" s="294"/>
      <c r="BB660" s="294"/>
      <c r="BC660" s="294"/>
      <c r="BD660" s="294"/>
      <c r="BE660" s="294"/>
      <c r="BF660" s="294"/>
      <c r="BG660" s="294"/>
      <c r="BH660" s="294"/>
      <c r="BI660" s="294"/>
    </row>
    <row r="661" spans="2:61" ht="15.75" customHeight="1" x14ac:dyDescent="0.2">
      <c r="B661" s="297"/>
      <c r="C661" s="297"/>
      <c r="D661" s="297"/>
      <c r="E661" s="297"/>
      <c r="F661" s="294"/>
      <c r="G661" s="294"/>
      <c r="H661" s="294"/>
      <c r="I661" s="294"/>
      <c r="J661" s="294"/>
      <c r="K661" s="294"/>
      <c r="L661" s="294"/>
      <c r="M661" s="294"/>
      <c r="N661" s="294"/>
      <c r="O661" s="294"/>
      <c r="P661" s="294"/>
      <c r="Q661" s="294"/>
      <c r="R661" s="294"/>
      <c r="S661" s="294"/>
      <c r="T661" s="294"/>
      <c r="U661" s="294"/>
      <c r="V661" s="294"/>
      <c r="W661" s="294"/>
      <c r="X661" s="294"/>
      <c r="Y661" s="294"/>
      <c r="Z661" s="294"/>
      <c r="AA661" s="294"/>
      <c r="AB661" s="294"/>
      <c r="AC661" s="294"/>
      <c r="AD661" s="294"/>
      <c r="AE661" s="294"/>
      <c r="AF661" s="294"/>
      <c r="AG661" s="294"/>
      <c r="AH661" s="294"/>
      <c r="AI661" s="294"/>
      <c r="AJ661" s="294"/>
      <c r="AK661" s="294"/>
      <c r="AL661" s="294"/>
      <c r="AM661" s="294"/>
      <c r="AN661" s="294"/>
      <c r="AO661" s="294"/>
      <c r="AP661" s="294"/>
      <c r="AQ661" s="294"/>
      <c r="AR661" s="294"/>
      <c r="AS661" s="294"/>
      <c r="AT661" s="294"/>
      <c r="AU661" s="294"/>
      <c r="AV661" s="294"/>
      <c r="AW661" s="294"/>
      <c r="AX661" s="294"/>
      <c r="AY661" s="294"/>
      <c r="AZ661" s="294"/>
      <c r="BA661" s="294"/>
      <c r="BB661" s="294"/>
      <c r="BC661" s="294"/>
      <c r="BD661" s="294"/>
      <c r="BE661" s="294"/>
      <c r="BF661" s="294"/>
      <c r="BG661" s="294"/>
      <c r="BH661" s="294"/>
      <c r="BI661" s="294"/>
    </row>
    <row r="662" spans="2:61" ht="15.75" customHeight="1" x14ac:dyDescent="0.2">
      <c r="B662" s="297"/>
      <c r="C662" s="297"/>
      <c r="D662" s="297"/>
      <c r="E662" s="297"/>
      <c r="F662" s="294"/>
      <c r="G662" s="294"/>
      <c r="H662" s="294"/>
      <c r="I662" s="294"/>
      <c r="J662" s="294"/>
      <c r="K662" s="294"/>
      <c r="L662" s="294"/>
      <c r="M662" s="294"/>
      <c r="N662" s="294"/>
      <c r="O662" s="294"/>
      <c r="P662" s="294"/>
      <c r="Q662" s="294"/>
      <c r="R662" s="294"/>
      <c r="S662" s="294"/>
      <c r="T662" s="294"/>
      <c r="U662" s="294"/>
      <c r="V662" s="294"/>
      <c r="W662" s="294"/>
      <c r="X662" s="294"/>
      <c r="Y662" s="294"/>
      <c r="Z662" s="294"/>
      <c r="AA662" s="294"/>
      <c r="AB662" s="294"/>
      <c r="AC662" s="294"/>
      <c r="AD662" s="294"/>
      <c r="AE662" s="294"/>
      <c r="AF662" s="294"/>
      <c r="AG662" s="294"/>
      <c r="AH662" s="294"/>
      <c r="AI662" s="294"/>
      <c r="AJ662" s="294"/>
      <c r="AK662" s="294"/>
      <c r="AL662" s="294"/>
      <c r="AM662" s="294"/>
      <c r="AN662" s="294"/>
      <c r="AO662" s="294"/>
      <c r="AP662" s="294"/>
      <c r="AQ662" s="294"/>
      <c r="AR662" s="294"/>
      <c r="AS662" s="294"/>
      <c r="AT662" s="294"/>
      <c r="AU662" s="294"/>
      <c r="AV662" s="294"/>
      <c r="AW662" s="294"/>
      <c r="AX662" s="294"/>
      <c r="AY662" s="294"/>
      <c r="AZ662" s="294"/>
      <c r="BA662" s="294"/>
      <c r="BB662" s="294"/>
      <c r="BC662" s="294"/>
      <c r="BD662" s="294"/>
      <c r="BE662" s="294"/>
      <c r="BF662" s="294"/>
      <c r="BG662" s="294"/>
      <c r="BH662" s="294"/>
      <c r="BI662" s="294"/>
    </row>
    <row r="663" spans="2:61" ht="15.75" customHeight="1" x14ac:dyDescent="0.2">
      <c r="B663" s="297"/>
      <c r="C663" s="297"/>
      <c r="D663" s="297"/>
      <c r="E663" s="297"/>
      <c r="F663" s="294"/>
      <c r="G663" s="294"/>
      <c r="H663" s="294"/>
      <c r="I663" s="294"/>
      <c r="J663" s="294"/>
      <c r="K663" s="294"/>
      <c r="L663" s="294"/>
      <c r="M663" s="294"/>
      <c r="N663" s="294"/>
      <c r="O663" s="294"/>
      <c r="P663" s="294"/>
      <c r="Q663" s="294"/>
      <c r="R663" s="294"/>
      <c r="S663" s="294"/>
      <c r="T663" s="294"/>
      <c r="U663" s="294"/>
      <c r="V663" s="294"/>
      <c r="W663" s="294"/>
      <c r="X663" s="294"/>
      <c r="Y663" s="294"/>
      <c r="Z663" s="294"/>
      <c r="AA663" s="294"/>
      <c r="AB663" s="294"/>
      <c r="AC663" s="294"/>
      <c r="AD663" s="294"/>
      <c r="AE663" s="294"/>
      <c r="AF663" s="294"/>
      <c r="AG663" s="294"/>
      <c r="AH663" s="294"/>
      <c r="AI663" s="294"/>
      <c r="AJ663" s="294"/>
      <c r="AK663" s="294"/>
      <c r="AL663" s="294"/>
      <c r="AM663" s="294"/>
      <c r="AN663" s="294"/>
      <c r="AO663" s="294"/>
      <c r="AP663" s="294"/>
      <c r="AQ663" s="294"/>
      <c r="AR663" s="294"/>
      <c r="AS663" s="294"/>
      <c r="AT663" s="294"/>
      <c r="AU663" s="294"/>
      <c r="AV663" s="294"/>
      <c r="AW663" s="294"/>
      <c r="AX663" s="294"/>
      <c r="AY663" s="294"/>
      <c r="AZ663" s="294"/>
      <c r="BA663" s="294"/>
      <c r="BB663" s="294"/>
      <c r="BC663" s="294"/>
      <c r="BD663" s="294"/>
      <c r="BE663" s="294"/>
      <c r="BF663" s="294"/>
      <c r="BG663" s="294"/>
      <c r="BH663" s="294"/>
      <c r="BI663" s="294"/>
    </row>
    <row r="664" spans="2:61" ht="15.75" customHeight="1" x14ac:dyDescent="0.2">
      <c r="B664" s="297"/>
      <c r="C664" s="297"/>
      <c r="D664" s="297"/>
      <c r="E664" s="297"/>
      <c r="F664" s="294"/>
      <c r="G664" s="294"/>
      <c r="H664" s="294"/>
      <c r="I664" s="294"/>
      <c r="J664" s="294"/>
      <c r="K664" s="294"/>
      <c r="L664" s="294"/>
      <c r="M664" s="294"/>
      <c r="N664" s="294"/>
      <c r="O664" s="294"/>
      <c r="P664" s="294"/>
      <c r="Q664" s="294"/>
      <c r="R664" s="294"/>
      <c r="S664" s="294"/>
      <c r="T664" s="294"/>
      <c r="U664" s="294"/>
      <c r="V664" s="294"/>
      <c r="W664" s="294"/>
      <c r="X664" s="294"/>
      <c r="Y664" s="294"/>
      <c r="Z664" s="294"/>
      <c r="AA664" s="294"/>
      <c r="AB664" s="294"/>
      <c r="AC664" s="294"/>
      <c r="AD664" s="294"/>
      <c r="AE664" s="294"/>
      <c r="AF664" s="294"/>
      <c r="AG664" s="294"/>
      <c r="AH664" s="294"/>
      <c r="AI664" s="294"/>
      <c r="AJ664" s="294"/>
      <c r="AK664" s="294"/>
      <c r="AL664" s="294"/>
      <c r="AM664" s="294"/>
      <c r="AN664" s="294"/>
      <c r="AO664" s="294"/>
      <c r="AP664" s="294"/>
      <c r="AQ664" s="294"/>
      <c r="AR664" s="294"/>
      <c r="AS664" s="294"/>
      <c r="AT664" s="294"/>
      <c r="AU664" s="294"/>
      <c r="AV664" s="294"/>
      <c r="AW664" s="294"/>
      <c r="AX664" s="294"/>
      <c r="AY664" s="294"/>
      <c r="AZ664" s="294"/>
      <c r="BA664" s="294"/>
      <c r="BB664" s="294"/>
      <c r="BC664" s="294"/>
      <c r="BD664" s="294"/>
      <c r="BE664" s="294"/>
      <c r="BF664" s="294"/>
      <c r="BG664" s="294"/>
      <c r="BH664" s="294"/>
      <c r="BI664" s="294"/>
    </row>
    <row r="665" spans="2:61" ht="15.75" customHeight="1" x14ac:dyDescent="0.2">
      <c r="B665" s="297"/>
      <c r="C665" s="297"/>
      <c r="D665" s="297"/>
      <c r="E665" s="297"/>
      <c r="F665" s="294"/>
      <c r="G665" s="294"/>
      <c r="H665" s="294"/>
      <c r="I665" s="294"/>
      <c r="J665" s="294"/>
      <c r="K665" s="294"/>
      <c r="L665" s="294"/>
      <c r="M665" s="294"/>
      <c r="N665" s="294"/>
      <c r="O665" s="294"/>
      <c r="P665" s="294"/>
      <c r="Q665" s="294"/>
      <c r="R665" s="294"/>
      <c r="S665" s="294"/>
      <c r="T665" s="294"/>
      <c r="U665" s="294"/>
      <c r="V665" s="294"/>
      <c r="W665" s="294"/>
      <c r="X665" s="294"/>
      <c r="Y665" s="294"/>
      <c r="Z665" s="294"/>
      <c r="AA665" s="294"/>
      <c r="AB665" s="294"/>
      <c r="AC665" s="294"/>
      <c r="AD665" s="294"/>
      <c r="AE665" s="294"/>
      <c r="AF665" s="294"/>
      <c r="AG665" s="294"/>
      <c r="AH665" s="294"/>
      <c r="AI665" s="294"/>
      <c r="AJ665" s="294"/>
      <c r="AK665" s="294"/>
      <c r="AL665" s="294"/>
      <c r="AM665" s="294"/>
      <c r="AN665" s="294"/>
      <c r="AO665" s="294"/>
      <c r="AP665" s="294"/>
      <c r="AQ665" s="294"/>
      <c r="AR665" s="294"/>
      <c r="AS665" s="294"/>
      <c r="AT665" s="294"/>
      <c r="AU665" s="294"/>
      <c r="AV665" s="294"/>
      <c r="AW665" s="294"/>
      <c r="AX665" s="294"/>
      <c r="AY665" s="294"/>
      <c r="AZ665" s="294"/>
      <c r="BA665" s="294"/>
      <c r="BB665" s="294"/>
      <c r="BC665" s="294"/>
      <c r="BD665" s="294"/>
      <c r="BE665" s="294"/>
      <c r="BF665" s="294"/>
      <c r="BG665" s="294"/>
      <c r="BH665" s="294"/>
      <c r="BI665" s="294"/>
    </row>
    <row r="666" spans="2:61" ht="15.75" customHeight="1" x14ac:dyDescent="0.2">
      <c r="B666" s="297"/>
      <c r="C666" s="297"/>
      <c r="D666" s="297"/>
      <c r="E666" s="297"/>
      <c r="F666" s="294"/>
      <c r="G666" s="294"/>
      <c r="H666" s="294"/>
      <c r="I666" s="294"/>
      <c r="J666" s="294"/>
      <c r="K666" s="294"/>
      <c r="L666" s="294"/>
      <c r="M666" s="294"/>
      <c r="N666" s="294"/>
      <c r="O666" s="294"/>
      <c r="P666" s="294"/>
      <c r="Q666" s="294"/>
      <c r="R666" s="294"/>
      <c r="S666" s="294"/>
      <c r="T666" s="294"/>
      <c r="U666" s="294"/>
      <c r="V666" s="294"/>
      <c r="W666" s="294"/>
      <c r="X666" s="294"/>
      <c r="Y666" s="294"/>
      <c r="Z666" s="294"/>
      <c r="AA666" s="294"/>
      <c r="AB666" s="294"/>
      <c r="AC666" s="294"/>
      <c r="AD666" s="294"/>
      <c r="AE666" s="294"/>
      <c r="AF666" s="294"/>
      <c r="AG666" s="294"/>
      <c r="AH666" s="294"/>
      <c r="AI666" s="294"/>
      <c r="AJ666" s="294"/>
      <c r="AK666" s="294"/>
      <c r="AL666" s="294"/>
      <c r="AM666" s="294"/>
      <c r="AN666" s="294"/>
      <c r="AO666" s="294"/>
      <c r="AP666" s="294"/>
      <c r="AQ666" s="294"/>
      <c r="AR666" s="294"/>
      <c r="AS666" s="294"/>
      <c r="AT666" s="294"/>
      <c r="AU666" s="294"/>
      <c r="AV666" s="294"/>
      <c r="AW666" s="294"/>
      <c r="AX666" s="294"/>
      <c r="AY666" s="294"/>
      <c r="AZ666" s="294"/>
      <c r="BA666" s="294"/>
      <c r="BB666" s="294"/>
      <c r="BC666" s="294"/>
      <c r="BD666" s="294"/>
      <c r="BE666" s="294"/>
      <c r="BF666" s="294"/>
      <c r="BG666" s="294"/>
      <c r="BH666" s="294"/>
      <c r="BI666" s="294"/>
    </row>
    <row r="667" spans="2:61" ht="15.75" customHeight="1" x14ac:dyDescent="0.2">
      <c r="B667" s="297"/>
      <c r="C667" s="297"/>
      <c r="D667" s="297"/>
      <c r="E667" s="297"/>
      <c r="F667" s="294"/>
      <c r="G667" s="294"/>
      <c r="H667" s="294"/>
      <c r="I667" s="294"/>
      <c r="J667" s="294"/>
      <c r="K667" s="294"/>
      <c r="L667" s="294"/>
      <c r="M667" s="294"/>
      <c r="N667" s="294"/>
      <c r="O667" s="294"/>
      <c r="P667" s="294"/>
      <c r="Q667" s="294"/>
      <c r="R667" s="294"/>
      <c r="S667" s="294"/>
      <c r="T667" s="294"/>
      <c r="U667" s="294"/>
      <c r="V667" s="294"/>
      <c r="W667" s="294"/>
      <c r="X667" s="294"/>
      <c r="Y667" s="294"/>
      <c r="Z667" s="294"/>
      <c r="AA667" s="294"/>
      <c r="AB667" s="294"/>
      <c r="AC667" s="294"/>
      <c r="AD667" s="294"/>
      <c r="AE667" s="294"/>
      <c r="AF667" s="294"/>
      <c r="AG667" s="294"/>
      <c r="AH667" s="294"/>
      <c r="AI667" s="294"/>
      <c r="AJ667" s="294"/>
      <c r="AK667" s="294"/>
      <c r="AL667" s="294"/>
      <c r="AM667" s="294"/>
      <c r="AN667" s="294"/>
      <c r="AO667" s="294"/>
      <c r="AP667" s="294"/>
      <c r="AQ667" s="294"/>
      <c r="AR667" s="294"/>
      <c r="AS667" s="294"/>
      <c r="AT667" s="294"/>
      <c r="AU667" s="294"/>
      <c r="AV667" s="294"/>
      <c r="AW667" s="294"/>
      <c r="AX667" s="294"/>
      <c r="AY667" s="294"/>
      <c r="AZ667" s="294"/>
      <c r="BA667" s="294"/>
      <c r="BB667" s="294"/>
      <c r="BC667" s="294"/>
      <c r="BD667" s="294"/>
      <c r="BE667" s="294"/>
      <c r="BF667" s="294"/>
      <c r="BG667" s="294"/>
      <c r="BH667" s="294"/>
      <c r="BI667" s="294"/>
    </row>
    <row r="668" spans="2:61" ht="15.75" customHeight="1" x14ac:dyDescent="0.2">
      <c r="B668" s="297"/>
      <c r="C668" s="297"/>
      <c r="D668" s="297"/>
      <c r="E668" s="297"/>
      <c r="F668" s="294"/>
      <c r="G668" s="294"/>
      <c r="H668" s="294"/>
      <c r="I668" s="294"/>
      <c r="J668" s="294"/>
      <c r="K668" s="294"/>
      <c r="L668" s="294"/>
      <c r="M668" s="294"/>
      <c r="N668" s="294"/>
      <c r="O668" s="294"/>
      <c r="P668" s="294"/>
      <c r="Q668" s="294"/>
      <c r="R668" s="294"/>
      <c r="S668" s="294"/>
      <c r="T668" s="294"/>
      <c r="U668" s="294"/>
      <c r="V668" s="294"/>
      <c r="W668" s="294"/>
      <c r="X668" s="294"/>
      <c r="Y668" s="294"/>
      <c r="Z668" s="294"/>
      <c r="AA668" s="294"/>
      <c r="AB668" s="294"/>
      <c r="AC668" s="294"/>
      <c r="AD668" s="294"/>
      <c r="AE668" s="294"/>
      <c r="AF668" s="294"/>
      <c r="AG668" s="294"/>
      <c r="AH668" s="294"/>
      <c r="AI668" s="294"/>
      <c r="AJ668" s="294"/>
      <c r="AK668" s="294"/>
      <c r="AL668" s="294"/>
      <c r="AM668" s="294"/>
      <c r="AN668" s="294"/>
      <c r="AO668" s="294"/>
      <c r="AP668" s="294"/>
      <c r="AQ668" s="294"/>
      <c r="AR668" s="294"/>
      <c r="AS668" s="294"/>
      <c r="AT668" s="294"/>
      <c r="AU668" s="294"/>
      <c r="AV668" s="294"/>
      <c r="AW668" s="294"/>
      <c r="AX668" s="294"/>
      <c r="AY668" s="294"/>
      <c r="AZ668" s="294"/>
      <c r="BA668" s="294"/>
      <c r="BB668" s="294"/>
      <c r="BC668" s="294"/>
      <c r="BD668" s="294"/>
      <c r="BE668" s="294"/>
      <c r="BF668" s="294"/>
      <c r="BG668" s="294"/>
      <c r="BH668" s="294"/>
      <c r="BI668" s="294"/>
    </row>
    <row r="669" spans="2:61" ht="15.75" customHeight="1" x14ac:dyDescent="0.2">
      <c r="B669" s="297"/>
      <c r="C669" s="297"/>
      <c r="D669" s="297"/>
      <c r="E669" s="297"/>
      <c r="F669" s="294"/>
      <c r="G669" s="294"/>
      <c r="H669" s="294"/>
      <c r="I669" s="294"/>
      <c r="J669" s="294"/>
      <c r="K669" s="294"/>
      <c r="L669" s="294"/>
      <c r="M669" s="294"/>
      <c r="N669" s="294"/>
      <c r="O669" s="294"/>
      <c r="P669" s="294"/>
      <c r="Q669" s="294"/>
      <c r="R669" s="294"/>
      <c r="S669" s="294"/>
      <c r="T669" s="294"/>
      <c r="U669" s="294"/>
      <c r="V669" s="294"/>
      <c r="W669" s="294"/>
      <c r="X669" s="294"/>
      <c r="Y669" s="294"/>
      <c r="Z669" s="294"/>
      <c r="AA669" s="294"/>
      <c r="AB669" s="294"/>
      <c r="AC669" s="294"/>
      <c r="AD669" s="294"/>
      <c r="AE669" s="294"/>
      <c r="AF669" s="294"/>
      <c r="AG669" s="294"/>
      <c r="AH669" s="294"/>
      <c r="AI669" s="294"/>
      <c r="AJ669" s="294"/>
      <c r="AK669" s="294"/>
      <c r="AL669" s="294"/>
      <c r="AM669" s="294"/>
      <c r="AN669" s="294"/>
      <c r="AO669" s="294"/>
      <c r="AP669" s="294"/>
      <c r="AQ669" s="294"/>
      <c r="AR669" s="294"/>
      <c r="AS669" s="294"/>
      <c r="AT669" s="294"/>
      <c r="AU669" s="294"/>
      <c r="AV669" s="294"/>
      <c r="AW669" s="294"/>
      <c r="AX669" s="294"/>
      <c r="AY669" s="294"/>
      <c r="AZ669" s="294"/>
      <c r="BA669" s="294"/>
      <c r="BB669" s="294"/>
      <c r="BC669" s="294"/>
      <c r="BD669" s="294"/>
      <c r="BE669" s="294"/>
      <c r="BF669" s="294"/>
      <c r="BG669" s="294"/>
      <c r="BH669" s="294"/>
      <c r="BI669" s="294"/>
    </row>
    <row r="670" spans="2:61" ht="15.75" customHeight="1" x14ac:dyDescent="0.2">
      <c r="B670" s="297"/>
      <c r="C670" s="297"/>
      <c r="D670" s="297"/>
      <c r="E670" s="297"/>
      <c r="F670" s="294"/>
      <c r="G670" s="294"/>
      <c r="H670" s="294"/>
      <c r="I670" s="294"/>
      <c r="J670" s="294"/>
      <c r="K670" s="294"/>
      <c r="L670" s="294"/>
      <c r="M670" s="294"/>
      <c r="N670" s="294"/>
      <c r="O670" s="294"/>
      <c r="P670" s="294"/>
      <c r="Q670" s="294"/>
      <c r="R670" s="294"/>
      <c r="S670" s="294"/>
      <c r="T670" s="294"/>
      <c r="U670" s="294"/>
      <c r="V670" s="294"/>
      <c r="W670" s="294"/>
      <c r="X670" s="294"/>
      <c r="Y670" s="294"/>
      <c r="Z670" s="294"/>
      <c r="AA670" s="294"/>
      <c r="AB670" s="294"/>
      <c r="AC670" s="294"/>
      <c r="AD670" s="294"/>
      <c r="AE670" s="294"/>
      <c r="AF670" s="294"/>
      <c r="AG670" s="294"/>
      <c r="AH670" s="294"/>
      <c r="AI670" s="294"/>
      <c r="AJ670" s="294"/>
      <c r="AK670" s="294"/>
      <c r="AL670" s="294"/>
      <c r="AM670" s="294"/>
      <c r="AN670" s="294"/>
      <c r="AO670" s="294"/>
      <c r="AP670" s="294"/>
      <c r="AQ670" s="294"/>
      <c r="AR670" s="294"/>
      <c r="AS670" s="294"/>
      <c r="AT670" s="294"/>
      <c r="AU670" s="294"/>
      <c r="AV670" s="294"/>
      <c r="AW670" s="294"/>
      <c r="AX670" s="294"/>
      <c r="AY670" s="294"/>
      <c r="AZ670" s="294"/>
      <c r="BA670" s="294"/>
      <c r="BB670" s="294"/>
      <c r="BC670" s="294"/>
      <c r="BD670" s="294"/>
      <c r="BE670" s="294"/>
      <c r="BF670" s="294"/>
      <c r="BG670" s="294"/>
      <c r="BH670" s="294"/>
      <c r="BI670" s="294"/>
    </row>
    <row r="671" spans="2:61" ht="15.75" customHeight="1" x14ac:dyDescent="0.2">
      <c r="B671" s="297"/>
      <c r="C671" s="297"/>
      <c r="D671" s="297"/>
      <c r="E671" s="297"/>
      <c r="F671" s="294"/>
      <c r="G671" s="294"/>
      <c r="H671" s="294"/>
      <c r="I671" s="294"/>
      <c r="J671" s="294"/>
      <c r="K671" s="294"/>
      <c r="L671" s="294"/>
      <c r="M671" s="294"/>
      <c r="N671" s="294"/>
      <c r="O671" s="294"/>
      <c r="P671" s="294"/>
      <c r="Q671" s="294"/>
      <c r="R671" s="294"/>
      <c r="S671" s="294"/>
      <c r="T671" s="294"/>
      <c r="U671" s="294"/>
      <c r="V671" s="294"/>
      <c r="W671" s="294"/>
      <c r="X671" s="294"/>
      <c r="Y671" s="294"/>
      <c r="Z671" s="294"/>
      <c r="AA671" s="294"/>
      <c r="AB671" s="294"/>
      <c r="AC671" s="294"/>
      <c r="AD671" s="294"/>
      <c r="AE671" s="294"/>
      <c r="AF671" s="294"/>
      <c r="AG671" s="294"/>
      <c r="AH671" s="294"/>
      <c r="AI671" s="294"/>
      <c r="AJ671" s="294"/>
      <c r="AK671" s="294"/>
      <c r="AL671" s="294"/>
      <c r="AM671" s="294"/>
      <c r="AN671" s="294"/>
      <c r="AO671" s="294"/>
      <c r="AP671" s="294"/>
      <c r="AQ671" s="294"/>
      <c r="AR671" s="294"/>
      <c r="AS671" s="294"/>
      <c r="AT671" s="294"/>
      <c r="AU671" s="294"/>
      <c r="AV671" s="294"/>
      <c r="AW671" s="294"/>
      <c r="AX671" s="294"/>
      <c r="AY671" s="294"/>
      <c r="AZ671" s="294"/>
      <c r="BA671" s="294"/>
      <c r="BB671" s="294"/>
      <c r="BC671" s="294"/>
      <c r="BD671" s="294"/>
      <c r="BE671" s="294"/>
      <c r="BF671" s="294"/>
      <c r="BG671" s="294"/>
      <c r="BH671" s="294"/>
      <c r="BI671" s="294"/>
    </row>
    <row r="672" spans="2:61" ht="15.75" customHeight="1" x14ac:dyDescent="0.2">
      <c r="B672" s="297"/>
      <c r="C672" s="297"/>
      <c r="D672" s="297"/>
      <c r="E672" s="297"/>
      <c r="F672" s="294"/>
      <c r="G672" s="294"/>
      <c r="H672" s="294"/>
      <c r="I672" s="294"/>
      <c r="J672" s="294"/>
      <c r="K672" s="294"/>
      <c r="L672" s="294"/>
      <c r="M672" s="294"/>
      <c r="N672" s="294"/>
      <c r="O672" s="294"/>
      <c r="P672" s="294"/>
      <c r="Q672" s="294"/>
      <c r="R672" s="294"/>
      <c r="S672" s="294"/>
      <c r="T672" s="294"/>
      <c r="U672" s="294"/>
      <c r="V672" s="294"/>
      <c r="W672" s="294"/>
      <c r="X672" s="294"/>
      <c r="Y672" s="294"/>
      <c r="Z672" s="294"/>
      <c r="AA672" s="294"/>
      <c r="AB672" s="294"/>
      <c r="AC672" s="294"/>
      <c r="AD672" s="294"/>
      <c r="AE672" s="294"/>
      <c r="AF672" s="294"/>
      <c r="AG672" s="294"/>
      <c r="AH672" s="294"/>
      <c r="AI672" s="294"/>
      <c r="AJ672" s="294"/>
      <c r="AK672" s="294"/>
      <c r="AL672" s="294"/>
      <c r="AM672" s="294"/>
      <c r="AN672" s="294"/>
      <c r="AO672" s="294"/>
      <c r="AP672" s="294"/>
      <c r="AQ672" s="294"/>
      <c r="AR672" s="294"/>
      <c r="AS672" s="294"/>
      <c r="AT672" s="294"/>
      <c r="AU672" s="294"/>
      <c r="AV672" s="294"/>
      <c r="AW672" s="294"/>
      <c r="AX672" s="294"/>
      <c r="AY672" s="294"/>
      <c r="AZ672" s="294"/>
      <c r="BA672" s="294"/>
      <c r="BB672" s="294"/>
      <c r="BC672" s="294"/>
      <c r="BD672" s="294"/>
      <c r="BE672" s="294"/>
      <c r="BF672" s="294"/>
      <c r="BG672" s="294"/>
      <c r="BH672" s="294"/>
      <c r="BI672" s="294"/>
    </row>
    <row r="673" spans="2:61" ht="15.75" customHeight="1" x14ac:dyDescent="0.2">
      <c r="B673" s="297"/>
      <c r="C673" s="297"/>
      <c r="D673" s="297"/>
      <c r="E673" s="297"/>
      <c r="F673" s="294"/>
      <c r="G673" s="294"/>
      <c r="H673" s="294"/>
      <c r="I673" s="294"/>
      <c r="J673" s="294"/>
      <c r="K673" s="294"/>
      <c r="L673" s="294"/>
      <c r="M673" s="294"/>
      <c r="N673" s="294"/>
      <c r="O673" s="294"/>
      <c r="P673" s="294"/>
      <c r="Q673" s="294"/>
      <c r="R673" s="294"/>
      <c r="S673" s="294"/>
      <c r="T673" s="294"/>
      <c r="U673" s="294"/>
      <c r="V673" s="294"/>
      <c r="W673" s="294"/>
      <c r="X673" s="294"/>
      <c r="Y673" s="294"/>
      <c r="Z673" s="294"/>
      <c r="AA673" s="294"/>
      <c r="AB673" s="294"/>
      <c r="AC673" s="294"/>
      <c r="AD673" s="294"/>
      <c r="AE673" s="294"/>
      <c r="AF673" s="294"/>
      <c r="AG673" s="294"/>
      <c r="AH673" s="294"/>
      <c r="AI673" s="294"/>
      <c r="AJ673" s="294"/>
      <c r="AK673" s="294"/>
      <c r="AL673" s="294"/>
      <c r="AM673" s="294"/>
      <c r="AN673" s="294"/>
      <c r="AO673" s="294"/>
      <c r="AP673" s="294"/>
      <c r="AQ673" s="294"/>
      <c r="AR673" s="294"/>
      <c r="AS673" s="294"/>
      <c r="AT673" s="294"/>
      <c r="AU673" s="294"/>
      <c r="AV673" s="294"/>
      <c r="AW673" s="294"/>
      <c r="AX673" s="294"/>
      <c r="AY673" s="294"/>
      <c r="AZ673" s="294"/>
      <c r="BA673" s="294"/>
      <c r="BB673" s="294"/>
      <c r="BC673" s="294"/>
      <c r="BD673" s="294"/>
      <c r="BE673" s="294"/>
      <c r="BF673" s="294"/>
      <c r="BG673" s="294"/>
      <c r="BH673" s="294"/>
      <c r="BI673" s="294"/>
    </row>
    <row r="674" spans="2:61" ht="15.75" customHeight="1" x14ac:dyDescent="0.2">
      <c r="B674" s="297"/>
      <c r="C674" s="297"/>
      <c r="D674" s="297"/>
      <c r="E674" s="297"/>
      <c r="F674" s="294"/>
      <c r="G674" s="294"/>
      <c r="H674" s="294"/>
      <c r="I674" s="294"/>
      <c r="J674" s="294"/>
      <c r="K674" s="294"/>
      <c r="L674" s="294"/>
      <c r="M674" s="294"/>
      <c r="N674" s="294"/>
      <c r="O674" s="294"/>
      <c r="P674" s="294"/>
      <c r="Q674" s="294"/>
      <c r="R674" s="294"/>
      <c r="S674" s="294"/>
      <c r="T674" s="294"/>
      <c r="U674" s="294"/>
      <c r="V674" s="294"/>
      <c r="W674" s="294"/>
      <c r="X674" s="294"/>
      <c r="Y674" s="294"/>
      <c r="Z674" s="294"/>
      <c r="AA674" s="294"/>
      <c r="AB674" s="294"/>
      <c r="AC674" s="294"/>
      <c r="AD674" s="294"/>
      <c r="AE674" s="294"/>
      <c r="AF674" s="294"/>
      <c r="AG674" s="294"/>
      <c r="AH674" s="294"/>
      <c r="AI674" s="294"/>
      <c r="AJ674" s="294"/>
      <c r="AK674" s="294"/>
      <c r="AL674" s="294"/>
      <c r="AM674" s="294"/>
      <c r="AN674" s="294"/>
      <c r="AO674" s="294"/>
      <c r="AP674" s="294"/>
      <c r="AQ674" s="294"/>
      <c r="AR674" s="294"/>
      <c r="AS674" s="294"/>
      <c r="AT674" s="294"/>
      <c r="AU674" s="294"/>
      <c r="AV674" s="294"/>
      <c r="AW674" s="294"/>
      <c r="AX674" s="294"/>
      <c r="AY674" s="294"/>
      <c r="AZ674" s="294"/>
      <c r="BA674" s="294"/>
      <c r="BB674" s="294"/>
      <c r="BC674" s="294"/>
      <c r="BD674" s="294"/>
      <c r="BE674" s="294"/>
      <c r="BF674" s="294"/>
      <c r="BG674" s="294"/>
      <c r="BH674" s="294"/>
      <c r="BI674" s="294"/>
    </row>
    <row r="675" spans="2:61" ht="15.75" customHeight="1" x14ac:dyDescent="0.2">
      <c r="B675" s="297"/>
      <c r="C675" s="297"/>
      <c r="D675" s="297"/>
      <c r="E675" s="297"/>
      <c r="F675" s="294"/>
      <c r="G675" s="294"/>
      <c r="H675" s="294"/>
      <c r="I675" s="294"/>
      <c r="J675" s="294"/>
      <c r="K675" s="294"/>
      <c r="L675" s="294"/>
      <c r="M675" s="294"/>
      <c r="N675" s="294"/>
      <c r="O675" s="294"/>
      <c r="P675" s="294"/>
      <c r="Q675" s="294"/>
      <c r="R675" s="294"/>
      <c r="S675" s="294"/>
      <c r="T675" s="294"/>
      <c r="U675" s="294"/>
      <c r="V675" s="294"/>
      <c r="W675" s="294"/>
      <c r="X675" s="294"/>
      <c r="Y675" s="294"/>
      <c r="Z675" s="294"/>
      <c r="AA675" s="294"/>
      <c r="AB675" s="294"/>
      <c r="AC675" s="294"/>
      <c r="AD675" s="294"/>
      <c r="AE675" s="294"/>
      <c r="AF675" s="294"/>
      <c r="AG675" s="294"/>
      <c r="AH675" s="294"/>
      <c r="AI675" s="294"/>
      <c r="AJ675" s="294"/>
      <c r="AK675" s="294"/>
      <c r="AL675" s="294"/>
      <c r="AM675" s="294"/>
      <c r="AN675" s="294"/>
      <c r="AO675" s="294"/>
      <c r="AP675" s="294"/>
      <c r="AQ675" s="294"/>
      <c r="AR675" s="294"/>
      <c r="AS675" s="294"/>
      <c r="AT675" s="294"/>
      <c r="AU675" s="294"/>
      <c r="AV675" s="294"/>
      <c r="AW675" s="294"/>
      <c r="AX675" s="294"/>
      <c r="AY675" s="294"/>
      <c r="AZ675" s="294"/>
      <c r="BA675" s="294"/>
      <c r="BB675" s="294"/>
      <c r="BC675" s="294"/>
      <c r="BD675" s="294"/>
      <c r="BE675" s="294"/>
      <c r="BF675" s="294"/>
      <c r="BG675" s="294"/>
      <c r="BH675" s="294"/>
      <c r="BI675" s="294"/>
    </row>
    <row r="676" spans="2:61" ht="15.75" customHeight="1" x14ac:dyDescent="0.2">
      <c r="B676" s="297"/>
      <c r="C676" s="297"/>
      <c r="D676" s="297"/>
      <c r="E676" s="297"/>
      <c r="F676" s="294"/>
      <c r="G676" s="294"/>
      <c r="H676" s="294"/>
      <c r="I676" s="294"/>
      <c r="J676" s="294"/>
      <c r="K676" s="294"/>
      <c r="L676" s="294"/>
      <c r="M676" s="294"/>
      <c r="N676" s="294"/>
      <c r="O676" s="294"/>
      <c r="P676" s="294"/>
      <c r="Q676" s="294"/>
      <c r="R676" s="294"/>
      <c r="S676" s="294"/>
      <c r="T676" s="294"/>
      <c r="U676" s="294"/>
      <c r="V676" s="294"/>
      <c r="W676" s="294"/>
      <c r="X676" s="294"/>
      <c r="Y676" s="294"/>
      <c r="Z676" s="294"/>
      <c r="AA676" s="294"/>
      <c r="AB676" s="294"/>
      <c r="AC676" s="294"/>
      <c r="AD676" s="294"/>
      <c r="AE676" s="294"/>
      <c r="AF676" s="294"/>
      <c r="AG676" s="294"/>
      <c r="AH676" s="294"/>
      <c r="AI676" s="294"/>
      <c r="AJ676" s="294"/>
      <c r="AK676" s="294"/>
      <c r="AL676" s="294"/>
      <c r="AM676" s="294"/>
      <c r="AN676" s="294"/>
      <c r="AO676" s="294"/>
      <c r="AP676" s="294"/>
      <c r="AQ676" s="294"/>
      <c r="AR676" s="294"/>
      <c r="AS676" s="294"/>
      <c r="AT676" s="294"/>
      <c r="AU676" s="294"/>
      <c r="AV676" s="294"/>
      <c r="AW676" s="294"/>
      <c r="AX676" s="294"/>
      <c r="AY676" s="294"/>
      <c r="AZ676" s="294"/>
      <c r="BA676" s="294"/>
      <c r="BB676" s="294"/>
      <c r="BC676" s="294"/>
      <c r="BD676" s="294"/>
      <c r="BE676" s="294"/>
      <c r="BF676" s="294"/>
      <c r="BG676" s="294"/>
      <c r="BH676" s="294"/>
      <c r="BI676" s="294"/>
    </row>
    <row r="677" spans="2:61" ht="15.75" customHeight="1" x14ac:dyDescent="0.2">
      <c r="B677" s="297"/>
      <c r="C677" s="297"/>
      <c r="D677" s="297"/>
      <c r="E677" s="297"/>
      <c r="F677" s="294"/>
      <c r="G677" s="294"/>
      <c r="H677" s="294"/>
      <c r="I677" s="294"/>
      <c r="J677" s="294"/>
      <c r="K677" s="294"/>
      <c r="L677" s="294"/>
      <c r="M677" s="294"/>
      <c r="N677" s="294"/>
      <c r="O677" s="294"/>
      <c r="P677" s="294"/>
      <c r="Q677" s="294"/>
      <c r="R677" s="294"/>
      <c r="S677" s="294"/>
      <c r="T677" s="294"/>
      <c r="U677" s="294"/>
      <c r="V677" s="294"/>
      <c r="W677" s="294"/>
      <c r="X677" s="294"/>
      <c r="Y677" s="294"/>
      <c r="Z677" s="294"/>
      <c r="AA677" s="294"/>
      <c r="AB677" s="294"/>
      <c r="AC677" s="294"/>
      <c r="AD677" s="294"/>
      <c r="AE677" s="294"/>
      <c r="AF677" s="294"/>
      <c r="AG677" s="294"/>
      <c r="AH677" s="294"/>
      <c r="AI677" s="294"/>
      <c r="AJ677" s="294"/>
      <c r="AK677" s="294"/>
      <c r="AL677" s="294"/>
      <c r="AM677" s="294"/>
      <c r="AN677" s="294"/>
      <c r="AO677" s="294"/>
      <c r="AP677" s="294"/>
      <c r="AQ677" s="294"/>
      <c r="AR677" s="294"/>
      <c r="AS677" s="294"/>
      <c r="AT677" s="294"/>
      <c r="AU677" s="294"/>
      <c r="AV677" s="294"/>
      <c r="AW677" s="294"/>
      <c r="AX677" s="294"/>
      <c r="AY677" s="294"/>
      <c r="AZ677" s="294"/>
      <c r="BA677" s="294"/>
      <c r="BB677" s="294"/>
      <c r="BC677" s="294"/>
      <c r="BD677" s="294"/>
      <c r="BE677" s="294"/>
      <c r="BF677" s="294"/>
      <c r="BG677" s="294"/>
      <c r="BH677" s="294"/>
      <c r="BI677" s="294"/>
    </row>
    <row r="678" spans="2:61" ht="15.75" customHeight="1" x14ac:dyDescent="0.2">
      <c r="B678" s="297"/>
      <c r="C678" s="297"/>
      <c r="D678" s="297"/>
      <c r="E678" s="297"/>
      <c r="F678" s="294"/>
      <c r="G678" s="294"/>
      <c r="H678" s="294"/>
      <c r="I678" s="294"/>
      <c r="J678" s="294"/>
      <c r="K678" s="294"/>
      <c r="L678" s="294"/>
      <c r="M678" s="294"/>
      <c r="N678" s="294"/>
      <c r="O678" s="294"/>
      <c r="P678" s="294"/>
      <c r="Q678" s="294"/>
      <c r="R678" s="294"/>
      <c r="S678" s="294"/>
      <c r="T678" s="294"/>
      <c r="U678" s="294"/>
      <c r="V678" s="294"/>
      <c r="W678" s="294"/>
      <c r="X678" s="294"/>
      <c r="Y678" s="294"/>
      <c r="Z678" s="294"/>
      <c r="AA678" s="294"/>
      <c r="AB678" s="294"/>
      <c r="AC678" s="294"/>
      <c r="AD678" s="294"/>
      <c r="AE678" s="294"/>
      <c r="AF678" s="294"/>
      <c r="AG678" s="294"/>
      <c r="AH678" s="294"/>
      <c r="AI678" s="294"/>
      <c r="AJ678" s="294"/>
      <c r="AK678" s="294"/>
      <c r="AL678" s="294"/>
      <c r="AM678" s="294"/>
      <c r="AN678" s="294"/>
      <c r="AO678" s="294"/>
      <c r="AP678" s="294"/>
      <c r="AQ678" s="294"/>
      <c r="AR678" s="294"/>
      <c r="AS678" s="294"/>
      <c r="AT678" s="294"/>
      <c r="AU678" s="294"/>
      <c r="AV678" s="294"/>
      <c r="AW678" s="294"/>
      <c r="AX678" s="294"/>
      <c r="AY678" s="294"/>
      <c r="AZ678" s="294"/>
      <c r="BA678" s="294"/>
      <c r="BB678" s="294"/>
      <c r="BC678" s="294"/>
      <c r="BD678" s="294"/>
      <c r="BE678" s="294"/>
      <c r="BF678" s="294"/>
      <c r="BG678" s="294"/>
      <c r="BH678" s="294"/>
      <c r="BI678" s="294"/>
    </row>
    <row r="679" spans="2:61" ht="15.75" customHeight="1" x14ac:dyDescent="0.2">
      <c r="B679" s="297"/>
      <c r="C679" s="297"/>
      <c r="D679" s="297"/>
      <c r="E679" s="297"/>
      <c r="F679" s="294"/>
      <c r="G679" s="294"/>
      <c r="H679" s="294"/>
      <c r="I679" s="294"/>
      <c r="J679" s="294"/>
      <c r="K679" s="294"/>
      <c r="L679" s="294"/>
      <c r="M679" s="294"/>
      <c r="N679" s="294"/>
      <c r="O679" s="294"/>
      <c r="P679" s="294"/>
      <c r="Q679" s="294"/>
      <c r="R679" s="294"/>
      <c r="S679" s="294"/>
      <c r="T679" s="294"/>
      <c r="U679" s="294"/>
      <c r="V679" s="294"/>
      <c r="W679" s="294"/>
      <c r="X679" s="294"/>
      <c r="Y679" s="294"/>
      <c r="Z679" s="294"/>
      <c r="AA679" s="294"/>
      <c r="AB679" s="294"/>
      <c r="AC679" s="294"/>
      <c r="AD679" s="294"/>
      <c r="AE679" s="294"/>
      <c r="AF679" s="294"/>
      <c r="AG679" s="294"/>
      <c r="AH679" s="294"/>
      <c r="AI679" s="294"/>
      <c r="AJ679" s="294"/>
      <c r="AK679" s="294"/>
      <c r="AL679" s="294"/>
      <c r="AM679" s="294"/>
      <c r="AN679" s="294"/>
      <c r="AO679" s="294"/>
      <c r="AP679" s="294"/>
      <c r="AQ679" s="294"/>
      <c r="AR679" s="294"/>
      <c r="AS679" s="294"/>
      <c r="AT679" s="294"/>
      <c r="AU679" s="294"/>
      <c r="AV679" s="294"/>
      <c r="AW679" s="294"/>
      <c r="AX679" s="294"/>
      <c r="AY679" s="294"/>
      <c r="AZ679" s="294"/>
      <c r="BA679" s="294"/>
      <c r="BB679" s="294"/>
      <c r="BC679" s="294"/>
      <c r="BD679" s="294"/>
      <c r="BE679" s="294"/>
      <c r="BF679" s="294"/>
      <c r="BG679" s="294"/>
      <c r="BH679" s="294"/>
      <c r="BI679" s="294"/>
    </row>
    <row r="680" spans="2:61" ht="15.75" customHeight="1" x14ac:dyDescent="0.2">
      <c r="B680" s="297"/>
      <c r="C680" s="297"/>
      <c r="D680" s="297"/>
      <c r="E680" s="297"/>
      <c r="F680" s="294"/>
      <c r="G680" s="294"/>
      <c r="H680" s="294"/>
      <c r="I680" s="294"/>
      <c r="J680" s="294"/>
      <c r="K680" s="294"/>
      <c r="L680" s="294"/>
      <c r="M680" s="294"/>
      <c r="N680" s="294"/>
      <c r="O680" s="294"/>
      <c r="P680" s="294"/>
      <c r="Q680" s="294"/>
      <c r="R680" s="294"/>
      <c r="S680" s="294"/>
      <c r="T680" s="294"/>
      <c r="U680" s="294"/>
      <c r="V680" s="294"/>
      <c r="W680" s="294"/>
      <c r="X680" s="294"/>
      <c r="Y680" s="294"/>
      <c r="Z680" s="294"/>
      <c r="AA680" s="294"/>
      <c r="AB680" s="294"/>
      <c r="AC680" s="294"/>
      <c r="AD680" s="294"/>
      <c r="AE680" s="294"/>
      <c r="AF680" s="294"/>
      <c r="AG680" s="294"/>
      <c r="AH680" s="294"/>
      <c r="AI680" s="294"/>
      <c r="AJ680" s="294"/>
      <c r="AK680" s="294"/>
      <c r="AL680" s="294"/>
      <c r="AM680" s="294"/>
      <c r="AN680" s="294"/>
      <c r="AO680" s="294"/>
      <c r="AP680" s="294"/>
      <c r="AQ680" s="294"/>
      <c r="AR680" s="294"/>
      <c r="AS680" s="294"/>
      <c r="AT680" s="294"/>
      <c r="AU680" s="294"/>
      <c r="AV680" s="294"/>
      <c r="AW680" s="294"/>
      <c r="AX680" s="294"/>
      <c r="AY680" s="294"/>
      <c r="AZ680" s="294"/>
      <c r="BA680" s="294"/>
      <c r="BB680" s="294"/>
      <c r="BC680" s="294"/>
      <c r="BD680" s="294"/>
      <c r="BE680" s="294"/>
      <c r="BF680" s="294"/>
      <c r="BG680" s="294"/>
      <c r="BH680" s="294"/>
      <c r="BI680" s="294"/>
    </row>
    <row r="681" spans="2:61" ht="15.75" customHeight="1" x14ac:dyDescent="0.2">
      <c r="B681" s="297"/>
      <c r="C681" s="297"/>
      <c r="D681" s="297"/>
      <c r="E681" s="297"/>
      <c r="F681" s="294"/>
      <c r="G681" s="294"/>
      <c r="H681" s="294"/>
      <c r="I681" s="294"/>
      <c r="J681" s="294"/>
      <c r="K681" s="294"/>
      <c r="L681" s="294"/>
      <c r="M681" s="294"/>
      <c r="N681" s="294"/>
      <c r="O681" s="294"/>
      <c r="P681" s="294"/>
      <c r="Q681" s="294"/>
      <c r="R681" s="294"/>
      <c r="S681" s="294"/>
      <c r="T681" s="294"/>
      <c r="U681" s="294"/>
      <c r="V681" s="294"/>
      <c r="W681" s="294"/>
      <c r="X681" s="294"/>
      <c r="Y681" s="294"/>
      <c r="Z681" s="294"/>
      <c r="AA681" s="294"/>
      <c r="AB681" s="294"/>
      <c r="AC681" s="294"/>
      <c r="AD681" s="294"/>
      <c r="AE681" s="294"/>
      <c r="AF681" s="294"/>
      <c r="AG681" s="294"/>
      <c r="AH681" s="294"/>
      <c r="AI681" s="294"/>
      <c r="AJ681" s="294"/>
      <c r="AK681" s="294"/>
      <c r="AL681" s="294"/>
      <c r="AM681" s="294"/>
      <c r="AN681" s="294"/>
      <c r="AO681" s="294"/>
      <c r="AP681" s="294"/>
      <c r="AQ681" s="294"/>
      <c r="AR681" s="294"/>
      <c r="AS681" s="294"/>
      <c r="AT681" s="294"/>
      <c r="AU681" s="294"/>
      <c r="AV681" s="294"/>
      <c r="AW681" s="294"/>
      <c r="AX681" s="294"/>
      <c r="AY681" s="294"/>
      <c r="AZ681" s="294"/>
      <c r="BA681" s="294"/>
      <c r="BB681" s="294"/>
      <c r="BC681" s="294"/>
      <c r="BD681" s="294"/>
      <c r="BE681" s="294"/>
      <c r="BF681" s="294"/>
      <c r="BG681" s="294"/>
      <c r="BH681" s="294"/>
      <c r="BI681" s="294"/>
    </row>
    <row r="682" spans="2:61" ht="15.75" customHeight="1" x14ac:dyDescent="0.2">
      <c r="B682" s="297"/>
      <c r="C682" s="297"/>
      <c r="D682" s="297"/>
      <c r="E682" s="297"/>
      <c r="F682" s="294"/>
      <c r="G682" s="294"/>
      <c r="H682" s="294"/>
      <c r="I682" s="294"/>
      <c r="J682" s="294"/>
      <c r="K682" s="294"/>
      <c r="L682" s="294"/>
      <c r="M682" s="294"/>
      <c r="N682" s="294"/>
      <c r="O682" s="294"/>
      <c r="P682" s="294"/>
      <c r="Q682" s="294"/>
      <c r="R682" s="294"/>
      <c r="S682" s="294"/>
      <c r="T682" s="294"/>
      <c r="U682" s="294"/>
      <c r="V682" s="294"/>
      <c r="W682" s="294"/>
      <c r="X682" s="294"/>
      <c r="Y682" s="294"/>
      <c r="Z682" s="294"/>
      <c r="AA682" s="294"/>
      <c r="AB682" s="294"/>
      <c r="AC682" s="294"/>
      <c r="AD682" s="294"/>
      <c r="AE682" s="294"/>
      <c r="AF682" s="294"/>
      <c r="AG682" s="294"/>
      <c r="AH682" s="294"/>
      <c r="AI682" s="294"/>
      <c r="AJ682" s="294"/>
      <c r="AK682" s="294"/>
      <c r="AL682" s="294"/>
      <c r="AM682" s="294"/>
      <c r="AN682" s="294"/>
      <c r="AO682" s="294"/>
      <c r="AP682" s="294"/>
      <c r="AQ682" s="294"/>
      <c r="AR682" s="294"/>
      <c r="AS682" s="294"/>
      <c r="AT682" s="294"/>
      <c r="AU682" s="294"/>
      <c r="AV682" s="294"/>
      <c r="AW682" s="294"/>
      <c r="AX682" s="294"/>
      <c r="AY682" s="294"/>
      <c r="AZ682" s="294"/>
      <c r="BA682" s="294"/>
      <c r="BB682" s="294"/>
      <c r="BC682" s="294"/>
      <c r="BD682" s="294"/>
      <c r="BE682" s="294"/>
      <c r="BF682" s="294"/>
      <c r="BG682" s="294"/>
      <c r="BH682" s="294"/>
      <c r="BI682" s="294"/>
    </row>
    <row r="683" spans="2:61" ht="15.75" customHeight="1" x14ac:dyDescent="0.2">
      <c r="B683" s="297"/>
      <c r="C683" s="297"/>
      <c r="D683" s="297"/>
      <c r="E683" s="297"/>
      <c r="F683" s="294"/>
      <c r="G683" s="294"/>
      <c r="H683" s="294"/>
      <c r="I683" s="294"/>
      <c r="J683" s="294"/>
      <c r="K683" s="294"/>
      <c r="L683" s="294"/>
      <c r="M683" s="294"/>
      <c r="N683" s="294"/>
      <c r="O683" s="294"/>
      <c r="P683" s="294"/>
      <c r="Q683" s="294"/>
      <c r="R683" s="294"/>
      <c r="S683" s="294"/>
      <c r="T683" s="294"/>
      <c r="U683" s="294"/>
      <c r="V683" s="294"/>
      <c r="W683" s="294"/>
      <c r="X683" s="294"/>
      <c r="Y683" s="294"/>
      <c r="Z683" s="294"/>
      <c r="AA683" s="294"/>
      <c r="AB683" s="294"/>
      <c r="AC683" s="294"/>
      <c r="AD683" s="294"/>
      <c r="AE683" s="294"/>
      <c r="AF683" s="294"/>
      <c r="AG683" s="294"/>
      <c r="AH683" s="294"/>
      <c r="AI683" s="294"/>
      <c r="AJ683" s="294"/>
      <c r="AK683" s="294"/>
      <c r="AL683" s="294"/>
      <c r="AM683" s="294"/>
      <c r="AN683" s="294"/>
      <c r="AO683" s="294"/>
      <c r="AP683" s="294"/>
      <c r="AQ683" s="294"/>
      <c r="AR683" s="294"/>
      <c r="AS683" s="294"/>
      <c r="AT683" s="294"/>
      <c r="AU683" s="294"/>
      <c r="AV683" s="294"/>
      <c r="AW683" s="294"/>
      <c r="AX683" s="294"/>
      <c r="AY683" s="294"/>
      <c r="AZ683" s="294"/>
      <c r="BA683" s="294"/>
      <c r="BB683" s="294"/>
      <c r="BC683" s="294"/>
      <c r="BD683" s="294"/>
      <c r="BE683" s="294"/>
      <c r="BF683" s="294"/>
      <c r="BG683" s="294"/>
      <c r="BH683" s="294"/>
      <c r="BI683" s="294"/>
    </row>
    <row r="684" spans="2:61" ht="15.75" customHeight="1" x14ac:dyDescent="0.2">
      <c r="B684" s="297"/>
      <c r="C684" s="297"/>
      <c r="D684" s="297"/>
      <c r="E684" s="297"/>
      <c r="F684" s="294"/>
      <c r="G684" s="294"/>
      <c r="H684" s="294"/>
      <c r="I684" s="294"/>
      <c r="J684" s="294"/>
      <c r="K684" s="294"/>
      <c r="L684" s="294"/>
      <c r="M684" s="294"/>
      <c r="N684" s="294"/>
      <c r="O684" s="294"/>
      <c r="P684" s="294"/>
      <c r="Q684" s="294"/>
      <c r="R684" s="294"/>
      <c r="S684" s="294"/>
      <c r="T684" s="294"/>
      <c r="U684" s="294"/>
      <c r="V684" s="294"/>
      <c r="W684" s="294"/>
      <c r="X684" s="294"/>
      <c r="Y684" s="294"/>
      <c r="Z684" s="294"/>
      <c r="AA684" s="294"/>
      <c r="AB684" s="294"/>
      <c r="AC684" s="294"/>
      <c r="AD684" s="294"/>
      <c r="AE684" s="294"/>
      <c r="AF684" s="294"/>
      <c r="AG684" s="294"/>
      <c r="AH684" s="294"/>
      <c r="AI684" s="294"/>
      <c r="AJ684" s="294"/>
      <c r="AK684" s="294"/>
      <c r="AL684" s="294"/>
      <c r="AM684" s="294"/>
      <c r="AN684" s="294"/>
      <c r="AO684" s="294"/>
      <c r="AP684" s="294"/>
      <c r="AQ684" s="294"/>
      <c r="AR684" s="294"/>
      <c r="AS684" s="294"/>
      <c r="AT684" s="294"/>
      <c r="AU684" s="294"/>
      <c r="AV684" s="294"/>
      <c r="AW684" s="294"/>
      <c r="AX684" s="294"/>
      <c r="AY684" s="294"/>
      <c r="AZ684" s="294"/>
      <c r="BA684" s="294"/>
      <c r="BB684" s="294"/>
      <c r="BC684" s="294"/>
      <c r="BD684" s="294"/>
      <c r="BE684" s="294"/>
      <c r="BF684" s="294"/>
      <c r="BG684" s="294"/>
      <c r="BH684" s="294"/>
      <c r="BI684" s="294"/>
    </row>
    <row r="685" spans="2:61" ht="15.75" customHeight="1" x14ac:dyDescent="0.2">
      <c r="B685" s="297"/>
      <c r="C685" s="297"/>
      <c r="D685" s="297"/>
      <c r="E685" s="297"/>
      <c r="F685" s="294"/>
      <c r="G685" s="294"/>
      <c r="H685" s="294"/>
      <c r="I685" s="294"/>
      <c r="J685" s="294"/>
      <c r="K685" s="294"/>
      <c r="L685" s="294"/>
      <c r="M685" s="294"/>
      <c r="N685" s="294"/>
      <c r="O685" s="294"/>
      <c r="P685" s="294"/>
      <c r="Q685" s="294"/>
      <c r="R685" s="294"/>
      <c r="S685" s="294"/>
      <c r="T685" s="294"/>
      <c r="U685" s="294"/>
      <c r="V685" s="294"/>
      <c r="W685" s="294"/>
      <c r="X685" s="294"/>
      <c r="Y685" s="294"/>
      <c r="Z685" s="294"/>
      <c r="AA685" s="294"/>
      <c r="AB685" s="294"/>
      <c r="AC685" s="294"/>
      <c r="AD685" s="294"/>
      <c r="AE685" s="294"/>
      <c r="AF685" s="294"/>
      <c r="AG685" s="294"/>
      <c r="AH685" s="294"/>
      <c r="AI685" s="294"/>
      <c r="AJ685" s="294"/>
      <c r="AK685" s="294"/>
      <c r="AL685" s="294"/>
      <c r="AM685" s="294"/>
      <c r="AN685" s="294"/>
      <c r="AO685" s="294"/>
      <c r="AP685" s="294"/>
      <c r="AQ685" s="294"/>
      <c r="AR685" s="294"/>
      <c r="AS685" s="294"/>
      <c r="AT685" s="294"/>
      <c r="AU685" s="294"/>
      <c r="AV685" s="294"/>
      <c r="AW685" s="294"/>
      <c r="AX685" s="294"/>
      <c r="AY685" s="294"/>
      <c r="AZ685" s="294"/>
      <c r="BA685" s="294"/>
      <c r="BB685" s="294"/>
      <c r="BC685" s="294"/>
      <c r="BD685" s="294"/>
      <c r="BE685" s="294"/>
      <c r="BF685" s="294"/>
      <c r="BG685" s="294"/>
      <c r="BH685" s="294"/>
      <c r="BI685" s="294"/>
    </row>
    <row r="686" spans="2:61" ht="15.75" customHeight="1" x14ac:dyDescent="0.2">
      <c r="B686" s="297"/>
      <c r="C686" s="297"/>
      <c r="D686" s="297"/>
      <c r="E686" s="297"/>
      <c r="F686" s="294"/>
      <c r="G686" s="294"/>
      <c r="H686" s="294"/>
      <c r="I686" s="294"/>
      <c r="J686" s="294"/>
      <c r="K686" s="294"/>
      <c r="L686" s="294"/>
      <c r="M686" s="294"/>
      <c r="N686" s="294"/>
      <c r="O686" s="294"/>
      <c r="P686" s="294"/>
      <c r="Q686" s="294"/>
      <c r="R686" s="294"/>
      <c r="S686" s="294"/>
      <c r="T686" s="294"/>
      <c r="U686" s="294"/>
      <c r="V686" s="294"/>
      <c r="W686" s="294"/>
      <c r="X686" s="294"/>
      <c r="Y686" s="294"/>
      <c r="Z686" s="294"/>
      <c r="AA686" s="294"/>
      <c r="AB686" s="294"/>
      <c r="AC686" s="294"/>
      <c r="AD686" s="294"/>
      <c r="AE686" s="294"/>
      <c r="AF686" s="294"/>
      <c r="AG686" s="294"/>
      <c r="AH686" s="294"/>
      <c r="AI686" s="294"/>
      <c r="AJ686" s="294"/>
      <c r="AK686" s="294"/>
      <c r="AL686" s="294"/>
      <c r="AM686" s="294"/>
      <c r="AN686" s="294"/>
      <c r="AO686" s="294"/>
      <c r="AP686" s="294"/>
      <c r="AQ686" s="294"/>
      <c r="AR686" s="294"/>
      <c r="AS686" s="294"/>
      <c r="AT686" s="294"/>
      <c r="AU686" s="294"/>
      <c r="AV686" s="294"/>
      <c r="AW686" s="294"/>
      <c r="AX686" s="294"/>
      <c r="AY686" s="294"/>
      <c r="AZ686" s="294"/>
      <c r="BA686" s="294"/>
      <c r="BB686" s="294"/>
      <c r="BC686" s="294"/>
      <c r="BD686" s="294"/>
      <c r="BE686" s="294"/>
      <c r="BF686" s="294"/>
      <c r="BG686" s="294"/>
      <c r="BH686" s="294"/>
      <c r="BI686" s="294"/>
    </row>
    <row r="687" spans="2:61" ht="15.75" customHeight="1" x14ac:dyDescent="0.2">
      <c r="B687" s="297"/>
      <c r="C687" s="297"/>
      <c r="D687" s="297"/>
      <c r="E687" s="297"/>
      <c r="F687" s="294"/>
      <c r="G687" s="294"/>
      <c r="H687" s="294"/>
      <c r="I687" s="294"/>
      <c r="J687" s="294"/>
      <c r="K687" s="294"/>
      <c r="L687" s="294"/>
      <c r="M687" s="294"/>
      <c r="N687" s="294"/>
      <c r="O687" s="294"/>
      <c r="P687" s="294"/>
      <c r="Q687" s="294"/>
      <c r="R687" s="294"/>
      <c r="S687" s="294"/>
      <c r="T687" s="294"/>
      <c r="U687" s="294"/>
      <c r="V687" s="294"/>
      <c r="W687" s="294"/>
      <c r="X687" s="294"/>
      <c r="Y687" s="294"/>
      <c r="Z687" s="294"/>
      <c r="AA687" s="294"/>
      <c r="AB687" s="294"/>
      <c r="AC687" s="294"/>
      <c r="AD687" s="294"/>
      <c r="AE687" s="294"/>
      <c r="AF687" s="294"/>
      <c r="AG687" s="294"/>
      <c r="AH687" s="294"/>
      <c r="AI687" s="294"/>
      <c r="AJ687" s="294"/>
      <c r="AK687" s="294"/>
      <c r="AL687" s="294"/>
      <c r="AM687" s="294"/>
      <c r="AN687" s="294"/>
      <c r="AO687" s="294"/>
      <c r="AP687" s="294"/>
      <c r="AQ687" s="294"/>
      <c r="AR687" s="294"/>
      <c r="AS687" s="294"/>
      <c r="AT687" s="294"/>
      <c r="AU687" s="294"/>
      <c r="AV687" s="294"/>
      <c r="AW687" s="294"/>
      <c r="AX687" s="294"/>
      <c r="AY687" s="294"/>
      <c r="AZ687" s="294"/>
      <c r="BA687" s="294"/>
      <c r="BB687" s="294"/>
      <c r="BC687" s="294"/>
      <c r="BD687" s="294"/>
      <c r="BE687" s="294"/>
      <c r="BF687" s="294"/>
      <c r="BG687" s="294"/>
      <c r="BH687" s="294"/>
      <c r="BI687" s="294"/>
    </row>
    <row r="688" spans="2:61" ht="15.75" customHeight="1" x14ac:dyDescent="0.2">
      <c r="B688" s="297"/>
      <c r="C688" s="297"/>
      <c r="D688" s="297"/>
      <c r="E688" s="297"/>
      <c r="F688" s="294"/>
      <c r="G688" s="294"/>
      <c r="H688" s="294"/>
      <c r="I688" s="294"/>
      <c r="J688" s="294"/>
      <c r="K688" s="294"/>
      <c r="L688" s="294"/>
      <c r="M688" s="294"/>
      <c r="N688" s="294"/>
      <c r="O688" s="294"/>
      <c r="P688" s="294"/>
      <c r="Q688" s="294"/>
      <c r="R688" s="294"/>
      <c r="S688" s="294"/>
      <c r="T688" s="294"/>
      <c r="U688" s="294"/>
      <c r="V688" s="294"/>
      <c r="W688" s="294"/>
      <c r="X688" s="294"/>
      <c r="Y688" s="294"/>
      <c r="Z688" s="294"/>
      <c r="AA688" s="294"/>
      <c r="AB688" s="294"/>
      <c r="AC688" s="294"/>
      <c r="AD688" s="294"/>
      <c r="AE688" s="294"/>
      <c r="AF688" s="294"/>
      <c r="AG688" s="294"/>
      <c r="AH688" s="294"/>
      <c r="AI688" s="294"/>
      <c r="AJ688" s="294"/>
      <c r="AK688" s="294"/>
      <c r="AL688" s="294"/>
      <c r="AM688" s="294"/>
      <c r="AN688" s="294"/>
      <c r="AO688" s="294"/>
      <c r="AP688" s="294"/>
      <c r="AQ688" s="294"/>
      <c r="AR688" s="294"/>
      <c r="AS688" s="294"/>
      <c r="AT688" s="294"/>
      <c r="AU688" s="294"/>
      <c r="AV688" s="294"/>
      <c r="AW688" s="294"/>
      <c r="AX688" s="294"/>
      <c r="AY688" s="294"/>
      <c r="AZ688" s="294"/>
      <c r="BA688" s="294"/>
      <c r="BB688" s="294"/>
      <c r="BC688" s="294"/>
      <c r="BD688" s="294"/>
      <c r="BE688" s="294"/>
      <c r="BF688" s="294"/>
      <c r="BG688" s="294"/>
      <c r="BH688" s="294"/>
      <c r="BI688" s="294"/>
    </row>
    <row r="689" spans="2:61" ht="15.75" customHeight="1" x14ac:dyDescent="0.2">
      <c r="B689" s="297"/>
      <c r="C689" s="297"/>
      <c r="D689" s="297"/>
      <c r="E689" s="297"/>
      <c r="F689" s="294"/>
      <c r="G689" s="294"/>
      <c r="H689" s="294"/>
      <c r="I689" s="294"/>
      <c r="J689" s="294"/>
      <c r="K689" s="294"/>
      <c r="L689" s="294"/>
      <c r="M689" s="294"/>
      <c r="N689" s="294"/>
      <c r="O689" s="294"/>
      <c r="P689" s="294"/>
      <c r="Q689" s="294"/>
      <c r="R689" s="294"/>
      <c r="S689" s="294"/>
      <c r="T689" s="294"/>
      <c r="U689" s="294"/>
      <c r="V689" s="294"/>
      <c r="W689" s="294"/>
      <c r="X689" s="294"/>
      <c r="Y689" s="294"/>
      <c r="Z689" s="294"/>
      <c r="AA689" s="294"/>
      <c r="AB689" s="294"/>
      <c r="AC689" s="294"/>
      <c r="AD689" s="294"/>
      <c r="AE689" s="294"/>
      <c r="AF689" s="294"/>
      <c r="AG689" s="294"/>
      <c r="AH689" s="294"/>
      <c r="AI689" s="294"/>
      <c r="AJ689" s="294"/>
      <c r="AK689" s="294"/>
      <c r="AL689" s="294"/>
      <c r="AM689" s="294"/>
      <c r="AN689" s="294"/>
      <c r="AO689" s="294"/>
      <c r="AP689" s="294"/>
      <c r="AQ689" s="294"/>
      <c r="AR689" s="294"/>
      <c r="AS689" s="294"/>
      <c r="AT689" s="294"/>
      <c r="AU689" s="294"/>
      <c r="AV689" s="294"/>
      <c r="AW689" s="294"/>
      <c r="AX689" s="294"/>
      <c r="AY689" s="294"/>
      <c r="AZ689" s="294"/>
      <c r="BA689" s="294"/>
      <c r="BB689" s="294"/>
      <c r="BC689" s="294"/>
      <c r="BD689" s="294"/>
      <c r="BE689" s="294"/>
      <c r="BF689" s="294"/>
      <c r="BG689" s="294"/>
      <c r="BH689" s="294"/>
      <c r="BI689" s="294"/>
    </row>
    <row r="690" spans="2:61" ht="15.75" customHeight="1" x14ac:dyDescent="0.2">
      <c r="B690" s="297"/>
      <c r="C690" s="297"/>
      <c r="D690" s="297"/>
      <c r="E690" s="297"/>
      <c r="F690" s="294"/>
      <c r="G690" s="294"/>
      <c r="H690" s="294"/>
      <c r="I690" s="294"/>
      <c r="J690" s="294"/>
      <c r="K690" s="294"/>
      <c r="L690" s="294"/>
      <c r="M690" s="294"/>
      <c r="N690" s="294"/>
      <c r="O690" s="294"/>
      <c r="P690" s="294"/>
      <c r="Q690" s="294"/>
      <c r="R690" s="294"/>
      <c r="S690" s="294"/>
      <c r="T690" s="294"/>
      <c r="U690" s="294"/>
      <c r="V690" s="294"/>
      <c r="W690" s="294"/>
      <c r="X690" s="294"/>
      <c r="Y690" s="294"/>
      <c r="Z690" s="294"/>
      <c r="AA690" s="294"/>
      <c r="AB690" s="294"/>
      <c r="AC690" s="294"/>
      <c r="AD690" s="294"/>
      <c r="AE690" s="294"/>
      <c r="AF690" s="294"/>
      <c r="AG690" s="294"/>
      <c r="AH690" s="294"/>
      <c r="AI690" s="294"/>
      <c r="AJ690" s="294"/>
      <c r="AK690" s="294"/>
      <c r="AL690" s="294"/>
      <c r="AM690" s="294"/>
      <c r="AN690" s="294"/>
      <c r="AO690" s="294"/>
      <c r="AP690" s="294"/>
      <c r="AQ690" s="294"/>
      <c r="AR690" s="294"/>
      <c r="AS690" s="294"/>
      <c r="AT690" s="294"/>
      <c r="AU690" s="294"/>
      <c r="AV690" s="294"/>
      <c r="AW690" s="294"/>
      <c r="AX690" s="294"/>
      <c r="AY690" s="294"/>
      <c r="AZ690" s="294"/>
      <c r="BA690" s="294"/>
      <c r="BB690" s="294"/>
      <c r="BC690" s="294"/>
      <c r="BD690" s="294"/>
      <c r="BE690" s="294"/>
      <c r="BF690" s="294"/>
      <c r="BG690" s="294"/>
      <c r="BH690" s="294"/>
      <c r="BI690" s="294"/>
    </row>
    <row r="691" spans="2:61" ht="15.75" customHeight="1" x14ac:dyDescent="0.2">
      <c r="B691" s="297"/>
      <c r="C691" s="297"/>
      <c r="D691" s="297"/>
      <c r="E691" s="297"/>
      <c r="F691" s="294"/>
      <c r="G691" s="294"/>
      <c r="H691" s="294"/>
      <c r="I691" s="294"/>
      <c r="J691" s="294"/>
      <c r="K691" s="294"/>
      <c r="L691" s="294"/>
      <c r="M691" s="294"/>
      <c r="N691" s="294"/>
      <c r="O691" s="294"/>
      <c r="P691" s="294"/>
      <c r="Q691" s="294"/>
      <c r="R691" s="294"/>
      <c r="S691" s="294"/>
      <c r="T691" s="294"/>
      <c r="U691" s="294"/>
      <c r="V691" s="294"/>
      <c r="W691" s="294"/>
      <c r="X691" s="294"/>
      <c r="Y691" s="294"/>
      <c r="Z691" s="294"/>
      <c r="AA691" s="294"/>
      <c r="AB691" s="294"/>
      <c r="AC691" s="294"/>
      <c r="AD691" s="294"/>
      <c r="AE691" s="294"/>
      <c r="AF691" s="294"/>
      <c r="AG691" s="294"/>
      <c r="AH691" s="294"/>
      <c r="AI691" s="294"/>
      <c r="AJ691" s="294"/>
      <c r="AK691" s="294"/>
      <c r="AL691" s="294"/>
      <c r="AM691" s="294"/>
      <c r="AN691" s="294"/>
      <c r="AO691" s="294"/>
      <c r="AP691" s="294"/>
      <c r="AQ691" s="294"/>
      <c r="AR691" s="294"/>
      <c r="AS691" s="294"/>
      <c r="AT691" s="294"/>
      <c r="AU691" s="294"/>
      <c r="AV691" s="294"/>
      <c r="AW691" s="294"/>
      <c r="AX691" s="294"/>
      <c r="AY691" s="294"/>
      <c r="AZ691" s="294"/>
      <c r="BA691" s="294"/>
      <c r="BB691" s="294"/>
      <c r="BC691" s="294"/>
      <c r="BD691" s="294"/>
      <c r="BE691" s="294"/>
      <c r="BF691" s="294"/>
      <c r="BG691" s="294"/>
      <c r="BH691" s="294"/>
      <c r="BI691" s="294"/>
    </row>
    <row r="692" spans="2:61" ht="15.75" customHeight="1" x14ac:dyDescent="0.2">
      <c r="B692" s="297"/>
      <c r="C692" s="297"/>
      <c r="D692" s="297"/>
      <c r="E692" s="297"/>
      <c r="F692" s="294"/>
      <c r="G692" s="294"/>
      <c r="H692" s="294"/>
      <c r="I692" s="294"/>
      <c r="J692" s="294"/>
      <c r="K692" s="294"/>
      <c r="L692" s="294"/>
      <c r="M692" s="294"/>
      <c r="N692" s="294"/>
      <c r="O692" s="294"/>
      <c r="P692" s="294"/>
      <c r="Q692" s="294"/>
      <c r="R692" s="294"/>
      <c r="S692" s="294"/>
      <c r="T692" s="294"/>
      <c r="U692" s="294"/>
      <c r="V692" s="294"/>
      <c r="W692" s="294"/>
      <c r="X692" s="294"/>
      <c r="Y692" s="294"/>
      <c r="Z692" s="294"/>
      <c r="AA692" s="294"/>
      <c r="AB692" s="294"/>
      <c r="AC692" s="294"/>
      <c r="AD692" s="294"/>
      <c r="AE692" s="294"/>
      <c r="AF692" s="294"/>
      <c r="AG692" s="294"/>
      <c r="AH692" s="294"/>
      <c r="AI692" s="294"/>
      <c r="AJ692" s="294"/>
      <c r="AK692" s="294"/>
      <c r="AL692" s="294"/>
      <c r="AM692" s="294"/>
      <c r="AN692" s="294"/>
      <c r="AO692" s="294"/>
      <c r="AP692" s="294"/>
      <c r="AQ692" s="294"/>
      <c r="AR692" s="294"/>
      <c r="AS692" s="294"/>
      <c r="AT692" s="294"/>
      <c r="AU692" s="294"/>
      <c r="AV692" s="294"/>
      <c r="AW692" s="294"/>
      <c r="AX692" s="294"/>
      <c r="AY692" s="294"/>
      <c r="AZ692" s="294"/>
      <c r="BA692" s="294"/>
      <c r="BB692" s="294"/>
      <c r="BC692" s="294"/>
      <c r="BD692" s="294"/>
      <c r="BE692" s="294"/>
      <c r="BF692" s="294"/>
      <c r="BG692" s="294"/>
      <c r="BH692" s="294"/>
      <c r="BI692" s="294"/>
    </row>
    <row r="693" spans="2:61" ht="15.75" customHeight="1" x14ac:dyDescent="0.2">
      <c r="B693" s="297"/>
      <c r="C693" s="297"/>
      <c r="D693" s="297"/>
      <c r="E693" s="297"/>
      <c r="F693" s="294"/>
      <c r="G693" s="294"/>
      <c r="H693" s="294"/>
      <c r="I693" s="294"/>
      <c r="J693" s="294"/>
      <c r="K693" s="294"/>
      <c r="L693" s="294"/>
      <c r="M693" s="294"/>
      <c r="N693" s="294"/>
      <c r="O693" s="294"/>
      <c r="P693" s="294"/>
      <c r="Q693" s="294"/>
      <c r="R693" s="294"/>
      <c r="S693" s="294"/>
      <c r="T693" s="294"/>
      <c r="U693" s="294"/>
      <c r="V693" s="294"/>
      <c r="W693" s="294"/>
      <c r="X693" s="294"/>
      <c r="Y693" s="294"/>
      <c r="Z693" s="294"/>
      <c r="AA693" s="294"/>
      <c r="AB693" s="294"/>
      <c r="AC693" s="294"/>
      <c r="AD693" s="294"/>
      <c r="AE693" s="294"/>
      <c r="AF693" s="294"/>
      <c r="AG693" s="294"/>
      <c r="AH693" s="294"/>
      <c r="AI693" s="294"/>
      <c r="AJ693" s="294"/>
      <c r="AK693" s="294"/>
      <c r="AL693" s="294"/>
      <c r="AM693" s="294"/>
      <c r="AN693" s="294"/>
      <c r="AO693" s="294"/>
      <c r="AP693" s="294"/>
      <c r="AQ693" s="294"/>
      <c r="AR693" s="294"/>
      <c r="AS693" s="294"/>
      <c r="AT693" s="294"/>
      <c r="AU693" s="294"/>
      <c r="AV693" s="294"/>
      <c r="AW693" s="294"/>
      <c r="AX693" s="294"/>
      <c r="AY693" s="294"/>
      <c r="AZ693" s="294"/>
      <c r="BA693" s="294"/>
      <c r="BB693" s="294"/>
      <c r="BC693" s="294"/>
      <c r="BD693" s="294"/>
      <c r="BE693" s="294"/>
      <c r="BF693" s="294"/>
      <c r="BG693" s="294"/>
      <c r="BH693" s="294"/>
      <c r="BI693" s="294"/>
    </row>
    <row r="694" spans="2:61" ht="15.75" customHeight="1" x14ac:dyDescent="0.2">
      <c r="B694" s="297"/>
      <c r="C694" s="297"/>
      <c r="D694" s="297"/>
      <c r="E694" s="297"/>
      <c r="F694" s="294"/>
      <c r="G694" s="294"/>
      <c r="H694" s="294"/>
      <c r="I694" s="294"/>
      <c r="J694" s="294"/>
      <c r="K694" s="294"/>
      <c r="L694" s="294"/>
      <c r="M694" s="294"/>
      <c r="N694" s="294"/>
      <c r="O694" s="294"/>
      <c r="P694" s="294"/>
      <c r="Q694" s="294"/>
      <c r="R694" s="294"/>
      <c r="S694" s="294"/>
      <c r="T694" s="294"/>
      <c r="U694" s="294"/>
      <c r="V694" s="294"/>
      <c r="W694" s="294"/>
      <c r="X694" s="294"/>
      <c r="Y694" s="294"/>
      <c r="Z694" s="294"/>
      <c r="AA694" s="294"/>
      <c r="AB694" s="294"/>
      <c r="AC694" s="294"/>
      <c r="AD694" s="294"/>
      <c r="AE694" s="294"/>
      <c r="AF694" s="294"/>
      <c r="AG694" s="294"/>
      <c r="AH694" s="294"/>
      <c r="AI694" s="294"/>
      <c r="AJ694" s="294"/>
      <c r="AK694" s="294"/>
      <c r="AL694" s="294"/>
      <c r="AM694" s="294"/>
      <c r="AN694" s="294"/>
      <c r="AO694" s="294"/>
      <c r="AP694" s="294"/>
      <c r="AQ694" s="294"/>
      <c r="AR694" s="294"/>
      <c r="AS694" s="294"/>
      <c r="AT694" s="294"/>
      <c r="AU694" s="294"/>
      <c r="AV694" s="294"/>
      <c r="AW694" s="294"/>
      <c r="AX694" s="294"/>
      <c r="AY694" s="294"/>
      <c r="AZ694" s="294"/>
      <c r="BA694" s="294"/>
      <c r="BB694" s="294"/>
      <c r="BC694" s="294"/>
      <c r="BD694" s="294"/>
      <c r="BE694" s="294"/>
      <c r="BF694" s="294"/>
      <c r="BG694" s="294"/>
      <c r="BH694" s="294"/>
      <c r="BI694" s="294"/>
    </row>
    <row r="695" spans="2:61" ht="15.75" customHeight="1" x14ac:dyDescent="0.2">
      <c r="B695" s="297"/>
      <c r="C695" s="297"/>
      <c r="D695" s="297"/>
      <c r="E695" s="297"/>
      <c r="F695" s="294"/>
      <c r="G695" s="294"/>
      <c r="H695" s="294"/>
      <c r="I695" s="294"/>
      <c r="J695" s="294"/>
      <c r="K695" s="294"/>
      <c r="L695" s="294"/>
      <c r="M695" s="294"/>
      <c r="N695" s="294"/>
      <c r="O695" s="294"/>
      <c r="P695" s="294"/>
      <c r="Q695" s="294"/>
      <c r="R695" s="294"/>
      <c r="S695" s="294"/>
      <c r="T695" s="294"/>
      <c r="U695" s="294"/>
      <c r="V695" s="294"/>
      <c r="W695" s="294"/>
      <c r="X695" s="294"/>
      <c r="Y695" s="294"/>
      <c r="Z695" s="294"/>
      <c r="AA695" s="294"/>
      <c r="AB695" s="294"/>
      <c r="AC695" s="294"/>
      <c r="AD695" s="294"/>
      <c r="AE695" s="294"/>
      <c r="AF695" s="294"/>
      <c r="AG695" s="294"/>
      <c r="AH695" s="294"/>
      <c r="AI695" s="294"/>
      <c r="AJ695" s="294"/>
      <c r="AK695" s="294"/>
      <c r="AL695" s="294"/>
      <c r="AM695" s="294"/>
      <c r="AN695" s="294"/>
      <c r="AO695" s="294"/>
      <c r="AP695" s="294"/>
      <c r="AQ695" s="294"/>
      <c r="AR695" s="294"/>
      <c r="AS695" s="294"/>
      <c r="AT695" s="294"/>
      <c r="AU695" s="294"/>
      <c r="AV695" s="294"/>
      <c r="AW695" s="294"/>
      <c r="AX695" s="294"/>
      <c r="AY695" s="294"/>
      <c r="AZ695" s="294"/>
      <c r="BA695" s="294"/>
      <c r="BB695" s="294"/>
      <c r="BC695" s="294"/>
      <c r="BD695" s="294"/>
      <c r="BE695" s="294"/>
      <c r="BF695" s="294"/>
      <c r="BG695" s="294"/>
      <c r="BH695" s="294"/>
      <c r="BI695" s="294"/>
    </row>
    <row r="696" spans="2:61" ht="15.75" customHeight="1" x14ac:dyDescent="0.2">
      <c r="B696" s="297"/>
      <c r="C696" s="297"/>
      <c r="D696" s="297"/>
      <c r="E696" s="297"/>
      <c r="F696" s="294"/>
      <c r="G696" s="294"/>
      <c r="H696" s="294"/>
      <c r="I696" s="294"/>
      <c r="J696" s="294"/>
      <c r="K696" s="294"/>
      <c r="L696" s="294"/>
      <c r="M696" s="294"/>
      <c r="N696" s="294"/>
      <c r="O696" s="294"/>
      <c r="P696" s="294"/>
      <c r="Q696" s="294"/>
      <c r="R696" s="294"/>
      <c r="S696" s="294"/>
      <c r="T696" s="294"/>
      <c r="U696" s="294"/>
      <c r="V696" s="294"/>
      <c r="W696" s="294"/>
      <c r="X696" s="294"/>
      <c r="Y696" s="294"/>
      <c r="Z696" s="294"/>
      <c r="AA696" s="294"/>
      <c r="AB696" s="294"/>
      <c r="AC696" s="294"/>
      <c r="AD696" s="294"/>
      <c r="AE696" s="294"/>
      <c r="AF696" s="294"/>
      <c r="AG696" s="294"/>
      <c r="AH696" s="294"/>
      <c r="AI696" s="294"/>
      <c r="AJ696" s="294"/>
      <c r="AK696" s="294"/>
      <c r="AL696" s="294"/>
      <c r="AM696" s="294"/>
      <c r="AN696" s="294"/>
      <c r="AO696" s="294"/>
      <c r="AP696" s="294"/>
      <c r="AQ696" s="294"/>
      <c r="AR696" s="294"/>
      <c r="AS696" s="294"/>
      <c r="AT696" s="294"/>
      <c r="AU696" s="294"/>
      <c r="AV696" s="294"/>
      <c r="AW696" s="294"/>
      <c r="AX696" s="294"/>
      <c r="AY696" s="294"/>
      <c r="AZ696" s="294"/>
      <c r="BA696" s="294"/>
      <c r="BB696" s="294"/>
      <c r="BC696" s="294"/>
      <c r="BD696" s="294"/>
      <c r="BE696" s="294"/>
      <c r="BF696" s="294"/>
      <c r="BG696" s="294"/>
      <c r="BH696" s="294"/>
      <c r="BI696" s="294"/>
    </row>
    <row r="697" spans="2:61" ht="15.75" customHeight="1" x14ac:dyDescent="0.2">
      <c r="B697" s="297"/>
      <c r="C697" s="297"/>
      <c r="D697" s="297"/>
      <c r="E697" s="297"/>
      <c r="F697" s="294"/>
      <c r="G697" s="294"/>
      <c r="H697" s="294"/>
      <c r="I697" s="294"/>
      <c r="J697" s="294"/>
      <c r="K697" s="294"/>
      <c r="L697" s="294"/>
      <c r="M697" s="294"/>
      <c r="N697" s="294"/>
      <c r="O697" s="294"/>
      <c r="P697" s="294"/>
      <c r="Q697" s="294"/>
      <c r="R697" s="294"/>
      <c r="S697" s="294"/>
      <c r="T697" s="294"/>
      <c r="U697" s="294"/>
      <c r="V697" s="294"/>
      <c r="W697" s="294"/>
      <c r="X697" s="294"/>
      <c r="Y697" s="294"/>
      <c r="Z697" s="294"/>
      <c r="AA697" s="294"/>
      <c r="AB697" s="294"/>
      <c r="AC697" s="294"/>
      <c r="AD697" s="294"/>
      <c r="AE697" s="294"/>
      <c r="AF697" s="294"/>
      <c r="AG697" s="294"/>
      <c r="AH697" s="294"/>
      <c r="AI697" s="294"/>
      <c r="AJ697" s="294"/>
      <c r="AK697" s="294"/>
      <c r="AL697" s="294"/>
      <c r="AM697" s="294"/>
      <c r="AN697" s="294"/>
      <c r="AO697" s="294"/>
      <c r="AP697" s="294"/>
      <c r="AQ697" s="294"/>
      <c r="AR697" s="294"/>
      <c r="AS697" s="294"/>
      <c r="AT697" s="294"/>
      <c r="AU697" s="294"/>
      <c r="AV697" s="294"/>
      <c r="AW697" s="294"/>
      <c r="AX697" s="294"/>
      <c r="AY697" s="294"/>
      <c r="AZ697" s="294"/>
      <c r="BA697" s="294"/>
      <c r="BB697" s="294"/>
      <c r="BC697" s="294"/>
      <c r="BD697" s="294"/>
      <c r="BE697" s="294"/>
      <c r="BF697" s="294"/>
      <c r="BG697" s="294"/>
      <c r="BH697" s="294"/>
      <c r="BI697" s="294"/>
    </row>
    <row r="698" spans="2:61" ht="15.75" customHeight="1" x14ac:dyDescent="0.2">
      <c r="B698" s="297"/>
      <c r="C698" s="297"/>
      <c r="D698" s="297"/>
      <c r="E698" s="297"/>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294"/>
      <c r="AE698" s="294"/>
      <c r="AF698" s="294"/>
      <c r="AG698" s="294"/>
      <c r="AH698" s="294"/>
      <c r="AI698" s="294"/>
      <c r="AJ698" s="294"/>
      <c r="AK698" s="294"/>
      <c r="AL698" s="294"/>
      <c r="AM698" s="294"/>
      <c r="AN698" s="294"/>
      <c r="AO698" s="294"/>
      <c r="AP698" s="294"/>
      <c r="AQ698" s="294"/>
      <c r="AR698" s="294"/>
      <c r="AS698" s="294"/>
      <c r="AT698" s="294"/>
      <c r="AU698" s="294"/>
      <c r="AV698" s="294"/>
      <c r="AW698" s="294"/>
      <c r="AX698" s="294"/>
      <c r="AY698" s="294"/>
      <c r="AZ698" s="294"/>
      <c r="BA698" s="294"/>
      <c r="BB698" s="294"/>
      <c r="BC698" s="294"/>
      <c r="BD698" s="294"/>
      <c r="BE698" s="294"/>
      <c r="BF698" s="294"/>
      <c r="BG698" s="294"/>
      <c r="BH698" s="294"/>
      <c r="BI698" s="294"/>
    </row>
    <row r="699" spans="2:61" ht="15.75" customHeight="1" x14ac:dyDescent="0.2">
      <c r="B699" s="297"/>
      <c r="C699" s="297"/>
      <c r="D699" s="297"/>
      <c r="E699" s="297"/>
      <c r="F699" s="294"/>
      <c r="G699" s="294"/>
      <c r="H699" s="294"/>
      <c r="I699" s="294"/>
      <c r="J699" s="294"/>
      <c r="K699" s="294"/>
      <c r="L699" s="294"/>
      <c r="M699" s="294"/>
      <c r="N699" s="294"/>
      <c r="O699" s="294"/>
      <c r="P699" s="294"/>
      <c r="Q699" s="294"/>
      <c r="R699" s="294"/>
      <c r="S699" s="294"/>
      <c r="T699" s="294"/>
      <c r="U699" s="294"/>
      <c r="V699" s="294"/>
      <c r="W699" s="294"/>
      <c r="X699" s="294"/>
      <c r="Y699" s="294"/>
      <c r="Z699" s="294"/>
      <c r="AA699" s="294"/>
      <c r="AB699" s="294"/>
      <c r="AC699" s="294"/>
      <c r="AD699" s="294"/>
      <c r="AE699" s="294"/>
      <c r="AF699" s="294"/>
      <c r="AG699" s="294"/>
      <c r="AH699" s="294"/>
      <c r="AI699" s="294"/>
      <c r="AJ699" s="294"/>
      <c r="AK699" s="294"/>
      <c r="AL699" s="294"/>
      <c r="AM699" s="294"/>
      <c r="AN699" s="294"/>
      <c r="AO699" s="294"/>
      <c r="AP699" s="294"/>
      <c r="AQ699" s="294"/>
      <c r="AR699" s="294"/>
      <c r="AS699" s="294"/>
      <c r="AT699" s="294"/>
      <c r="AU699" s="294"/>
      <c r="AV699" s="294"/>
      <c r="AW699" s="294"/>
      <c r="AX699" s="294"/>
      <c r="AY699" s="294"/>
      <c r="AZ699" s="294"/>
      <c r="BA699" s="294"/>
      <c r="BB699" s="294"/>
      <c r="BC699" s="294"/>
      <c r="BD699" s="294"/>
      <c r="BE699" s="294"/>
      <c r="BF699" s="294"/>
      <c r="BG699" s="294"/>
      <c r="BH699" s="294"/>
      <c r="BI699" s="294"/>
    </row>
    <row r="700" spans="2:61" ht="15.75" customHeight="1" x14ac:dyDescent="0.2">
      <c r="B700" s="297"/>
      <c r="C700" s="297"/>
      <c r="D700" s="297"/>
      <c r="E700" s="297"/>
      <c r="F700" s="294"/>
      <c r="G700" s="294"/>
      <c r="H700" s="294"/>
      <c r="I700" s="294"/>
      <c r="J700" s="294"/>
      <c r="K700" s="294"/>
      <c r="L700" s="294"/>
      <c r="M700" s="294"/>
      <c r="N700" s="294"/>
      <c r="O700" s="294"/>
      <c r="P700" s="294"/>
      <c r="Q700" s="294"/>
      <c r="R700" s="294"/>
      <c r="S700" s="294"/>
      <c r="T700" s="294"/>
      <c r="U700" s="294"/>
      <c r="V700" s="294"/>
      <c r="W700" s="294"/>
      <c r="X700" s="294"/>
      <c r="Y700" s="294"/>
      <c r="Z700" s="294"/>
      <c r="AA700" s="294"/>
      <c r="AB700" s="294"/>
      <c r="AC700" s="294"/>
      <c r="AD700" s="294"/>
      <c r="AE700" s="294"/>
      <c r="AF700" s="294"/>
      <c r="AG700" s="294"/>
      <c r="AH700" s="294"/>
      <c r="AI700" s="294"/>
      <c r="AJ700" s="294"/>
      <c r="AK700" s="294"/>
      <c r="AL700" s="294"/>
      <c r="AM700" s="294"/>
      <c r="AN700" s="294"/>
      <c r="AO700" s="294"/>
      <c r="AP700" s="294"/>
      <c r="AQ700" s="294"/>
      <c r="AR700" s="294"/>
      <c r="AS700" s="294"/>
      <c r="AT700" s="294"/>
      <c r="AU700" s="294"/>
      <c r="AV700" s="294"/>
      <c r="AW700" s="294"/>
      <c r="AX700" s="294"/>
      <c r="AY700" s="294"/>
      <c r="AZ700" s="294"/>
      <c r="BA700" s="294"/>
      <c r="BB700" s="294"/>
      <c r="BC700" s="294"/>
      <c r="BD700" s="294"/>
      <c r="BE700" s="294"/>
      <c r="BF700" s="294"/>
      <c r="BG700" s="294"/>
      <c r="BH700" s="294"/>
      <c r="BI700" s="294"/>
    </row>
    <row r="701" spans="2:61" ht="15.75" customHeight="1" x14ac:dyDescent="0.2">
      <c r="B701" s="297"/>
      <c r="C701" s="297"/>
      <c r="D701" s="297"/>
      <c r="E701" s="297"/>
      <c r="F701" s="294"/>
      <c r="G701" s="294"/>
      <c r="H701" s="294"/>
      <c r="I701" s="294"/>
      <c r="J701" s="294"/>
      <c r="K701" s="294"/>
      <c r="L701" s="294"/>
      <c r="M701" s="294"/>
      <c r="N701" s="294"/>
      <c r="O701" s="294"/>
      <c r="P701" s="294"/>
      <c r="Q701" s="294"/>
      <c r="R701" s="294"/>
      <c r="S701" s="294"/>
      <c r="T701" s="294"/>
      <c r="U701" s="294"/>
      <c r="V701" s="294"/>
      <c r="W701" s="294"/>
      <c r="X701" s="294"/>
      <c r="Y701" s="294"/>
      <c r="Z701" s="294"/>
      <c r="AA701" s="294"/>
      <c r="AB701" s="294"/>
      <c r="AC701" s="294"/>
      <c r="AD701" s="294"/>
      <c r="AE701" s="294"/>
      <c r="AF701" s="294"/>
      <c r="AG701" s="294"/>
      <c r="AH701" s="294"/>
      <c r="AI701" s="294"/>
      <c r="AJ701" s="294"/>
      <c r="AK701" s="294"/>
      <c r="AL701" s="294"/>
      <c r="AM701" s="294"/>
      <c r="AN701" s="294"/>
      <c r="AO701" s="294"/>
      <c r="AP701" s="294"/>
      <c r="AQ701" s="294"/>
      <c r="AR701" s="294"/>
      <c r="AS701" s="294"/>
      <c r="AT701" s="294"/>
      <c r="AU701" s="294"/>
      <c r="AV701" s="294"/>
      <c r="AW701" s="294"/>
      <c r="AX701" s="294"/>
      <c r="AY701" s="294"/>
      <c r="AZ701" s="294"/>
      <c r="BA701" s="294"/>
      <c r="BB701" s="294"/>
      <c r="BC701" s="294"/>
      <c r="BD701" s="294"/>
      <c r="BE701" s="294"/>
      <c r="BF701" s="294"/>
      <c r="BG701" s="294"/>
      <c r="BH701" s="294"/>
      <c r="BI701" s="294"/>
    </row>
    <row r="702" spans="2:61" ht="15.75" customHeight="1" x14ac:dyDescent="0.2">
      <c r="B702" s="297"/>
      <c r="C702" s="297"/>
      <c r="D702" s="297"/>
      <c r="E702" s="297"/>
      <c r="F702" s="294"/>
      <c r="G702" s="294"/>
      <c r="H702" s="294"/>
      <c r="I702" s="294"/>
      <c r="J702" s="294"/>
      <c r="K702" s="294"/>
      <c r="L702" s="294"/>
      <c r="M702" s="294"/>
      <c r="N702" s="294"/>
      <c r="O702" s="294"/>
      <c r="P702" s="294"/>
      <c r="Q702" s="294"/>
      <c r="R702" s="294"/>
      <c r="S702" s="294"/>
      <c r="T702" s="294"/>
      <c r="U702" s="294"/>
      <c r="V702" s="294"/>
      <c r="W702" s="294"/>
      <c r="X702" s="294"/>
      <c r="Y702" s="294"/>
      <c r="Z702" s="294"/>
      <c r="AA702" s="294"/>
      <c r="AB702" s="294"/>
      <c r="AC702" s="294"/>
      <c r="AD702" s="294"/>
      <c r="AE702" s="294"/>
      <c r="AF702" s="294"/>
      <c r="AG702" s="294"/>
      <c r="AH702" s="294"/>
      <c r="AI702" s="294"/>
      <c r="AJ702" s="294"/>
      <c r="AK702" s="294"/>
      <c r="AL702" s="294"/>
      <c r="AM702" s="294"/>
      <c r="AN702" s="294"/>
      <c r="AO702" s="294"/>
      <c r="AP702" s="294"/>
      <c r="AQ702" s="294"/>
      <c r="AR702" s="294"/>
      <c r="AS702" s="294"/>
      <c r="AT702" s="294"/>
      <c r="AU702" s="294"/>
      <c r="AV702" s="294"/>
      <c r="AW702" s="294"/>
      <c r="AX702" s="294"/>
      <c r="AY702" s="294"/>
      <c r="AZ702" s="294"/>
      <c r="BA702" s="294"/>
      <c r="BB702" s="294"/>
      <c r="BC702" s="294"/>
      <c r="BD702" s="294"/>
      <c r="BE702" s="294"/>
      <c r="BF702" s="294"/>
      <c r="BG702" s="294"/>
      <c r="BH702" s="294"/>
      <c r="BI702" s="294"/>
    </row>
    <row r="703" spans="2:61" ht="15.75" customHeight="1" x14ac:dyDescent="0.2">
      <c r="B703" s="297"/>
      <c r="C703" s="297"/>
      <c r="D703" s="297"/>
      <c r="E703" s="297"/>
      <c r="F703" s="294"/>
      <c r="G703" s="294"/>
      <c r="H703" s="294"/>
      <c r="I703" s="294"/>
      <c r="J703" s="294"/>
      <c r="K703" s="294"/>
      <c r="L703" s="294"/>
      <c r="M703" s="294"/>
      <c r="N703" s="294"/>
      <c r="O703" s="294"/>
      <c r="P703" s="294"/>
      <c r="Q703" s="294"/>
      <c r="R703" s="294"/>
      <c r="S703" s="294"/>
      <c r="T703" s="294"/>
      <c r="U703" s="294"/>
      <c r="V703" s="294"/>
      <c r="W703" s="294"/>
      <c r="X703" s="294"/>
      <c r="Y703" s="294"/>
      <c r="Z703" s="294"/>
      <c r="AA703" s="294"/>
      <c r="AB703" s="294"/>
      <c r="AC703" s="294"/>
      <c r="AD703" s="294"/>
      <c r="AE703" s="294"/>
      <c r="AF703" s="294"/>
      <c r="AG703" s="294"/>
      <c r="AH703" s="294"/>
      <c r="AI703" s="294"/>
      <c r="AJ703" s="294"/>
      <c r="AK703" s="294"/>
      <c r="AL703" s="294"/>
      <c r="AM703" s="294"/>
      <c r="AN703" s="294"/>
      <c r="AO703" s="294"/>
      <c r="AP703" s="294"/>
      <c r="AQ703" s="294"/>
      <c r="AR703" s="294"/>
      <c r="AS703" s="294"/>
      <c r="AT703" s="294"/>
      <c r="AU703" s="294"/>
      <c r="AV703" s="294"/>
      <c r="AW703" s="294"/>
      <c r="AX703" s="294"/>
      <c r="AY703" s="294"/>
      <c r="AZ703" s="294"/>
      <c r="BA703" s="294"/>
      <c r="BB703" s="294"/>
      <c r="BC703" s="294"/>
      <c r="BD703" s="294"/>
      <c r="BE703" s="294"/>
      <c r="BF703" s="294"/>
      <c r="BG703" s="294"/>
      <c r="BH703" s="294"/>
      <c r="BI703" s="294"/>
    </row>
    <row r="704" spans="2:61" ht="15.75" customHeight="1" x14ac:dyDescent="0.2">
      <c r="B704" s="297"/>
      <c r="C704" s="297"/>
      <c r="D704" s="297"/>
      <c r="E704" s="297"/>
      <c r="F704" s="294"/>
      <c r="G704" s="294"/>
      <c r="H704" s="294"/>
      <c r="I704" s="294"/>
      <c r="J704" s="294"/>
      <c r="K704" s="294"/>
      <c r="L704" s="294"/>
      <c r="M704" s="294"/>
      <c r="N704" s="294"/>
      <c r="O704" s="294"/>
      <c r="P704" s="294"/>
      <c r="Q704" s="294"/>
      <c r="R704" s="294"/>
      <c r="S704" s="294"/>
      <c r="T704" s="294"/>
      <c r="U704" s="294"/>
      <c r="V704" s="294"/>
      <c r="W704" s="294"/>
      <c r="X704" s="294"/>
      <c r="Y704" s="294"/>
      <c r="Z704" s="294"/>
      <c r="AA704" s="294"/>
      <c r="AB704" s="294"/>
      <c r="AC704" s="294"/>
      <c r="AD704" s="294"/>
      <c r="AE704" s="294"/>
      <c r="AF704" s="294"/>
      <c r="AG704" s="294"/>
      <c r="AH704" s="294"/>
      <c r="AI704" s="294"/>
      <c r="AJ704" s="294"/>
      <c r="AK704" s="294"/>
      <c r="AL704" s="294"/>
      <c r="AM704" s="294"/>
      <c r="AN704" s="294"/>
      <c r="AO704" s="294"/>
      <c r="AP704" s="294"/>
      <c r="AQ704" s="294"/>
      <c r="AR704" s="294"/>
      <c r="AS704" s="294"/>
      <c r="AT704" s="294"/>
      <c r="AU704" s="294"/>
      <c r="AV704" s="294"/>
      <c r="AW704" s="294"/>
      <c r="AX704" s="294"/>
      <c r="AY704" s="294"/>
      <c r="AZ704" s="294"/>
      <c r="BA704" s="294"/>
      <c r="BB704" s="294"/>
      <c r="BC704" s="294"/>
      <c r="BD704" s="294"/>
      <c r="BE704" s="294"/>
      <c r="BF704" s="294"/>
      <c r="BG704" s="294"/>
      <c r="BH704" s="294"/>
      <c r="BI704" s="294"/>
    </row>
    <row r="705" spans="2:61" ht="15.75" customHeight="1" x14ac:dyDescent="0.2">
      <c r="B705" s="297"/>
      <c r="C705" s="297"/>
      <c r="D705" s="297"/>
      <c r="E705" s="297"/>
      <c r="F705" s="294"/>
      <c r="G705" s="294"/>
      <c r="H705" s="294"/>
      <c r="I705" s="294"/>
      <c r="J705" s="294"/>
      <c r="K705" s="294"/>
      <c r="L705" s="294"/>
      <c r="M705" s="294"/>
      <c r="N705" s="294"/>
      <c r="O705" s="294"/>
      <c r="P705" s="294"/>
      <c r="Q705" s="294"/>
      <c r="R705" s="294"/>
      <c r="S705" s="294"/>
      <c r="T705" s="294"/>
      <c r="U705" s="294"/>
      <c r="V705" s="294"/>
      <c r="W705" s="294"/>
      <c r="X705" s="294"/>
      <c r="Y705" s="294"/>
      <c r="Z705" s="294"/>
      <c r="AA705" s="294"/>
      <c r="AB705" s="294"/>
      <c r="AC705" s="294"/>
      <c r="AD705" s="294"/>
      <c r="AE705" s="294"/>
      <c r="AF705" s="294"/>
      <c r="AG705" s="294"/>
      <c r="AH705" s="294"/>
      <c r="AI705" s="294"/>
      <c r="AJ705" s="294"/>
      <c r="AK705" s="294"/>
      <c r="AL705" s="294"/>
      <c r="AM705" s="294"/>
      <c r="AN705" s="294"/>
      <c r="AO705" s="294"/>
      <c r="AP705" s="294"/>
      <c r="AQ705" s="294"/>
      <c r="AR705" s="294"/>
      <c r="AS705" s="294"/>
      <c r="AT705" s="294"/>
      <c r="AU705" s="294"/>
      <c r="AV705" s="294"/>
      <c r="AW705" s="294"/>
      <c r="AX705" s="294"/>
      <c r="AY705" s="294"/>
      <c r="AZ705" s="294"/>
      <c r="BA705" s="294"/>
      <c r="BB705" s="294"/>
      <c r="BC705" s="294"/>
      <c r="BD705" s="294"/>
      <c r="BE705" s="294"/>
      <c r="BF705" s="294"/>
      <c r="BG705" s="294"/>
      <c r="BH705" s="294"/>
      <c r="BI705" s="294"/>
    </row>
    <row r="706" spans="2:61" ht="15.75" customHeight="1" x14ac:dyDescent="0.2">
      <c r="B706" s="297"/>
      <c r="C706" s="297"/>
      <c r="D706" s="297"/>
      <c r="E706" s="297"/>
      <c r="F706" s="294"/>
      <c r="G706" s="294"/>
      <c r="H706" s="294"/>
      <c r="I706" s="294"/>
      <c r="J706" s="294"/>
      <c r="K706" s="294"/>
      <c r="L706" s="294"/>
      <c r="M706" s="294"/>
      <c r="N706" s="294"/>
      <c r="O706" s="294"/>
      <c r="P706" s="294"/>
      <c r="Q706" s="294"/>
      <c r="R706" s="294"/>
      <c r="S706" s="294"/>
      <c r="T706" s="294"/>
      <c r="U706" s="294"/>
      <c r="V706" s="294"/>
      <c r="W706" s="294"/>
      <c r="X706" s="294"/>
      <c r="Y706" s="294"/>
      <c r="Z706" s="294"/>
      <c r="AA706" s="294"/>
      <c r="AB706" s="294"/>
      <c r="AC706" s="294"/>
      <c r="AD706" s="294"/>
      <c r="AE706" s="294"/>
      <c r="AF706" s="294"/>
      <c r="AG706" s="294"/>
      <c r="AH706" s="294"/>
      <c r="AI706" s="294"/>
      <c r="AJ706" s="294"/>
      <c r="AK706" s="294"/>
      <c r="AL706" s="294"/>
      <c r="AM706" s="294"/>
      <c r="AN706" s="294"/>
      <c r="AO706" s="294"/>
      <c r="AP706" s="294"/>
      <c r="AQ706" s="294"/>
      <c r="AR706" s="294"/>
      <c r="AS706" s="294"/>
      <c r="AT706" s="294"/>
      <c r="AU706" s="294"/>
      <c r="AV706" s="294"/>
      <c r="AW706" s="294"/>
      <c r="AX706" s="294"/>
      <c r="AY706" s="294"/>
      <c r="AZ706" s="294"/>
      <c r="BA706" s="294"/>
      <c r="BB706" s="294"/>
      <c r="BC706" s="294"/>
      <c r="BD706" s="294"/>
      <c r="BE706" s="294"/>
      <c r="BF706" s="294"/>
      <c r="BG706" s="294"/>
      <c r="BH706" s="294"/>
      <c r="BI706" s="294"/>
    </row>
    <row r="707" spans="2:61" ht="15.75" customHeight="1" x14ac:dyDescent="0.2">
      <c r="B707" s="297"/>
      <c r="C707" s="297"/>
      <c r="D707" s="297"/>
      <c r="E707" s="297"/>
      <c r="F707" s="294"/>
      <c r="G707" s="294"/>
      <c r="H707" s="294"/>
      <c r="I707" s="294"/>
      <c r="J707" s="294"/>
      <c r="K707" s="294"/>
      <c r="L707" s="294"/>
      <c r="M707" s="294"/>
      <c r="N707" s="294"/>
      <c r="O707" s="294"/>
      <c r="P707" s="294"/>
      <c r="Q707" s="294"/>
      <c r="R707" s="294"/>
      <c r="S707" s="294"/>
      <c r="T707" s="294"/>
      <c r="U707" s="294"/>
      <c r="V707" s="294"/>
      <c r="W707" s="294"/>
      <c r="X707" s="294"/>
      <c r="Y707" s="294"/>
      <c r="Z707" s="294"/>
      <c r="AA707" s="294"/>
      <c r="AB707" s="294"/>
      <c r="AC707" s="294"/>
      <c r="AD707" s="294"/>
      <c r="AE707" s="294"/>
      <c r="AF707" s="294"/>
      <c r="AG707" s="294"/>
      <c r="AH707" s="294"/>
      <c r="AI707" s="294"/>
      <c r="AJ707" s="294"/>
      <c r="AK707" s="294"/>
      <c r="AL707" s="294"/>
      <c r="AM707" s="294"/>
      <c r="AN707" s="294"/>
      <c r="AO707" s="294"/>
      <c r="AP707" s="294"/>
      <c r="AQ707" s="294"/>
      <c r="AR707" s="294"/>
      <c r="AS707" s="294"/>
      <c r="AT707" s="294"/>
      <c r="AU707" s="294"/>
      <c r="AV707" s="294"/>
      <c r="AW707" s="294"/>
      <c r="AX707" s="294"/>
      <c r="AY707" s="294"/>
      <c r="AZ707" s="294"/>
      <c r="BA707" s="294"/>
      <c r="BB707" s="294"/>
      <c r="BC707" s="294"/>
      <c r="BD707" s="294"/>
      <c r="BE707" s="294"/>
      <c r="BF707" s="294"/>
      <c r="BG707" s="294"/>
      <c r="BH707" s="294"/>
      <c r="BI707" s="294"/>
    </row>
    <row r="708" spans="2:61" ht="15.75" customHeight="1" x14ac:dyDescent="0.2">
      <c r="B708" s="297"/>
      <c r="C708" s="297"/>
      <c r="D708" s="297"/>
      <c r="E708" s="297"/>
      <c r="F708" s="294"/>
      <c r="G708" s="294"/>
      <c r="H708" s="294"/>
      <c r="I708" s="294"/>
      <c r="J708" s="294"/>
      <c r="K708" s="294"/>
      <c r="L708" s="294"/>
      <c r="M708" s="294"/>
      <c r="N708" s="294"/>
      <c r="O708" s="294"/>
      <c r="P708" s="294"/>
      <c r="Q708" s="294"/>
      <c r="R708" s="294"/>
      <c r="S708" s="294"/>
      <c r="T708" s="294"/>
      <c r="U708" s="294"/>
      <c r="V708" s="294"/>
      <c r="W708" s="294"/>
      <c r="X708" s="294"/>
      <c r="Y708" s="294"/>
      <c r="Z708" s="294"/>
      <c r="AA708" s="294"/>
      <c r="AB708" s="294"/>
      <c r="AC708" s="294"/>
      <c r="AD708" s="294"/>
      <c r="AE708" s="294"/>
      <c r="AF708" s="294"/>
      <c r="AG708" s="294"/>
      <c r="AH708" s="294"/>
      <c r="AI708" s="294"/>
      <c r="AJ708" s="294"/>
      <c r="AK708" s="294"/>
      <c r="AL708" s="294"/>
      <c r="AM708" s="294"/>
      <c r="AN708" s="294"/>
      <c r="AO708" s="294"/>
      <c r="AP708" s="294"/>
      <c r="AQ708" s="294"/>
      <c r="AR708" s="294"/>
      <c r="AS708" s="294"/>
      <c r="AT708" s="294"/>
      <c r="AU708" s="294"/>
      <c r="AV708" s="294"/>
      <c r="AW708" s="294"/>
      <c r="AX708" s="294"/>
      <c r="AY708" s="294"/>
      <c r="AZ708" s="294"/>
      <c r="BA708" s="294"/>
      <c r="BB708" s="294"/>
      <c r="BC708" s="294"/>
      <c r="BD708" s="294"/>
      <c r="BE708" s="294"/>
      <c r="BF708" s="294"/>
      <c r="BG708" s="294"/>
      <c r="BH708" s="294"/>
      <c r="BI708" s="294"/>
    </row>
    <row r="709" spans="2:61" ht="15.75" customHeight="1" x14ac:dyDescent="0.2">
      <c r="B709" s="297"/>
      <c r="C709" s="297"/>
      <c r="D709" s="297"/>
      <c r="E709" s="297"/>
      <c r="F709" s="294"/>
      <c r="G709" s="294"/>
      <c r="H709" s="294"/>
      <c r="I709" s="294"/>
      <c r="J709" s="294"/>
      <c r="K709" s="294"/>
      <c r="L709" s="294"/>
      <c r="M709" s="294"/>
      <c r="N709" s="294"/>
      <c r="O709" s="294"/>
      <c r="P709" s="294"/>
      <c r="Q709" s="294"/>
      <c r="R709" s="294"/>
      <c r="S709" s="294"/>
      <c r="T709" s="294"/>
      <c r="U709" s="294"/>
      <c r="V709" s="294"/>
      <c r="W709" s="294"/>
      <c r="X709" s="294"/>
      <c r="Y709" s="294"/>
      <c r="Z709" s="294"/>
      <c r="AA709" s="294"/>
      <c r="AB709" s="294"/>
      <c r="AC709" s="294"/>
      <c r="AD709" s="294"/>
      <c r="AE709" s="294"/>
      <c r="AF709" s="294"/>
      <c r="AG709" s="294"/>
      <c r="AH709" s="294"/>
      <c r="AI709" s="294"/>
      <c r="AJ709" s="294"/>
      <c r="AK709" s="294"/>
      <c r="AL709" s="294"/>
      <c r="AM709" s="294"/>
      <c r="AN709" s="294"/>
      <c r="AO709" s="294"/>
      <c r="AP709" s="294"/>
      <c r="AQ709" s="294"/>
      <c r="AR709" s="294"/>
      <c r="AS709" s="294"/>
      <c r="AT709" s="294"/>
      <c r="AU709" s="294"/>
      <c r="AV709" s="294"/>
      <c r="AW709" s="294"/>
      <c r="AX709" s="294"/>
      <c r="AY709" s="294"/>
      <c r="AZ709" s="294"/>
      <c r="BA709" s="294"/>
      <c r="BB709" s="294"/>
      <c r="BC709" s="294"/>
      <c r="BD709" s="294"/>
      <c r="BE709" s="294"/>
      <c r="BF709" s="294"/>
      <c r="BG709" s="294"/>
      <c r="BH709" s="294"/>
      <c r="BI709" s="294"/>
    </row>
    <row r="710" spans="2:61" ht="15.75" customHeight="1" x14ac:dyDescent="0.2">
      <c r="B710" s="297"/>
      <c r="C710" s="297"/>
      <c r="D710" s="297"/>
      <c r="E710" s="297"/>
      <c r="F710" s="294"/>
      <c r="G710" s="294"/>
      <c r="H710" s="294"/>
      <c r="I710" s="294"/>
      <c r="J710" s="294"/>
      <c r="K710" s="294"/>
      <c r="L710" s="294"/>
      <c r="M710" s="294"/>
      <c r="N710" s="294"/>
      <c r="O710" s="294"/>
      <c r="P710" s="294"/>
      <c r="Q710" s="294"/>
      <c r="R710" s="294"/>
      <c r="S710" s="294"/>
      <c r="T710" s="294"/>
      <c r="U710" s="294"/>
      <c r="V710" s="294"/>
      <c r="W710" s="294"/>
      <c r="X710" s="294"/>
      <c r="Y710" s="294"/>
      <c r="Z710" s="294"/>
      <c r="AA710" s="294"/>
      <c r="AB710" s="294"/>
      <c r="AC710" s="294"/>
      <c r="AD710" s="294"/>
      <c r="AE710" s="294"/>
      <c r="AF710" s="294"/>
      <c r="AG710" s="294"/>
      <c r="AH710" s="294"/>
      <c r="AI710" s="294"/>
      <c r="AJ710" s="294"/>
      <c r="AK710" s="294"/>
      <c r="AL710" s="294"/>
      <c r="AM710" s="294"/>
      <c r="AN710" s="294"/>
      <c r="AO710" s="294"/>
      <c r="AP710" s="294"/>
      <c r="AQ710" s="294"/>
      <c r="AR710" s="294"/>
      <c r="AS710" s="294"/>
      <c r="AT710" s="294"/>
      <c r="AU710" s="294"/>
      <c r="AV710" s="294"/>
      <c r="AW710" s="294"/>
      <c r="AX710" s="294"/>
      <c r="AY710" s="294"/>
      <c r="AZ710" s="294"/>
      <c r="BA710" s="294"/>
      <c r="BB710" s="294"/>
      <c r="BC710" s="294"/>
      <c r="BD710" s="294"/>
      <c r="BE710" s="294"/>
      <c r="BF710" s="294"/>
      <c r="BG710" s="294"/>
      <c r="BH710" s="294"/>
      <c r="BI710" s="294"/>
    </row>
    <row r="711" spans="2:61" ht="15.75" customHeight="1" x14ac:dyDescent="0.2">
      <c r="B711" s="297"/>
      <c r="C711" s="297"/>
      <c r="D711" s="297"/>
      <c r="E711" s="297"/>
      <c r="F711" s="294"/>
      <c r="G711" s="294"/>
      <c r="H711" s="294"/>
      <c r="I711" s="294"/>
      <c r="J711" s="294"/>
      <c r="K711" s="294"/>
      <c r="L711" s="294"/>
      <c r="M711" s="294"/>
      <c r="N711" s="294"/>
      <c r="O711" s="294"/>
      <c r="P711" s="294"/>
      <c r="Q711" s="294"/>
      <c r="R711" s="294"/>
      <c r="S711" s="294"/>
      <c r="T711" s="294"/>
      <c r="U711" s="294"/>
      <c r="V711" s="294"/>
      <c r="W711" s="294"/>
      <c r="X711" s="294"/>
      <c r="Y711" s="294"/>
      <c r="Z711" s="294"/>
      <c r="AA711" s="294"/>
      <c r="AB711" s="294"/>
      <c r="AC711" s="294"/>
      <c r="AD711" s="294"/>
      <c r="AE711" s="294"/>
      <c r="AF711" s="294"/>
      <c r="AG711" s="294"/>
      <c r="AH711" s="294"/>
      <c r="AI711" s="294"/>
      <c r="AJ711" s="294"/>
      <c r="AK711" s="294"/>
      <c r="AL711" s="294"/>
      <c r="AM711" s="294"/>
      <c r="AN711" s="294"/>
      <c r="AO711" s="294"/>
      <c r="AP711" s="294"/>
      <c r="AQ711" s="294"/>
      <c r="AR711" s="294"/>
      <c r="AS711" s="294"/>
      <c r="AT711" s="294"/>
      <c r="AU711" s="294"/>
      <c r="AV711" s="294"/>
      <c r="AW711" s="294"/>
      <c r="AX711" s="294"/>
      <c r="AY711" s="294"/>
      <c r="AZ711" s="294"/>
      <c r="BA711" s="294"/>
      <c r="BB711" s="294"/>
      <c r="BC711" s="294"/>
      <c r="BD711" s="294"/>
      <c r="BE711" s="294"/>
      <c r="BF711" s="294"/>
      <c r="BG711" s="294"/>
      <c r="BH711" s="294"/>
      <c r="BI711" s="294"/>
    </row>
    <row r="712" spans="2:61" ht="15.75" customHeight="1" x14ac:dyDescent="0.2">
      <c r="B712" s="297"/>
      <c r="C712" s="297"/>
      <c r="D712" s="297"/>
      <c r="E712" s="297"/>
      <c r="F712" s="294"/>
      <c r="G712" s="294"/>
      <c r="H712" s="294"/>
      <c r="I712" s="294"/>
      <c r="J712" s="294"/>
      <c r="K712" s="294"/>
      <c r="L712" s="294"/>
      <c r="M712" s="294"/>
      <c r="N712" s="294"/>
      <c r="O712" s="294"/>
      <c r="P712" s="294"/>
      <c r="Q712" s="294"/>
      <c r="R712" s="294"/>
      <c r="S712" s="294"/>
      <c r="T712" s="294"/>
      <c r="U712" s="294"/>
      <c r="V712" s="294"/>
      <c r="W712" s="294"/>
      <c r="X712" s="294"/>
      <c r="Y712" s="294"/>
      <c r="Z712" s="294"/>
      <c r="AA712" s="294"/>
      <c r="AB712" s="294"/>
      <c r="AC712" s="294"/>
      <c r="AD712" s="294"/>
      <c r="AE712" s="294"/>
      <c r="AF712" s="294"/>
      <c r="AG712" s="294"/>
      <c r="AH712" s="294"/>
      <c r="AI712" s="294"/>
      <c r="AJ712" s="294"/>
      <c r="AK712" s="294"/>
      <c r="AL712" s="294"/>
      <c r="AM712" s="294"/>
      <c r="AN712" s="294"/>
      <c r="AO712" s="294"/>
      <c r="AP712" s="294"/>
      <c r="AQ712" s="294"/>
      <c r="AR712" s="294"/>
      <c r="AS712" s="294"/>
      <c r="AT712" s="294"/>
      <c r="AU712" s="294"/>
      <c r="AV712" s="294"/>
      <c r="AW712" s="294"/>
      <c r="AX712" s="294"/>
      <c r="AY712" s="294"/>
      <c r="AZ712" s="294"/>
      <c r="BA712" s="294"/>
      <c r="BB712" s="294"/>
      <c r="BC712" s="294"/>
      <c r="BD712" s="294"/>
      <c r="BE712" s="294"/>
      <c r="BF712" s="294"/>
      <c r="BG712" s="294"/>
      <c r="BH712" s="294"/>
      <c r="BI712" s="294"/>
    </row>
    <row r="713" spans="2:61" ht="15.75" customHeight="1" x14ac:dyDescent="0.2">
      <c r="B713" s="297"/>
      <c r="C713" s="297"/>
      <c r="D713" s="297"/>
      <c r="E713" s="297"/>
      <c r="F713" s="294"/>
      <c r="G713" s="294"/>
      <c r="H713" s="294"/>
      <c r="I713" s="294"/>
      <c r="J713" s="294"/>
      <c r="K713" s="294"/>
      <c r="L713" s="294"/>
      <c r="M713" s="294"/>
      <c r="N713" s="294"/>
      <c r="O713" s="294"/>
      <c r="P713" s="294"/>
      <c r="Q713" s="294"/>
      <c r="R713" s="294"/>
      <c r="S713" s="294"/>
      <c r="T713" s="294"/>
      <c r="U713" s="294"/>
      <c r="V713" s="294"/>
      <c r="W713" s="294"/>
      <c r="X713" s="294"/>
      <c r="Y713" s="294"/>
      <c r="Z713" s="294"/>
      <c r="AA713" s="294"/>
      <c r="AB713" s="294"/>
      <c r="AC713" s="294"/>
      <c r="AD713" s="294"/>
      <c r="AE713" s="294"/>
      <c r="AF713" s="294"/>
      <c r="AG713" s="294"/>
      <c r="AH713" s="294"/>
      <c r="AI713" s="294"/>
      <c r="AJ713" s="294"/>
      <c r="AK713" s="294"/>
      <c r="AL713" s="294"/>
      <c r="AM713" s="294"/>
      <c r="AN713" s="294"/>
      <c r="AO713" s="294"/>
      <c r="AP713" s="294"/>
      <c r="AQ713" s="294"/>
      <c r="AR713" s="294"/>
      <c r="AS713" s="294"/>
      <c r="AT713" s="294"/>
      <c r="AU713" s="294"/>
      <c r="AV713" s="294"/>
      <c r="AW713" s="294"/>
      <c r="AX713" s="294"/>
      <c r="AY713" s="294"/>
      <c r="AZ713" s="294"/>
      <c r="BA713" s="294"/>
      <c r="BB713" s="294"/>
      <c r="BC713" s="294"/>
      <c r="BD713" s="294"/>
      <c r="BE713" s="294"/>
      <c r="BF713" s="294"/>
      <c r="BG713" s="294"/>
      <c r="BH713" s="294"/>
      <c r="BI713" s="294"/>
    </row>
    <row r="714" spans="2:61" ht="15.75" customHeight="1" x14ac:dyDescent="0.2">
      <c r="B714" s="297"/>
      <c r="C714" s="297"/>
      <c r="D714" s="297"/>
      <c r="E714" s="297"/>
      <c r="F714" s="294"/>
      <c r="G714" s="294"/>
      <c r="H714" s="294"/>
      <c r="I714" s="294"/>
      <c r="J714" s="294"/>
      <c r="K714" s="294"/>
      <c r="L714" s="294"/>
      <c r="M714" s="294"/>
      <c r="N714" s="294"/>
      <c r="O714" s="294"/>
      <c r="P714" s="294"/>
      <c r="Q714" s="294"/>
      <c r="R714" s="294"/>
      <c r="S714" s="294"/>
      <c r="T714" s="294"/>
      <c r="U714" s="294"/>
      <c r="V714" s="294"/>
      <c r="W714" s="294"/>
      <c r="X714" s="294"/>
      <c r="Y714" s="294"/>
      <c r="Z714" s="294"/>
      <c r="AA714" s="294"/>
      <c r="AB714" s="294"/>
      <c r="AC714" s="294"/>
      <c r="AD714" s="294"/>
      <c r="AE714" s="294"/>
      <c r="AF714" s="294"/>
      <c r="AG714" s="294"/>
      <c r="AH714" s="294"/>
      <c r="AI714" s="294"/>
      <c r="AJ714" s="294"/>
      <c r="AK714" s="294"/>
      <c r="AL714" s="294"/>
      <c r="AM714" s="294"/>
      <c r="AN714" s="294"/>
      <c r="AO714" s="294"/>
      <c r="AP714" s="294"/>
      <c r="AQ714" s="294"/>
      <c r="AR714" s="294"/>
      <c r="AS714" s="294"/>
      <c r="AT714" s="294"/>
      <c r="AU714" s="294"/>
      <c r="AV714" s="294"/>
      <c r="AW714" s="294"/>
      <c r="AX714" s="294"/>
      <c r="AY714" s="294"/>
      <c r="AZ714" s="294"/>
      <c r="BA714" s="294"/>
      <c r="BB714" s="294"/>
      <c r="BC714" s="294"/>
      <c r="BD714" s="294"/>
      <c r="BE714" s="294"/>
      <c r="BF714" s="294"/>
      <c r="BG714" s="294"/>
      <c r="BH714" s="294"/>
      <c r="BI714" s="294"/>
    </row>
    <row r="715" spans="2:61" ht="15.75" customHeight="1" x14ac:dyDescent="0.2">
      <c r="B715" s="297"/>
      <c r="C715" s="297"/>
      <c r="D715" s="297"/>
      <c r="E715" s="297"/>
      <c r="F715" s="294"/>
      <c r="G715" s="294"/>
      <c r="H715" s="294"/>
      <c r="I715" s="294"/>
      <c r="J715" s="294"/>
      <c r="K715" s="294"/>
      <c r="L715" s="294"/>
      <c r="M715" s="294"/>
      <c r="N715" s="294"/>
      <c r="O715" s="294"/>
      <c r="P715" s="294"/>
      <c r="Q715" s="294"/>
      <c r="R715" s="294"/>
      <c r="S715" s="294"/>
      <c r="T715" s="294"/>
      <c r="U715" s="294"/>
      <c r="V715" s="294"/>
      <c r="W715" s="294"/>
      <c r="X715" s="294"/>
      <c r="Y715" s="294"/>
      <c r="Z715" s="294"/>
      <c r="AA715" s="294"/>
      <c r="AB715" s="294"/>
      <c r="AC715" s="294"/>
      <c r="AD715" s="294"/>
      <c r="AE715" s="294"/>
      <c r="AF715" s="294"/>
      <c r="AG715" s="294"/>
      <c r="AH715" s="294"/>
      <c r="AI715" s="294"/>
      <c r="AJ715" s="294"/>
      <c r="AK715" s="294"/>
      <c r="AL715" s="294"/>
      <c r="AM715" s="294"/>
      <c r="AN715" s="294"/>
      <c r="AO715" s="294"/>
      <c r="AP715" s="294"/>
      <c r="AQ715" s="294"/>
      <c r="AR715" s="294"/>
      <c r="AS715" s="294"/>
      <c r="AT715" s="294"/>
      <c r="AU715" s="294"/>
      <c r="AV715" s="294"/>
      <c r="AW715" s="294"/>
      <c r="AX715" s="294"/>
      <c r="AY715" s="294"/>
      <c r="AZ715" s="294"/>
      <c r="BA715" s="294"/>
      <c r="BB715" s="294"/>
      <c r="BC715" s="294"/>
      <c r="BD715" s="294"/>
      <c r="BE715" s="294"/>
      <c r="BF715" s="294"/>
      <c r="BG715" s="294"/>
      <c r="BH715" s="294"/>
      <c r="BI715" s="294"/>
    </row>
    <row r="716" spans="2:61" ht="15.75" customHeight="1" x14ac:dyDescent="0.2">
      <c r="B716" s="297"/>
      <c r="C716" s="297"/>
      <c r="D716" s="297"/>
      <c r="E716" s="297"/>
      <c r="F716" s="294"/>
      <c r="G716" s="294"/>
      <c r="H716" s="294"/>
      <c r="I716" s="294"/>
      <c r="J716" s="294"/>
      <c r="K716" s="294"/>
      <c r="L716" s="294"/>
      <c r="M716" s="294"/>
      <c r="N716" s="294"/>
      <c r="O716" s="294"/>
      <c r="P716" s="294"/>
      <c r="Q716" s="294"/>
      <c r="R716" s="294"/>
      <c r="S716" s="294"/>
      <c r="T716" s="294"/>
      <c r="U716" s="294"/>
      <c r="V716" s="294"/>
      <c r="W716" s="294"/>
      <c r="X716" s="294"/>
      <c r="Y716" s="294"/>
      <c r="Z716" s="294"/>
      <c r="AA716" s="294"/>
      <c r="AB716" s="294"/>
      <c r="AC716" s="294"/>
      <c r="AD716" s="294"/>
      <c r="AE716" s="294"/>
      <c r="AF716" s="294"/>
      <c r="AG716" s="294"/>
      <c r="AH716" s="294"/>
      <c r="AI716" s="294"/>
      <c r="AJ716" s="294"/>
      <c r="AK716" s="294"/>
      <c r="AL716" s="294"/>
      <c r="AM716" s="294"/>
      <c r="AN716" s="294"/>
      <c r="AO716" s="294"/>
      <c r="AP716" s="294"/>
      <c r="AQ716" s="294"/>
      <c r="AR716" s="294"/>
      <c r="AS716" s="294"/>
      <c r="AT716" s="294"/>
      <c r="AU716" s="294"/>
      <c r="AV716" s="294"/>
      <c r="AW716" s="294"/>
      <c r="AX716" s="294"/>
      <c r="AY716" s="294"/>
      <c r="AZ716" s="294"/>
      <c r="BA716" s="294"/>
      <c r="BB716" s="294"/>
      <c r="BC716" s="294"/>
      <c r="BD716" s="294"/>
      <c r="BE716" s="294"/>
      <c r="BF716" s="294"/>
      <c r="BG716" s="294"/>
      <c r="BH716" s="294"/>
      <c r="BI716" s="294"/>
    </row>
    <row r="717" spans="2:61" ht="15.75" customHeight="1" x14ac:dyDescent="0.2">
      <c r="B717" s="297"/>
      <c r="C717" s="297"/>
      <c r="D717" s="297"/>
      <c r="E717" s="297"/>
      <c r="F717" s="294"/>
      <c r="G717" s="294"/>
      <c r="H717" s="294"/>
      <c r="I717" s="294"/>
      <c r="J717" s="294"/>
      <c r="K717" s="294"/>
      <c r="L717" s="294"/>
      <c r="M717" s="294"/>
      <c r="N717" s="294"/>
      <c r="O717" s="294"/>
      <c r="P717" s="294"/>
      <c r="Q717" s="294"/>
      <c r="R717" s="294"/>
      <c r="S717" s="294"/>
      <c r="T717" s="294"/>
      <c r="U717" s="294"/>
      <c r="V717" s="294"/>
      <c r="W717" s="294"/>
      <c r="X717" s="294"/>
      <c r="Y717" s="294"/>
      <c r="Z717" s="294"/>
      <c r="AA717" s="294"/>
      <c r="AB717" s="294"/>
      <c r="AC717" s="294"/>
      <c r="AD717" s="294"/>
      <c r="AE717" s="294"/>
      <c r="AF717" s="294"/>
      <c r="AG717" s="294"/>
      <c r="AH717" s="294"/>
      <c r="AI717" s="294"/>
      <c r="AJ717" s="294"/>
      <c r="AK717" s="294"/>
      <c r="AL717" s="294"/>
      <c r="AM717" s="294"/>
      <c r="AN717" s="294"/>
      <c r="AO717" s="294"/>
      <c r="AP717" s="294"/>
      <c r="AQ717" s="294"/>
      <c r="AR717" s="294"/>
      <c r="AS717" s="294"/>
      <c r="AT717" s="294"/>
      <c r="AU717" s="294"/>
      <c r="AV717" s="294"/>
      <c r="AW717" s="294"/>
      <c r="AX717" s="294"/>
      <c r="AY717" s="294"/>
      <c r="AZ717" s="294"/>
      <c r="BA717" s="294"/>
      <c r="BB717" s="294"/>
      <c r="BC717" s="294"/>
      <c r="BD717" s="294"/>
      <c r="BE717" s="294"/>
      <c r="BF717" s="294"/>
      <c r="BG717" s="294"/>
      <c r="BH717" s="294"/>
      <c r="BI717" s="294"/>
    </row>
    <row r="718" spans="2:61" ht="15.75" customHeight="1" x14ac:dyDescent="0.2">
      <c r="B718" s="297"/>
      <c r="C718" s="297"/>
      <c r="D718" s="297"/>
      <c r="E718" s="297"/>
      <c r="F718" s="294"/>
      <c r="G718" s="294"/>
      <c r="H718" s="294"/>
      <c r="I718" s="294"/>
      <c r="J718" s="294"/>
      <c r="K718" s="294"/>
      <c r="L718" s="294"/>
      <c r="M718" s="294"/>
      <c r="N718" s="294"/>
      <c r="O718" s="294"/>
      <c r="P718" s="294"/>
      <c r="Q718" s="294"/>
      <c r="R718" s="294"/>
      <c r="S718" s="294"/>
      <c r="T718" s="294"/>
      <c r="U718" s="294"/>
      <c r="V718" s="294"/>
      <c r="W718" s="294"/>
      <c r="X718" s="294"/>
      <c r="Y718" s="294"/>
      <c r="Z718" s="294"/>
      <c r="AA718" s="294"/>
      <c r="AB718" s="294"/>
      <c r="AC718" s="294"/>
      <c r="AD718" s="294"/>
      <c r="AE718" s="294"/>
      <c r="AF718" s="294"/>
      <c r="AG718" s="294"/>
      <c r="AH718" s="294"/>
      <c r="AI718" s="294"/>
      <c r="AJ718" s="294"/>
      <c r="AK718" s="294"/>
      <c r="AL718" s="294"/>
      <c r="AM718" s="294"/>
      <c r="AN718" s="294"/>
      <c r="AO718" s="294"/>
      <c r="AP718" s="294"/>
      <c r="AQ718" s="294"/>
      <c r="AR718" s="294"/>
      <c r="AS718" s="294"/>
      <c r="AT718" s="294"/>
      <c r="AU718" s="294"/>
      <c r="AV718" s="294"/>
      <c r="AW718" s="294"/>
      <c r="AX718" s="294"/>
      <c r="AY718" s="294"/>
      <c r="AZ718" s="294"/>
      <c r="BA718" s="294"/>
      <c r="BB718" s="294"/>
      <c r="BC718" s="294"/>
      <c r="BD718" s="294"/>
      <c r="BE718" s="294"/>
      <c r="BF718" s="294"/>
      <c r="BG718" s="294"/>
      <c r="BH718" s="294"/>
      <c r="BI718" s="294"/>
    </row>
    <row r="719" spans="2:61" ht="15.75" customHeight="1" x14ac:dyDescent="0.2">
      <c r="B719" s="297"/>
      <c r="C719" s="297"/>
      <c r="D719" s="297"/>
      <c r="E719" s="297"/>
      <c r="F719" s="294"/>
      <c r="G719" s="294"/>
      <c r="H719" s="294"/>
      <c r="I719" s="294"/>
      <c r="J719" s="294"/>
      <c r="K719" s="294"/>
      <c r="L719" s="294"/>
      <c r="M719" s="294"/>
      <c r="N719" s="294"/>
      <c r="O719" s="294"/>
      <c r="P719" s="294"/>
      <c r="Q719" s="294"/>
      <c r="R719" s="294"/>
      <c r="S719" s="294"/>
      <c r="T719" s="294"/>
      <c r="U719" s="294"/>
      <c r="V719" s="294"/>
      <c r="W719" s="294"/>
      <c r="X719" s="294"/>
      <c r="Y719" s="294"/>
      <c r="Z719" s="294"/>
      <c r="AA719" s="294"/>
      <c r="AB719" s="294"/>
      <c r="AC719" s="294"/>
      <c r="AD719" s="294"/>
      <c r="AE719" s="294"/>
      <c r="AF719" s="294"/>
      <c r="AG719" s="294"/>
      <c r="AH719" s="294"/>
      <c r="AI719" s="294"/>
      <c r="AJ719" s="294"/>
      <c r="AK719" s="294"/>
      <c r="AL719" s="294"/>
      <c r="AM719" s="294"/>
      <c r="AN719" s="294"/>
      <c r="AO719" s="294"/>
      <c r="AP719" s="294"/>
      <c r="AQ719" s="294"/>
      <c r="AR719" s="294"/>
      <c r="AS719" s="294"/>
      <c r="AT719" s="294"/>
      <c r="AU719" s="294"/>
      <c r="AV719" s="294"/>
      <c r="AW719" s="294"/>
      <c r="AX719" s="294"/>
      <c r="AY719" s="294"/>
      <c r="AZ719" s="294"/>
      <c r="BA719" s="294"/>
      <c r="BB719" s="294"/>
      <c r="BC719" s="294"/>
      <c r="BD719" s="294"/>
      <c r="BE719" s="294"/>
      <c r="BF719" s="294"/>
      <c r="BG719" s="294"/>
      <c r="BH719" s="294"/>
      <c r="BI719" s="294"/>
    </row>
    <row r="720" spans="2:61" ht="15.75" customHeight="1" x14ac:dyDescent="0.2">
      <c r="B720" s="297"/>
      <c r="C720" s="297"/>
      <c r="D720" s="297"/>
      <c r="E720" s="297"/>
      <c r="F720" s="294"/>
      <c r="G720" s="294"/>
      <c r="H720" s="294"/>
      <c r="I720" s="294"/>
      <c r="J720" s="294"/>
      <c r="K720" s="294"/>
      <c r="L720" s="294"/>
      <c r="M720" s="294"/>
      <c r="N720" s="294"/>
      <c r="O720" s="294"/>
      <c r="P720" s="294"/>
      <c r="Q720" s="294"/>
      <c r="R720" s="294"/>
      <c r="S720" s="294"/>
      <c r="T720" s="294"/>
      <c r="U720" s="294"/>
      <c r="V720" s="294"/>
      <c r="W720" s="294"/>
      <c r="X720" s="294"/>
      <c r="Y720" s="294"/>
      <c r="Z720" s="294"/>
      <c r="AA720" s="294"/>
      <c r="AB720" s="294"/>
      <c r="AC720" s="294"/>
      <c r="AD720" s="294"/>
      <c r="AE720" s="294"/>
      <c r="AF720" s="294"/>
      <c r="AG720" s="294"/>
      <c r="AH720" s="294"/>
      <c r="AI720" s="294"/>
      <c r="AJ720" s="294"/>
      <c r="AK720" s="294"/>
      <c r="AL720" s="294"/>
      <c r="AM720" s="294"/>
      <c r="AN720" s="294"/>
      <c r="AO720" s="294"/>
      <c r="AP720" s="294"/>
      <c r="AQ720" s="294"/>
      <c r="AR720" s="294"/>
      <c r="AS720" s="294"/>
      <c r="AT720" s="294"/>
      <c r="AU720" s="294"/>
      <c r="AV720" s="294"/>
      <c r="AW720" s="294"/>
      <c r="AX720" s="294"/>
      <c r="AY720" s="294"/>
      <c r="AZ720" s="294"/>
      <c r="BA720" s="294"/>
      <c r="BB720" s="294"/>
      <c r="BC720" s="294"/>
      <c r="BD720" s="294"/>
      <c r="BE720" s="294"/>
      <c r="BF720" s="294"/>
      <c r="BG720" s="294"/>
      <c r="BH720" s="294"/>
      <c r="BI720" s="294"/>
    </row>
    <row r="721" spans="2:61" ht="15.75" customHeight="1" x14ac:dyDescent="0.2">
      <c r="B721" s="297"/>
      <c r="C721" s="297"/>
      <c r="D721" s="297"/>
      <c r="E721" s="297"/>
      <c r="F721" s="294"/>
      <c r="G721" s="294"/>
      <c r="H721" s="294"/>
      <c r="I721" s="294"/>
      <c r="J721" s="294"/>
      <c r="K721" s="294"/>
      <c r="L721" s="294"/>
      <c r="M721" s="294"/>
      <c r="N721" s="294"/>
      <c r="O721" s="294"/>
      <c r="P721" s="294"/>
      <c r="Q721" s="294"/>
      <c r="R721" s="294"/>
      <c r="S721" s="294"/>
      <c r="T721" s="294"/>
      <c r="U721" s="294"/>
      <c r="V721" s="294"/>
      <c r="W721" s="294"/>
      <c r="X721" s="294"/>
      <c r="Y721" s="294"/>
      <c r="Z721" s="294"/>
      <c r="AA721" s="294"/>
      <c r="AB721" s="294"/>
      <c r="AC721" s="294"/>
      <c r="AD721" s="294"/>
      <c r="AE721" s="294"/>
      <c r="AF721" s="294"/>
      <c r="AG721" s="294"/>
      <c r="AH721" s="294"/>
      <c r="AI721" s="294"/>
      <c r="AJ721" s="294"/>
      <c r="AK721" s="294"/>
      <c r="AL721" s="294"/>
      <c r="AM721" s="294"/>
      <c r="AN721" s="294"/>
      <c r="AO721" s="294"/>
      <c r="AP721" s="294"/>
      <c r="AQ721" s="294"/>
      <c r="AR721" s="294"/>
      <c r="AS721" s="294"/>
      <c r="AT721" s="294"/>
      <c r="AU721" s="294"/>
      <c r="AV721" s="294"/>
      <c r="AW721" s="294"/>
      <c r="AX721" s="294"/>
      <c r="AY721" s="294"/>
      <c r="AZ721" s="294"/>
      <c r="BA721" s="294"/>
      <c r="BB721" s="294"/>
      <c r="BC721" s="294"/>
      <c r="BD721" s="294"/>
      <c r="BE721" s="294"/>
      <c r="BF721" s="294"/>
      <c r="BG721" s="294"/>
      <c r="BH721" s="294"/>
      <c r="BI721" s="294"/>
    </row>
    <row r="722" spans="2:61" ht="15.75" customHeight="1" x14ac:dyDescent="0.2">
      <c r="B722" s="297"/>
      <c r="C722" s="297"/>
      <c r="D722" s="297"/>
      <c r="E722" s="297"/>
      <c r="F722" s="294"/>
      <c r="G722" s="294"/>
      <c r="H722" s="294"/>
      <c r="I722" s="294"/>
      <c r="J722" s="294"/>
      <c r="K722" s="294"/>
      <c r="L722" s="294"/>
      <c r="M722" s="294"/>
      <c r="N722" s="294"/>
      <c r="O722" s="294"/>
      <c r="P722" s="294"/>
      <c r="Q722" s="294"/>
      <c r="R722" s="294"/>
      <c r="S722" s="294"/>
      <c r="T722" s="294"/>
      <c r="U722" s="294"/>
      <c r="V722" s="294"/>
      <c r="W722" s="294"/>
      <c r="X722" s="294"/>
      <c r="Y722" s="294"/>
      <c r="Z722" s="294"/>
      <c r="AA722" s="294"/>
      <c r="AB722" s="294"/>
      <c r="AC722" s="294"/>
      <c r="AD722" s="294"/>
      <c r="AE722" s="294"/>
      <c r="AF722" s="294"/>
      <c r="AG722" s="294"/>
      <c r="AH722" s="294"/>
      <c r="AI722" s="294"/>
      <c r="AJ722" s="294"/>
      <c r="AK722" s="294"/>
      <c r="AL722" s="294"/>
      <c r="AM722" s="294"/>
      <c r="AN722" s="294"/>
      <c r="AO722" s="294"/>
      <c r="AP722" s="294"/>
      <c r="AQ722" s="294"/>
      <c r="AR722" s="294"/>
      <c r="AS722" s="294"/>
      <c r="AT722" s="294"/>
      <c r="AU722" s="294"/>
      <c r="AV722" s="294"/>
      <c r="AW722" s="294"/>
      <c r="AX722" s="294"/>
      <c r="AY722" s="294"/>
      <c r="AZ722" s="294"/>
      <c r="BA722" s="294"/>
      <c r="BB722" s="294"/>
      <c r="BC722" s="294"/>
      <c r="BD722" s="294"/>
      <c r="BE722" s="294"/>
      <c r="BF722" s="294"/>
      <c r="BG722" s="294"/>
      <c r="BH722" s="294"/>
      <c r="BI722" s="294"/>
    </row>
    <row r="723" spans="2:61" ht="15.75" customHeight="1" x14ac:dyDescent="0.2">
      <c r="B723" s="297"/>
      <c r="C723" s="297"/>
      <c r="D723" s="297"/>
      <c r="E723" s="297"/>
      <c r="F723" s="294"/>
      <c r="G723" s="294"/>
      <c r="H723" s="294"/>
      <c r="I723" s="294"/>
      <c r="J723" s="294"/>
      <c r="K723" s="294"/>
      <c r="L723" s="294"/>
      <c r="M723" s="294"/>
      <c r="N723" s="294"/>
      <c r="O723" s="294"/>
      <c r="P723" s="294"/>
      <c r="Q723" s="294"/>
      <c r="R723" s="294"/>
      <c r="S723" s="294"/>
      <c r="T723" s="294"/>
      <c r="U723" s="294"/>
      <c r="V723" s="294"/>
      <c r="W723" s="294"/>
      <c r="X723" s="294"/>
      <c r="Y723" s="294"/>
      <c r="Z723" s="294"/>
      <c r="AA723" s="294"/>
      <c r="AB723" s="294"/>
      <c r="AC723" s="294"/>
      <c r="AD723" s="294"/>
      <c r="AE723" s="294"/>
      <c r="AF723" s="294"/>
      <c r="AG723" s="294"/>
      <c r="AH723" s="294"/>
      <c r="AI723" s="294"/>
      <c r="AJ723" s="294"/>
      <c r="AK723" s="294"/>
      <c r="AL723" s="294"/>
      <c r="AM723" s="294"/>
      <c r="AN723" s="294"/>
      <c r="AO723" s="294"/>
      <c r="AP723" s="294"/>
      <c r="AQ723" s="294"/>
      <c r="AR723" s="294"/>
      <c r="AS723" s="294"/>
      <c r="AT723" s="294"/>
      <c r="AU723" s="294"/>
      <c r="AV723" s="294"/>
      <c r="AW723" s="294"/>
      <c r="AX723" s="294"/>
      <c r="AY723" s="294"/>
      <c r="AZ723" s="294"/>
      <c r="BA723" s="294"/>
      <c r="BB723" s="294"/>
      <c r="BC723" s="294"/>
      <c r="BD723" s="294"/>
      <c r="BE723" s="294"/>
      <c r="BF723" s="294"/>
      <c r="BG723" s="294"/>
      <c r="BH723" s="294"/>
      <c r="BI723" s="294"/>
    </row>
    <row r="724" spans="2:61" ht="15.75" customHeight="1" x14ac:dyDescent="0.2">
      <c r="B724" s="297"/>
      <c r="C724" s="297"/>
      <c r="D724" s="297"/>
      <c r="E724" s="297"/>
      <c r="F724" s="294"/>
      <c r="G724" s="294"/>
      <c r="H724" s="294"/>
      <c r="I724" s="294"/>
      <c r="J724" s="294"/>
      <c r="K724" s="294"/>
      <c r="L724" s="294"/>
      <c r="M724" s="294"/>
      <c r="N724" s="294"/>
      <c r="O724" s="294"/>
      <c r="P724" s="294"/>
      <c r="Q724" s="294"/>
      <c r="R724" s="294"/>
      <c r="S724" s="294"/>
      <c r="T724" s="294"/>
      <c r="U724" s="294"/>
      <c r="V724" s="294"/>
      <c r="W724" s="294"/>
      <c r="X724" s="294"/>
      <c r="Y724" s="294"/>
      <c r="Z724" s="294"/>
      <c r="AA724" s="294"/>
      <c r="AB724" s="294"/>
      <c r="AC724" s="294"/>
      <c r="AD724" s="294"/>
      <c r="AE724" s="294"/>
      <c r="AF724" s="294"/>
      <c r="AG724" s="294"/>
      <c r="AH724" s="294"/>
      <c r="AI724" s="294"/>
      <c r="AJ724" s="294"/>
      <c r="AK724" s="294"/>
      <c r="AL724" s="294"/>
      <c r="AM724" s="294"/>
      <c r="AN724" s="294"/>
      <c r="AO724" s="294"/>
      <c r="AP724" s="294"/>
      <c r="AQ724" s="294"/>
      <c r="AR724" s="294"/>
      <c r="AS724" s="294"/>
      <c r="AT724" s="294"/>
      <c r="AU724" s="294"/>
      <c r="AV724" s="294"/>
      <c r="AW724" s="294"/>
      <c r="AX724" s="294"/>
      <c r="AY724" s="294"/>
      <c r="AZ724" s="294"/>
      <c r="BA724" s="294"/>
      <c r="BB724" s="294"/>
      <c r="BC724" s="294"/>
      <c r="BD724" s="294"/>
      <c r="BE724" s="294"/>
      <c r="BF724" s="294"/>
      <c r="BG724" s="294"/>
      <c r="BH724" s="294"/>
      <c r="BI724" s="294"/>
    </row>
    <row r="725" spans="2:61" ht="15.75" customHeight="1" x14ac:dyDescent="0.2">
      <c r="B725" s="297"/>
      <c r="C725" s="297"/>
      <c r="D725" s="297"/>
      <c r="E725" s="297"/>
      <c r="F725" s="294"/>
      <c r="G725" s="294"/>
      <c r="H725" s="294"/>
      <c r="I725" s="294"/>
      <c r="J725" s="294"/>
      <c r="K725" s="294"/>
      <c r="L725" s="294"/>
      <c r="M725" s="294"/>
      <c r="N725" s="294"/>
      <c r="O725" s="294"/>
      <c r="P725" s="294"/>
      <c r="Q725" s="294"/>
      <c r="R725" s="294"/>
      <c r="S725" s="294"/>
      <c r="T725" s="294"/>
      <c r="U725" s="294"/>
      <c r="V725" s="294"/>
      <c r="W725" s="294"/>
      <c r="X725" s="294"/>
      <c r="Y725" s="294"/>
      <c r="Z725" s="294"/>
      <c r="AA725" s="294"/>
      <c r="AB725" s="294"/>
      <c r="AC725" s="294"/>
      <c r="AD725" s="294"/>
      <c r="AE725" s="294"/>
      <c r="AF725" s="294"/>
      <c r="AG725" s="294"/>
      <c r="AH725" s="294"/>
      <c r="AI725" s="294"/>
      <c r="AJ725" s="294"/>
      <c r="AK725" s="294"/>
      <c r="AL725" s="294"/>
      <c r="AM725" s="294"/>
      <c r="AN725" s="294"/>
      <c r="AO725" s="294"/>
      <c r="AP725" s="294"/>
      <c r="AQ725" s="294"/>
      <c r="AR725" s="294"/>
      <c r="AS725" s="294"/>
      <c r="AT725" s="294"/>
      <c r="AU725" s="294"/>
      <c r="AV725" s="294"/>
      <c r="AW725" s="294"/>
      <c r="AX725" s="294"/>
      <c r="AY725" s="294"/>
      <c r="AZ725" s="294"/>
      <c r="BA725" s="294"/>
      <c r="BB725" s="294"/>
      <c r="BC725" s="294"/>
      <c r="BD725" s="294"/>
      <c r="BE725" s="294"/>
      <c r="BF725" s="294"/>
      <c r="BG725" s="294"/>
      <c r="BH725" s="294"/>
      <c r="BI725" s="294"/>
    </row>
    <row r="726" spans="2:61" ht="15.75" customHeight="1" x14ac:dyDescent="0.2">
      <c r="B726" s="297"/>
      <c r="C726" s="297"/>
      <c r="D726" s="297"/>
      <c r="E726" s="297"/>
      <c r="F726" s="294"/>
      <c r="G726" s="294"/>
      <c r="H726" s="294"/>
      <c r="I726" s="294"/>
      <c r="J726" s="294"/>
      <c r="K726" s="294"/>
      <c r="L726" s="294"/>
      <c r="M726" s="294"/>
      <c r="N726" s="294"/>
      <c r="O726" s="294"/>
      <c r="P726" s="294"/>
      <c r="Q726" s="294"/>
      <c r="R726" s="294"/>
      <c r="S726" s="294"/>
      <c r="T726" s="294"/>
      <c r="U726" s="294"/>
      <c r="V726" s="294"/>
      <c r="W726" s="294"/>
      <c r="X726" s="294"/>
      <c r="Y726" s="294"/>
      <c r="Z726" s="294"/>
      <c r="AA726" s="294"/>
      <c r="AB726" s="294"/>
      <c r="AC726" s="294"/>
      <c r="AD726" s="294"/>
      <c r="AE726" s="294"/>
      <c r="AF726" s="294"/>
      <c r="AG726" s="294"/>
      <c r="AH726" s="294"/>
      <c r="AI726" s="294"/>
      <c r="AJ726" s="294"/>
      <c r="AK726" s="294"/>
      <c r="AL726" s="294"/>
      <c r="AM726" s="294"/>
      <c r="AN726" s="294"/>
      <c r="AO726" s="294"/>
      <c r="AP726" s="294"/>
      <c r="AQ726" s="294"/>
      <c r="AR726" s="294"/>
      <c r="AS726" s="294"/>
      <c r="AT726" s="294"/>
      <c r="AU726" s="294"/>
      <c r="AV726" s="294"/>
      <c r="AW726" s="294"/>
      <c r="AX726" s="294"/>
      <c r="AY726" s="294"/>
      <c r="AZ726" s="294"/>
      <c r="BA726" s="294"/>
      <c r="BB726" s="294"/>
      <c r="BC726" s="294"/>
      <c r="BD726" s="294"/>
      <c r="BE726" s="294"/>
      <c r="BF726" s="294"/>
      <c r="BG726" s="294"/>
      <c r="BH726" s="294"/>
      <c r="BI726" s="294"/>
    </row>
    <row r="727" spans="2:61" ht="15.75" customHeight="1" x14ac:dyDescent="0.2">
      <c r="B727" s="297"/>
      <c r="C727" s="297"/>
      <c r="D727" s="297"/>
      <c r="E727" s="297"/>
      <c r="F727" s="294"/>
      <c r="G727" s="294"/>
      <c r="H727" s="294"/>
      <c r="I727" s="294"/>
      <c r="J727" s="294"/>
      <c r="K727" s="294"/>
      <c r="L727" s="294"/>
      <c r="M727" s="294"/>
      <c r="N727" s="294"/>
      <c r="O727" s="294"/>
      <c r="P727" s="294"/>
      <c r="Q727" s="294"/>
      <c r="R727" s="294"/>
      <c r="S727" s="294"/>
      <c r="T727" s="294"/>
      <c r="U727" s="294"/>
      <c r="V727" s="294"/>
      <c r="W727" s="294"/>
      <c r="X727" s="294"/>
      <c r="Y727" s="294"/>
      <c r="Z727" s="294"/>
      <c r="AA727" s="294"/>
      <c r="AB727" s="294"/>
      <c r="AC727" s="294"/>
      <c r="AD727" s="294"/>
      <c r="AE727" s="294"/>
      <c r="AF727" s="294"/>
      <c r="AG727" s="294"/>
      <c r="AH727" s="294"/>
      <c r="AI727" s="294"/>
      <c r="AJ727" s="294"/>
      <c r="AK727" s="294"/>
      <c r="AL727" s="294"/>
      <c r="AM727" s="294"/>
      <c r="AN727" s="294"/>
      <c r="AO727" s="294"/>
      <c r="AP727" s="294"/>
      <c r="AQ727" s="294"/>
      <c r="AR727" s="294"/>
      <c r="AS727" s="294"/>
      <c r="AT727" s="294"/>
      <c r="AU727" s="294"/>
      <c r="AV727" s="294"/>
      <c r="AW727" s="294"/>
      <c r="AX727" s="294"/>
      <c r="AY727" s="294"/>
      <c r="AZ727" s="294"/>
      <c r="BA727" s="294"/>
      <c r="BB727" s="294"/>
      <c r="BC727" s="294"/>
      <c r="BD727" s="294"/>
      <c r="BE727" s="294"/>
      <c r="BF727" s="294"/>
      <c r="BG727" s="294"/>
      <c r="BH727" s="294"/>
      <c r="BI727" s="294"/>
    </row>
    <row r="728" spans="2:61" ht="15.75" customHeight="1" x14ac:dyDescent="0.2">
      <c r="B728" s="297"/>
      <c r="C728" s="297"/>
      <c r="D728" s="297"/>
      <c r="E728" s="297"/>
      <c r="F728" s="294"/>
      <c r="G728" s="294"/>
      <c r="H728" s="294"/>
      <c r="I728" s="294"/>
      <c r="J728" s="294"/>
      <c r="K728" s="294"/>
      <c r="L728" s="294"/>
      <c r="M728" s="294"/>
      <c r="N728" s="294"/>
      <c r="O728" s="294"/>
      <c r="P728" s="294"/>
      <c r="Q728" s="294"/>
      <c r="R728" s="294"/>
      <c r="S728" s="294"/>
      <c r="T728" s="294"/>
      <c r="U728" s="294"/>
      <c r="V728" s="294"/>
      <c r="W728" s="294"/>
      <c r="X728" s="294"/>
      <c r="Y728" s="294"/>
      <c r="Z728" s="294"/>
      <c r="AA728" s="294"/>
      <c r="AB728" s="294"/>
      <c r="AC728" s="294"/>
      <c r="AD728" s="294"/>
      <c r="AE728" s="294"/>
      <c r="AF728" s="294"/>
      <c r="AG728" s="294"/>
      <c r="AH728" s="294"/>
      <c r="AI728" s="294"/>
      <c r="AJ728" s="294"/>
      <c r="AK728" s="294"/>
      <c r="AL728" s="294"/>
      <c r="AM728" s="294"/>
      <c r="AN728" s="294"/>
      <c r="AO728" s="294"/>
      <c r="AP728" s="294"/>
      <c r="AQ728" s="294"/>
      <c r="AR728" s="294"/>
      <c r="AS728" s="294"/>
      <c r="AT728" s="294"/>
      <c r="AU728" s="294"/>
      <c r="AV728" s="294"/>
      <c r="AW728" s="294"/>
      <c r="AX728" s="294"/>
      <c r="AY728" s="294"/>
      <c r="AZ728" s="294"/>
      <c r="BA728" s="294"/>
      <c r="BB728" s="294"/>
      <c r="BC728" s="294"/>
      <c r="BD728" s="294"/>
      <c r="BE728" s="294"/>
      <c r="BF728" s="294"/>
      <c r="BG728" s="294"/>
      <c r="BH728" s="294"/>
      <c r="BI728" s="294"/>
    </row>
    <row r="729" spans="2:61" ht="15.75" customHeight="1" x14ac:dyDescent="0.2">
      <c r="B729" s="297"/>
      <c r="C729" s="297"/>
      <c r="D729" s="297"/>
      <c r="E729" s="297"/>
      <c r="F729" s="294"/>
      <c r="G729" s="294"/>
      <c r="H729" s="294"/>
      <c r="I729" s="294"/>
      <c r="J729" s="294"/>
      <c r="K729" s="294"/>
      <c r="L729" s="294"/>
      <c r="M729" s="294"/>
      <c r="N729" s="294"/>
      <c r="O729" s="294"/>
      <c r="P729" s="294"/>
      <c r="Q729" s="294"/>
      <c r="R729" s="294"/>
      <c r="S729" s="294"/>
      <c r="T729" s="294"/>
      <c r="U729" s="294"/>
      <c r="V729" s="294"/>
      <c r="W729" s="294"/>
      <c r="X729" s="294"/>
      <c r="Y729" s="294"/>
      <c r="Z729" s="294"/>
      <c r="AA729" s="294"/>
      <c r="AB729" s="294"/>
      <c r="AC729" s="294"/>
      <c r="AD729" s="294"/>
      <c r="AE729" s="294"/>
      <c r="AF729" s="294"/>
      <c r="AG729" s="294"/>
      <c r="AH729" s="294"/>
      <c r="AI729" s="294"/>
      <c r="AJ729" s="294"/>
      <c r="AK729" s="294"/>
      <c r="AL729" s="294"/>
      <c r="AM729" s="294"/>
      <c r="AN729" s="294"/>
      <c r="AO729" s="294"/>
      <c r="AP729" s="294"/>
      <c r="AQ729" s="294"/>
      <c r="AR729" s="294"/>
      <c r="AS729" s="294"/>
      <c r="AT729" s="294"/>
      <c r="AU729" s="294"/>
      <c r="AV729" s="294"/>
      <c r="AW729" s="294"/>
      <c r="AX729" s="294"/>
      <c r="AY729" s="294"/>
      <c r="AZ729" s="294"/>
      <c r="BA729" s="294"/>
      <c r="BB729" s="294"/>
      <c r="BC729" s="294"/>
      <c r="BD729" s="294"/>
      <c r="BE729" s="294"/>
      <c r="BF729" s="294"/>
      <c r="BG729" s="294"/>
      <c r="BH729" s="294"/>
      <c r="BI729" s="294"/>
    </row>
    <row r="730" spans="2:61" ht="15.75" customHeight="1" x14ac:dyDescent="0.2">
      <c r="B730" s="297"/>
      <c r="C730" s="297"/>
      <c r="D730" s="297"/>
      <c r="E730" s="297"/>
      <c r="F730" s="294"/>
      <c r="G730" s="294"/>
      <c r="H730" s="294"/>
      <c r="I730" s="294"/>
      <c r="J730" s="294"/>
      <c r="K730" s="294"/>
      <c r="L730" s="294"/>
      <c r="M730" s="294"/>
      <c r="N730" s="294"/>
      <c r="O730" s="294"/>
      <c r="P730" s="294"/>
      <c r="Q730" s="294"/>
      <c r="R730" s="294"/>
      <c r="S730" s="294"/>
      <c r="T730" s="294"/>
      <c r="U730" s="294"/>
      <c r="V730" s="294"/>
      <c r="W730" s="294"/>
      <c r="X730" s="294"/>
      <c r="Y730" s="294"/>
      <c r="Z730" s="294"/>
      <c r="AA730" s="294"/>
      <c r="AB730" s="294"/>
      <c r="AC730" s="294"/>
      <c r="AD730" s="294"/>
      <c r="AE730" s="294"/>
      <c r="AF730" s="294"/>
      <c r="AG730" s="294"/>
      <c r="AH730" s="294"/>
      <c r="AI730" s="294"/>
      <c r="AJ730" s="294"/>
      <c r="AK730" s="294"/>
      <c r="AL730" s="294"/>
      <c r="AM730" s="294"/>
      <c r="AN730" s="294"/>
      <c r="AO730" s="294"/>
      <c r="AP730" s="294"/>
      <c r="AQ730" s="294"/>
      <c r="AR730" s="294"/>
      <c r="AS730" s="294"/>
      <c r="AT730" s="294"/>
      <c r="AU730" s="294"/>
      <c r="AV730" s="294"/>
      <c r="AW730" s="294"/>
      <c r="AX730" s="294"/>
      <c r="AY730" s="294"/>
      <c r="AZ730" s="294"/>
      <c r="BA730" s="294"/>
      <c r="BB730" s="294"/>
      <c r="BC730" s="294"/>
      <c r="BD730" s="294"/>
      <c r="BE730" s="294"/>
      <c r="BF730" s="294"/>
      <c r="BG730" s="294"/>
      <c r="BH730" s="294"/>
      <c r="BI730" s="294"/>
    </row>
    <row r="731" spans="2:61" ht="15.75" customHeight="1" x14ac:dyDescent="0.2">
      <c r="B731" s="297"/>
      <c r="C731" s="297"/>
      <c r="D731" s="297"/>
      <c r="E731" s="297"/>
      <c r="F731" s="294"/>
      <c r="G731" s="294"/>
      <c r="H731" s="294"/>
      <c r="I731" s="294"/>
      <c r="J731" s="294"/>
      <c r="K731" s="294"/>
      <c r="L731" s="294"/>
      <c r="M731" s="294"/>
      <c r="N731" s="294"/>
      <c r="O731" s="294"/>
      <c r="P731" s="294"/>
      <c r="Q731" s="294"/>
      <c r="R731" s="294"/>
      <c r="S731" s="294"/>
      <c r="T731" s="294"/>
      <c r="U731" s="294"/>
      <c r="V731" s="294"/>
      <c r="W731" s="294"/>
      <c r="X731" s="294"/>
      <c r="Y731" s="294"/>
      <c r="Z731" s="294"/>
      <c r="AA731" s="294"/>
      <c r="AB731" s="294"/>
      <c r="AC731" s="294"/>
      <c r="AD731" s="294"/>
      <c r="AE731" s="294"/>
      <c r="AF731" s="294"/>
      <c r="AG731" s="294"/>
      <c r="AH731" s="294"/>
      <c r="AI731" s="294"/>
      <c r="AJ731" s="294"/>
      <c r="AK731" s="294"/>
      <c r="AL731" s="294"/>
      <c r="AM731" s="294"/>
      <c r="AN731" s="294"/>
      <c r="AO731" s="294"/>
      <c r="AP731" s="294"/>
      <c r="AQ731" s="294"/>
      <c r="AR731" s="294"/>
      <c r="AS731" s="294"/>
      <c r="AT731" s="294"/>
      <c r="AU731" s="294"/>
      <c r="AV731" s="294"/>
      <c r="AW731" s="294"/>
      <c r="AX731" s="294"/>
      <c r="AY731" s="294"/>
      <c r="AZ731" s="294"/>
      <c r="BA731" s="294"/>
      <c r="BB731" s="294"/>
      <c r="BC731" s="294"/>
      <c r="BD731" s="294"/>
      <c r="BE731" s="294"/>
      <c r="BF731" s="294"/>
      <c r="BG731" s="294"/>
      <c r="BH731" s="294"/>
      <c r="BI731" s="294"/>
    </row>
    <row r="732" spans="2:61" ht="15.75" customHeight="1" x14ac:dyDescent="0.2">
      <c r="B732" s="297"/>
      <c r="C732" s="297"/>
      <c r="D732" s="297"/>
      <c r="E732" s="297"/>
      <c r="F732" s="294"/>
      <c r="G732" s="294"/>
      <c r="H732" s="294"/>
      <c r="I732" s="294"/>
      <c r="J732" s="294"/>
      <c r="K732" s="294"/>
      <c r="L732" s="294"/>
      <c r="M732" s="294"/>
      <c r="N732" s="294"/>
      <c r="O732" s="294"/>
      <c r="P732" s="294"/>
      <c r="Q732" s="294"/>
      <c r="R732" s="294"/>
      <c r="S732" s="294"/>
      <c r="T732" s="294"/>
      <c r="U732" s="294"/>
      <c r="V732" s="294"/>
      <c r="W732" s="294"/>
      <c r="X732" s="294"/>
      <c r="Y732" s="294"/>
      <c r="Z732" s="294"/>
      <c r="AA732" s="294"/>
      <c r="AB732" s="294"/>
      <c r="AC732" s="294"/>
      <c r="AD732" s="294"/>
      <c r="AE732" s="294"/>
      <c r="AF732" s="294"/>
      <c r="AG732" s="294"/>
      <c r="AH732" s="294"/>
      <c r="AI732" s="294"/>
      <c r="AJ732" s="294"/>
      <c r="AK732" s="294"/>
      <c r="AL732" s="294"/>
      <c r="AM732" s="294"/>
      <c r="AN732" s="294"/>
      <c r="AO732" s="294"/>
      <c r="AP732" s="294"/>
      <c r="AQ732" s="294"/>
      <c r="AR732" s="294"/>
      <c r="AS732" s="294"/>
      <c r="AT732" s="294"/>
      <c r="AU732" s="294"/>
      <c r="AV732" s="294"/>
      <c r="AW732" s="294"/>
      <c r="AX732" s="294"/>
      <c r="AY732" s="294"/>
      <c r="AZ732" s="294"/>
      <c r="BA732" s="294"/>
      <c r="BB732" s="294"/>
      <c r="BC732" s="294"/>
      <c r="BD732" s="294"/>
      <c r="BE732" s="294"/>
      <c r="BF732" s="294"/>
      <c r="BG732" s="294"/>
      <c r="BH732" s="294"/>
      <c r="BI732" s="294"/>
    </row>
    <row r="733" spans="2:61" ht="15.75" customHeight="1" x14ac:dyDescent="0.2">
      <c r="B733" s="297"/>
      <c r="C733" s="297"/>
      <c r="D733" s="297"/>
      <c r="E733" s="297"/>
      <c r="F733" s="294"/>
      <c r="G733" s="294"/>
      <c r="H733" s="294"/>
      <c r="I733" s="294"/>
      <c r="J733" s="294"/>
      <c r="K733" s="294"/>
      <c r="L733" s="294"/>
      <c r="M733" s="294"/>
      <c r="N733" s="294"/>
      <c r="O733" s="294"/>
      <c r="P733" s="294"/>
      <c r="Q733" s="294"/>
      <c r="R733" s="294"/>
      <c r="S733" s="294"/>
      <c r="T733" s="294"/>
      <c r="U733" s="294"/>
      <c r="V733" s="294"/>
      <c r="W733" s="294"/>
      <c r="X733" s="294"/>
      <c r="Y733" s="294"/>
      <c r="Z733" s="294"/>
      <c r="AA733" s="294"/>
      <c r="AB733" s="294"/>
      <c r="AC733" s="294"/>
      <c r="AD733" s="294"/>
      <c r="AE733" s="294"/>
      <c r="AF733" s="294"/>
      <c r="AG733" s="294"/>
      <c r="AH733" s="294"/>
      <c r="AI733" s="294"/>
      <c r="AJ733" s="294"/>
      <c r="AK733" s="294"/>
      <c r="AL733" s="294"/>
      <c r="AM733" s="294"/>
      <c r="AN733" s="294"/>
      <c r="AO733" s="294"/>
      <c r="AP733" s="294"/>
      <c r="AQ733" s="294"/>
      <c r="AR733" s="294"/>
      <c r="AS733" s="294"/>
      <c r="AT733" s="294"/>
      <c r="AU733" s="294"/>
      <c r="AV733" s="294"/>
      <c r="AW733" s="294"/>
      <c r="AX733" s="294"/>
      <c r="AY733" s="294"/>
      <c r="AZ733" s="294"/>
      <c r="BA733" s="294"/>
      <c r="BB733" s="294"/>
      <c r="BC733" s="294"/>
      <c r="BD733" s="294"/>
      <c r="BE733" s="294"/>
      <c r="BF733" s="294"/>
      <c r="BG733" s="294"/>
      <c r="BH733" s="294"/>
      <c r="BI733" s="294"/>
    </row>
    <row r="734" spans="2:61" ht="15.75" customHeight="1" x14ac:dyDescent="0.2">
      <c r="B734" s="297"/>
      <c r="C734" s="297"/>
      <c r="D734" s="297"/>
      <c r="E734" s="297"/>
      <c r="F734" s="294"/>
      <c r="G734" s="294"/>
      <c r="H734" s="294"/>
      <c r="I734" s="294"/>
      <c r="J734" s="294"/>
      <c r="K734" s="294"/>
      <c r="L734" s="294"/>
      <c r="M734" s="294"/>
      <c r="N734" s="294"/>
      <c r="O734" s="294"/>
      <c r="P734" s="294"/>
      <c r="Q734" s="294"/>
      <c r="R734" s="294"/>
      <c r="S734" s="294"/>
      <c r="T734" s="294"/>
      <c r="U734" s="294"/>
      <c r="V734" s="294"/>
      <c r="W734" s="294"/>
      <c r="X734" s="294"/>
      <c r="Y734" s="294"/>
      <c r="Z734" s="294"/>
      <c r="AA734" s="294"/>
      <c r="AB734" s="294"/>
      <c r="AC734" s="294"/>
      <c r="AD734" s="294"/>
      <c r="AE734" s="294"/>
      <c r="AF734" s="294"/>
      <c r="AG734" s="294"/>
      <c r="AH734" s="294"/>
      <c r="AI734" s="294"/>
      <c r="AJ734" s="294"/>
      <c r="AK734" s="294"/>
      <c r="AL734" s="294"/>
      <c r="AM734" s="294"/>
      <c r="AN734" s="294"/>
      <c r="AO734" s="294"/>
      <c r="AP734" s="294"/>
      <c r="AQ734" s="294"/>
      <c r="AR734" s="294"/>
      <c r="AS734" s="294"/>
      <c r="AT734" s="294"/>
      <c r="AU734" s="294"/>
      <c r="AV734" s="294"/>
      <c r="AW734" s="294"/>
      <c r="AX734" s="294"/>
      <c r="AY734" s="294"/>
      <c r="AZ734" s="294"/>
      <c r="BA734" s="294"/>
      <c r="BB734" s="294"/>
      <c r="BC734" s="294"/>
      <c r="BD734" s="294"/>
      <c r="BE734" s="294"/>
      <c r="BF734" s="294"/>
      <c r="BG734" s="294"/>
      <c r="BH734" s="294"/>
      <c r="BI734" s="294"/>
    </row>
    <row r="735" spans="2:61" ht="15.75" customHeight="1" x14ac:dyDescent="0.2">
      <c r="B735" s="297"/>
      <c r="C735" s="297"/>
      <c r="D735" s="297"/>
      <c r="E735" s="297"/>
      <c r="F735" s="294"/>
      <c r="G735" s="294"/>
      <c r="H735" s="294"/>
      <c r="I735" s="294"/>
      <c r="J735" s="294"/>
      <c r="K735" s="294"/>
      <c r="L735" s="294"/>
      <c r="M735" s="294"/>
      <c r="N735" s="294"/>
      <c r="O735" s="294"/>
      <c r="P735" s="294"/>
      <c r="Q735" s="294"/>
      <c r="R735" s="294"/>
      <c r="S735" s="294"/>
      <c r="T735" s="294"/>
      <c r="U735" s="294"/>
      <c r="V735" s="294"/>
      <c r="W735" s="294"/>
      <c r="X735" s="294"/>
      <c r="Y735" s="294"/>
      <c r="Z735" s="294"/>
      <c r="AA735" s="294"/>
      <c r="AB735" s="294"/>
      <c r="AC735" s="294"/>
      <c r="AD735" s="294"/>
      <c r="AE735" s="294"/>
      <c r="AF735" s="294"/>
      <c r="AG735" s="294"/>
      <c r="AH735" s="294"/>
      <c r="AI735" s="294"/>
      <c r="AJ735" s="294"/>
      <c r="AK735" s="294"/>
      <c r="AL735" s="294"/>
      <c r="AM735" s="294"/>
      <c r="AN735" s="294"/>
      <c r="AO735" s="294"/>
      <c r="AP735" s="294"/>
      <c r="AQ735" s="294"/>
      <c r="AR735" s="294"/>
      <c r="AS735" s="294"/>
      <c r="AT735" s="294"/>
      <c r="AU735" s="294"/>
      <c r="AV735" s="294"/>
      <c r="AW735" s="294"/>
      <c r="AX735" s="294"/>
      <c r="AY735" s="294"/>
      <c r="AZ735" s="294"/>
      <c r="BA735" s="294"/>
      <c r="BB735" s="294"/>
      <c r="BC735" s="294"/>
      <c r="BD735" s="294"/>
      <c r="BE735" s="294"/>
      <c r="BF735" s="294"/>
      <c r="BG735" s="294"/>
      <c r="BH735" s="294"/>
      <c r="BI735" s="294"/>
    </row>
    <row r="736" spans="2:61" ht="15.75" customHeight="1" x14ac:dyDescent="0.2">
      <c r="B736" s="297"/>
      <c r="C736" s="297"/>
      <c r="D736" s="297"/>
      <c r="E736" s="297"/>
      <c r="F736" s="294"/>
      <c r="G736" s="294"/>
      <c r="H736" s="294"/>
      <c r="I736" s="294"/>
      <c r="J736" s="294"/>
      <c r="K736" s="294"/>
      <c r="L736" s="294"/>
      <c r="M736" s="294"/>
      <c r="N736" s="294"/>
      <c r="O736" s="294"/>
      <c r="P736" s="294"/>
      <c r="Q736" s="294"/>
      <c r="R736" s="294"/>
      <c r="S736" s="294"/>
      <c r="T736" s="294"/>
      <c r="U736" s="294"/>
      <c r="V736" s="294"/>
      <c r="W736" s="294"/>
      <c r="X736" s="294"/>
      <c r="Y736" s="294"/>
      <c r="Z736" s="294"/>
      <c r="AA736" s="294"/>
      <c r="AB736" s="294"/>
      <c r="AC736" s="294"/>
      <c r="AD736" s="294"/>
      <c r="AE736" s="294"/>
      <c r="AF736" s="294"/>
      <c r="AG736" s="294"/>
      <c r="AH736" s="294"/>
      <c r="AI736" s="294"/>
      <c r="AJ736" s="294"/>
      <c r="AK736" s="294"/>
      <c r="AL736" s="294"/>
      <c r="AM736" s="294"/>
      <c r="AN736" s="294"/>
      <c r="AO736" s="294"/>
      <c r="AP736" s="294"/>
      <c r="AQ736" s="294"/>
      <c r="AR736" s="294"/>
      <c r="AS736" s="294"/>
      <c r="AT736" s="294"/>
      <c r="AU736" s="294"/>
      <c r="AV736" s="294"/>
      <c r="AW736" s="294"/>
      <c r="AX736" s="294"/>
      <c r="AY736" s="294"/>
      <c r="AZ736" s="294"/>
      <c r="BA736" s="294"/>
      <c r="BB736" s="294"/>
      <c r="BC736" s="294"/>
      <c r="BD736" s="294"/>
      <c r="BE736" s="294"/>
      <c r="BF736" s="294"/>
      <c r="BG736" s="294"/>
      <c r="BH736" s="294"/>
      <c r="BI736" s="294"/>
    </row>
    <row r="737" spans="2:61" ht="15.75" customHeight="1" x14ac:dyDescent="0.2">
      <c r="B737" s="297"/>
      <c r="C737" s="297"/>
      <c r="D737" s="297"/>
      <c r="E737" s="297"/>
      <c r="F737" s="294"/>
      <c r="G737" s="294"/>
      <c r="H737" s="294"/>
      <c r="I737" s="294"/>
      <c r="J737" s="294"/>
      <c r="K737" s="294"/>
      <c r="L737" s="294"/>
      <c r="M737" s="294"/>
      <c r="N737" s="294"/>
      <c r="O737" s="294"/>
      <c r="P737" s="294"/>
      <c r="Q737" s="294"/>
      <c r="R737" s="294"/>
      <c r="S737" s="294"/>
      <c r="T737" s="294"/>
      <c r="U737" s="294"/>
      <c r="V737" s="294"/>
      <c r="W737" s="294"/>
      <c r="X737" s="294"/>
      <c r="Y737" s="294"/>
      <c r="Z737" s="294"/>
      <c r="AA737" s="294"/>
      <c r="AB737" s="294"/>
      <c r="AC737" s="294"/>
      <c r="AD737" s="294"/>
      <c r="AE737" s="294"/>
      <c r="AF737" s="294"/>
      <c r="AG737" s="294"/>
      <c r="AH737" s="294"/>
      <c r="AI737" s="294"/>
      <c r="AJ737" s="294"/>
      <c r="AK737" s="294"/>
      <c r="AL737" s="294"/>
      <c r="AM737" s="294"/>
      <c r="AN737" s="294"/>
      <c r="AO737" s="294"/>
      <c r="AP737" s="294"/>
      <c r="AQ737" s="294"/>
      <c r="AR737" s="294"/>
      <c r="AS737" s="294"/>
      <c r="AT737" s="294"/>
      <c r="AU737" s="294"/>
      <c r="AV737" s="294"/>
      <c r="AW737" s="294"/>
      <c r="AX737" s="294"/>
      <c r="AY737" s="294"/>
      <c r="AZ737" s="294"/>
      <c r="BA737" s="294"/>
      <c r="BB737" s="294"/>
      <c r="BC737" s="294"/>
      <c r="BD737" s="294"/>
      <c r="BE737" s="294"/>
      <c r="BF737" s="294"/>
      <c r="BG737" s="294"/>
      <c r="BH737" s="294"/>
      <c r="BI737" s="294"/>
    </row>
    <row r="738" spans="2:61" ht="15.75" customHeight="1" x14ac:dyDescent="0.2">
      <c r="B738" s="297"/>
      <c r="C738" s="297"/>
      <c r="D738" s="297"/>
      <c r="E738" s="297"/>
      <c r="F738" s="294"/>
      <c r="G738" s="294"/>
      <c r="H738" s="294"/>
      <c r="I738" s="294"/>
      <c r="J738" s="294"/>
      <c r="K738" s="294"/>
      <c r="L738" s="294"/>
      <c r="M738" s="294"/>
      <c r="N738" s="294"/>
      <c r="O738" s="294"/>
      <c r="P738" s="294"/>
      <c r="Q738" s="294"/>
      <c r="R738" s="294"/>
      <c r="S738" s="294"/>
      <c r="T738" s="294"/>
      <c r="U738" s="294"/>
      <c r="V738" s="294"/>
      <c r="W738" s="294"/>
      <c r="X738" s="294"/>
      <c r="Y738" s="294"/>
      <c r="Z738" s="294"/>
      <c r="AA738" s="294"/>
      <c r="AB738" s="294"/>
      <c r="AC738" s="294"/>
      <c r="AD738" s="294"/>
      <c r="AE738" s="294"/>
      <c r="AF738" s="294"/>
      <c r="AG738" s="294"/>
      <c r="AH738" s="294"/>
      <c r="AI738" s="294"/>
      <c r="AJ738" s="294"/>
      <c r="AK738" s="294"/>
      <c r="AL738" s="294"/>
      <c r="AM738" s="294"/>
      <c r="AN738" s="294"/>
      <c r="AO738" s="294"/>
      <c r="AP738" s="294"/>
      <c r="AQ738" s="294"/>
      <c r="AR738" s="294"/>
      <c r="AS738" s="294"/>
      <c r="AT738" s="294"/>
      <c r="AU738" s="294"/>
      <c r="AV738" s="294"/>
      <c r="AW738" s="294"/>
      <c r="AX738" s="294"/>
      <c r="AY738" s="294"/>
      <c r="AZ738" s="294"/>
      <c r="BA738" s="294"/>
      <c r="BB738" s="294"/>
      <c r="BC738" s="294"/>
      <c r="BD738" s="294"/>
      <c r="BE738" s="294"/>
      <c r="BF738" s="294"/>
      <c r="BG738" s="294"/>
      <c r="BH738" s="294"/>
      <c r="BI738" s="294"/>
    </row>
    <row r="739" spans="2:61" ht="15.75" customHeight="1" x14ac:dyDescent="0.2">
      <c r="B739" s="297"/>
      <c r="C739" s="297"/>
      <c r="D739" s="297"/>
      <c r="E739" s="297"/>
      <c r="F739" s="294"/>
      <c r="G739" s="294"/>
      <c r="H739" s="294"/>
      <c r="I739" s="294"/>
      <c r="J739" s="294"/>
      <c r="K739" s="294"/>
      <c r="L739" s="294"/>
      <c r="M739" s="294"/>
      <c r="N739" s="294"/>
      <c r="O739" s="294"/>
      <c r="P739" s="294"/>
      <c r="Q739" s="294"/>
      <c r="R739" s="294"/>
      <c r="S739" s="294"/>
      <c r="T739" s="294"/>
      <c r="U739" s="294"/>
      <c r="V739" s="294"/>
      <c r="W739" s="294"/>
      <c r="X739" s="294"/>
      <c r="Y739" s="294"/>
      <c r="Z739" s="294"/>
      <c r="AA739" s="294"/>
      <c r="AB739" s="294"/>
      <c r="AC739" s="294"/>
      <c r="AD739" s="294"/>
      <c r="AE739" s="294"/>
      <c r="AF739" s="294"/>
      <c r="AG739" s="294"/>
      <c r="AH739" s="294"/>
      <c r="AI739" s="294"/>
      <c r="AJ739" s="294"/>
      <c r="AK739" s="294"/>
      <c r="AL739" s="294"/>
      <c r="AM739" s="294"/>
      <c r="AN739" s="294"/>
      <c r="AO739" s="294"/>
      <c r="AP739" s="294"/>
      <c r="AQ739" s="294"/>
      <c r="AR739" s="294"/>
      <c r="AS739" s="294"/>
      <c r="AT739" s="294"/>
      <c r="AU739" s="294"/>
      <c r="AV739" s="294"/>
      <c r="AW739" s="294"/>
      <c r="AX739" s="294"/>
      <c r="AY739" s="294"/>
      <c r="AZ739" s="294"/>
      <c r="BA739" s="294"/>
      <c r="BB739" s="294"/>
      <c r="BC739" s="294"/>
      <c r="BD739" s="294"/>
      <c r="BE739" s="294"/>
      <c r="BF739" s="294"/>
      <c r="BG739" s="294"/>
      <c r="BH739" s="294"/>
      <c r="BI739" s="294"/>
    </row>
    <row r="740" spans="2:61" ht="15.75" customHeight="1" x14ac:dyDescent="0.2">
      <c r="B740" s="297"/>
      <c r="C740" s="297"/>
      <c r="D740" s="297"/>
      <c r="E740" s="297"/>
      <c r="F740" s="294"/>
      <c r="G740" s="294"/>
      <c r="H740" s="294"/>
      <c r="I740" s="294"/>
      <c r="J740" s="294"/>
      <c r="K740" s="294"/>
      <c r="L740" s="294"/>
      <c r="M740" s="294"/>
      <c r="N740" s="294"/>
      <c r="O740" s="294"/>
      <c r="P740" s="294"/>
      <c r="Q740" s="294"/>
      <c r="R740" s="294"/>
      <c r="S740" s="294"/>
      <c r="T740" s="294"/>
      <c r="U740" s="294"/>
      <c r="V740" s="294"/>
      <c r="W740" s="294"/>
      <c r="X740" s="294"/>
      <c r="Y740" s="294"/>
      <c r="Z740" s="294"/>
      <c r="AA740" s="294"/>
      <c r="AB740" s="294"/>
      <c r="AC740" s="294"/>
      <c r="AD740" s="294"/>
      <c r="AE740" s="294"/>
      <c r="AF740" s="294"/>
      <c r="AG740" s="294"/>
      <c r="AH740" s="294"/>
      <c r="AI740" s="294"/>
      <c r="AJ740" s="294"/>
      <c r="AK740" s="294"/>
      <c r="AL740" s="294"/>
      <c r="AM740" s="294"/>
      <c r="AN740" s="294"/>
      <c r="AO740" s="294"/>
      <c r="AP740" s="294"/>
      <c r="AQ740" s="294"/>
      <c r="AR740" s="294"/>
      <c r="AS740" s="294"/>
      <c r="AT740" s="294"/>
      <c r="AU740" s="294"/>
      <c r="AV740" s="294"/>
      <c r="AW740" s="294"/>
      <c r="AX740" s="294"/>
      <c r="AY740" s="294"/>
      <c r="AZ740" s="294"/>
      <c r="BA740" s="294"/>
      <c r="BB740" s="294"/>
      <c r="BC740" s="294"/>
      <c r="BD740" s="294"/>
      <c r="BE740" s="294"/>
      <c r="BF740" s="294"/>
      <c r="BG740" s="294"/>
      <c r="BH740" s="294"/>
      <c r="BI740" s="294"/>
    </row>
    <row r="741" spans="2:61" ht="15.75" customHeight="1" x14ac:dyDescent="0.2">
      <c r="B741" s="297"/>
      <c r="C741" s="297"/>
      <c r="D741" s="297"/>
      <c r="E741" s="297"/>
      <c r="F741" s="294"/>
      <c r="G741" s="294"/>
      <c r="H741" s="294"/>
      <c r="I741" s="294"/>
      <c r="J741" s="294"/>
      <c r="K741" s="294"/>
      <c r="L741" s="294"/>
      <c r="M741" s="294"/>
      <c r="N741" s="294"/>
      <c r="O741" s="294"/>
      <c r="P741" s="294"/>
      <c r="Q741" s="294"/>
      <c r="R741" s="294"/>
      <c r="S741" s="294"/>
      <c r="T741" s="294"/>
      <c r="U741" s="294"/>
      <c r="V741" s="294"/>
      <c r="W741" s="294"/>
      <c r="X741" s="294"/>
      <c r="Y741" s="294"/>
      <c r="Z741" s="294"/>
      <c r="AA741" s="294"/>
      <c r="AB741" s="294"/>
      <c r="AC741" s="294"/>
      <c r="AD741" s="294"/>
      <c r="AE741" s="294"/>
      <c r="AF741" s="294"/>
      <c r="AG741" s="294"/>
      <c r="AH741" s="294"/>
      <c r="AI741" s="294"/>
      <c r="AJ741" s="294"/>
      <c r="AK741" s="294"/>
      <c r="AL741" s="294"/>
      <c r="AM741" s="294"/>
      <c r="AN741" s="294"/>
      <c r="AO741" s="294"/>
      <c r="AP741" s="294"/>
      <c r="AQ741" s="294"/>
      <c r="AR741" s="294"/>
      <c r="AS741" s="294"/>
      <c r="AT741" s="294"/>
      <c r="AU741" s="294"/>
      <c r="AV741" s="294"/>
      <c r="AW741" s="294"/>
      <c r="AX741" s="294"/>
      <c r="AY741" s="294"/>
      <c r="AZ741" s="294"/>
      <c r="BA741" s="294"/>
      <c r="BB741" s="294"/>
      <c r="BC741" s="294"/>
      <c r="BD741" s="294"/>
      <c r="BE741" s="294"/>
      <c r="BF741" s="294"/>
      <c r="BG741" s="294"/>
      <c r="BH741" s="294"/>
      <c r="BI741" s="294"/>
    </row>
    <row r="742" spans="2:61" ht="15.75" customHeight="1" x14ac:dyDescent="0.2">
      <c r="B742" s="297"/>
      <c r="C742" s="297"/>
      <c r="D742" s="297"/>
      <c r="E742" s="297"/>
      <c r="F742" s="294"/>
      <c r="G742" s="294"/>
      <c r="H742" s="294"/>
      <c r="I742" s="294"/>
      <c r="J742" s="294"/>
      <c r="K742" s="294"/>
      <c r="L742" s="294"/>
      <c r="M742" s="294"/>
      <c r="N742" s="294"/>
      <c r="O742" s="294"/>
      <c r="P742" s="294"/>
      <c r="Q742" s="294"/>
      <c r="R742" s="294"/>
      <c r="S742" s="294"/>
      <c r="T742" s="294"/>
      <c r="U742" s="294"/>
      <c r="V742" s="294"/>
      <c r="W742" s="294"/>
      <c r="X742" s="294"/>
      <c r="Y742" s="294"/>
      <c r="Z742" s="294"/>
      <c r="AA742" s="294"/>
      <c r="AB742" s="294"/>
      <c r="AC742" s="294"/>
      <c r="AD742" s="294"/>
      <c r="AE742" s="294"/>
      <c r="AF742" s="294"/>
      <c r="AG742" s="294"/>
      <c r="AH742" s="294"/>
      <c r="AI742" s="294"/>
      <c r="AJ742" s="294"/>
      <c r="AK742" s="294"/>
      <c r="AL742" s="294"/>
      <c r="AM742" s="294"/>
      <c r="AN742" s="294"/>
      <c r="AO742" s="294"/>
      <c r="AP742" s="294"/>
      <c r="AQ742" s="294"/>
      <c r="AR742" s="294"/>
      <c r="AS742" s="294"/>
      <c r="AT742" s="294"/>
      <c r="AU742" s="294"/>
      <c r="AV742" s="294"/>
      <c r="AW742" s="294"/>
      <c r="AX742" s="294"/>
      <c r="AY742" s="294"/>
      <c r="AZ742" s="294"/>
      <c r="BA742" s="294"/>
      <c r="BB742" s="294"/>
      <c r="BC742" s="294"/>
      <c r="BD742" s="294"/>
      <c r="BE742" s="294"/>
      <c r="BF742" s="294"/>
      <c r="BG742" s="294"/>
      <c r="BH742" s="294"/>
      <c r="BI742" s="294"/>
    </row>
    <row r="743" spans="2:61" ht="15.75" customHeight="1" x14ac:dyDescent="0.2">
      <c r="B743" s="297"/>
      <c r="C743" s="297"/>
      <c r="D743" s="297"/>
      <c r="E743" s="297"/>
      <c r="F743" s="294"/>
      <c r="G743" s="294"/>
      <c r="H743" s="294"/>
      <c r="I743" s="294"/>
      <c r="J743" s="294"/>
      <c r="K743" s="294"/>
      <c r="L743" s="294"/>
      <c r="M743" s="294"/>
      <c r="N743" s="294"/>
      <c r="O743" s="294"/>
      <c r="P743" s="294"/>
      <c r="Q743" s="294"/>
      <c r="R743" s="294"/>
      <c r="S743" s="294"/>
      <c r="T743" s="294"/>
      <c r="U743" s="294"/>
      <c r="V743" s="294"/>
      <c r="W743" s="294"/>
      <c r="X743" s="294"/>
      <c r="Y743" s="294"/>
      <c r="Z743" s="294"/>
      <c r="AA743" s="294"/>
      <c r="AB743" s="294"/>
      <c r="AC743" s="294"/>
      <c r="AD743" s="294"/>
      <c r="AE743" s="294"/>
      <c r="AF743" s="294"/>
      <c r="AG743" s="294"/>
      <c r="AH743" s="294"/>
      <c r="AI743" s="294"/>
      <c r="AJ743" s="294"/>
      <c r="AK743" s="294"/>
      <c r="AL743" s="294"/>
      <c r="AM743" s="294"/>
      <c r="AN743" s="294"/>
      <c r="AO743" s="294"/>
      <c r="AP743" s="294"/>
      <c r="AQ743" s="294"/>
      <c r="AR743" s="294"/>
      <c r="AS743" s="294"/>
      <c r="AT743" s="294"/>
      <c r="AU743" s="294"/>
      <c r="AV743" s="294"/>
      <c r="AW743" s="294"/>
      <c r="AX743" s="294"/>
      <c r="AY743" s="294"/>
      <c r="AZ743" s="294"/>
      <c r="BA743" s="294"/>
      <c r="BB743" s="294"/>
      <c r="BC743" s="294"/>
      <c r="BD743" s="294"/>
      <c r="BE743" s="294"/>
      <c r="BF743" s="294"/>
      <c r="BG743" s="294"/>
      <c r="BH743" s="294"/>
      <c r="BI743" s="294"/>
    </row>
    <row r="744" spans="2:61" ht="15.75" customHeight="1" x14ac:dyDescent="0.2">
      <c r="B744" s="297"/>
      <c r="C744" s="297"/>
      <c r="D744" s="297"/>
      <c r="E744" s="297"/>
      <c r="F744" s="294"/>
      <c r="G744" s="294"/>
      <c r="H744" s="294"/>
      <c r="I744" s="294"/>
      <c r="J744" s="294"/>
      <c r="K744" s="294"/>
      <c r="L744" s="294"/>
      <c r="M744" s="294"/>
      <c r="N744" s="294"/>
      <c r="O744" s="294"/>
      <c r="P744" s="294"/>
      <c r="Q744" s="294"/>
      <c r="R744" s="294"/>
      <c r="S744" s="294"/>
      <c r="T744" s="294"/>
      <c r="U744" s="294"/>
      <c r="V744" s="294"/>
      <c r="W744" s="294"/>
      <c r="X744" s="294"/>
      <c r="Y744" s="294"/>
      <c r="Z744" s="294"/>
      <c r="AA744" s="294"/>
      <c r="AB744" s="294"/>
      <c r="AC744" s="294"/>
      <c r="AD744" s="294"/>
      <c r="AE744" s="294"/>
      <c r="AF744" s="294"/>
      <c r="AG744" s="294"/>
      <c r="AH744" s="294"/>
      <c r="AI744" s="294"/>
      <c r="AJ744" s="294"/>
      <c r="AK744" s="294"/>
      <c r="AL744" s="294"/>
      <c r="AM744" s="294"/>
      <c r="AN744" s="294"/>
      <c r="AO744" s="294"/>
      <c r="AP744" s="294"/>
      <c r="AQ744" s="294"/>
      <c r="AR744" s="294"/>
      <c r="AS744" s="294"/>
      <c r="AT744" s="294"/>
      <c r="AU744" s="294"/>
      <c r="AV744" s="294"/>
      <c r="AW744" s="294"/>
      <c r="AX744" s="294"/>
      <c r="AY744" s="294"/>
      <c r="AZ744" s="294"/>
      <c r="BA744" s="294"/>
      <c r="BB744" s="294"/>
      <c r="BC744" s="294"/>
      <c r="BD744" s="294"/>
      <c r="BE744" s="294"/>
      <c r="BF744" s="294"/>
      <c r="BG744" s="294"/>
      <c r="BH744" s="294"/>
      <c r="BI744" s="294"/>
    </row>
    <row r="745" spans="2:61" ht="15.75" customHeight="1" x14ac:dyDescent="0.2">
      <c r="B745" s="297"/>
      <c r="C745" s="297"/>
      <c r="D745" s="297"/>
      <c r="E745" s="297"/>
      <c r="F745" s="294"/>
      <c r="G745" s="294"/>
      <c r="H745" s="294"/>
      <c r="I745" s="294"/>
      <c r="J745" s="294"/>
      <c r="K745" s="294"/>
      <c r="L745" s="294"/>
      <c r="M745" s="294"/>
      <c r="N745" s="294"/>
      <c r="O745" s="294"/>
      <c r="P745" s="294"/>
      <c r="Q745" s="294"/>
      <c r="R745" s="294"/>
      <c r="S745" s="294"/>
      <c r="T745" s="294"/>
      <c r="U745" s="294"/>
      <c r="V745" s="294"/>
      <c r="W745" s="294"/>
      <c r="X745" s="294"/>
      <c r="Y745" s="294"/>
      <c r="Z745" s="294"/>
      <c r="AA745" s="294"/>
      <c r="AB745" s="294"/>
      <c r="AC745" s="294"/>
      <c r="AD745" s="294"/>
      <c r="AE745" s="294"/>
      <c r="AF745" s="294"/>
      <c r="AG745" s="294"/>
      <c r="AH745" s="294"/>
      <c r="AI745" s="294"/>
      <c r="AJ745" s="294"/>
      <c r="AK745" s="294"/>
      <c r="AL745" s="294"/>
      <c r="AM745" s="294"/>
      <c r="AN745" s="294"/>
      <c r="AO745" s="294"/>
      <c r="AP745" s="294"/>
      <c r="AQ745" s="294"/>
      <c r="AR745" s="294"/>
      <c r="AS745" s="294"/>
      <c r="AT745" s="294"/>
      <c r="AU745" s="294"/>
      <c r="AV745" s="294"/>
      <c r="AW745" s="294"/>
      <c r="AX745" s="294"/>
      <c r="AY745" s="294"/>
      <c r="AZ745" s="294"/>
      <c r="BA745" s="294"/>
      <c r="BB745" s="294"/>
      <c r="BC745" s="294"/>
      <c r="BD745" s="294"/>
      <c r="BE745" s="294"/>
      <c r="BF745" s="294"/>
      <c r="BG745" s="294"/>
      <c r="BH745" s="294"/>
      <c r="BI745" s="294"/>
    </row>
    <row r="746" spans="2:61" ht="15.75" customHeight="1" x14ac:dyDescent="0.2">
      <c r="B746" s="297"/>
      <c r="C746" s="297"/>
      <c r="D746" s="297"/>
      <c r="E746" s="297"/>
      <c r="F746" s="294"/>
      <c r="G746" s="294"/>
      <c r="H746" s="294"/>
      <c r="I746" s="294"/>
      <c r="J746" s="294"/>
      <c r="K746" s="294"/>
      <c r="L746" s="294"/>
      <c r="M746" s="294"/>
      <c r="N746" s="294"/>
      <c r="O746" s="294"/>
      <c r="P746" s="294"/>
      <c r="Q746" s="294"/>
      <c r="R746" s="294"/>
      <c r="S746" s="294"/>
      <c r="T746" s="294"/>
      <c r="U746" s="294"/>
      <c r="V746" s="294"/>
      <c r="W746" s="294"/>
      <c r="X746" s="294"/>
      <c r="Y746" s="294"/>
      <c r="Z746" s="294"/>
      <c r="AA746" s="294"/>
      <c r="AB746" s="294"/>
      <c r="AC746" s="294"/>
      <c r="AD746" s="294"/>
      <c r="AE746" s="294"/>
      <c r="AF746" s="294"/>
      <c r="AG746" s="294"/>
      <c r="AH746" s="294"/>
      <c r="AI746" s="294"/>
      <c r="AJ746" s="294"/>
      <c r="AK746" s="294"/>
      <c r="AL746" s="294"/>
      <c r="AM746" s="294"/>
      <c r="AN746" s="294"/>
      <c r="AO746" s="294"/>
      <c r="AP746" s="294"/>
      <c r="AQ746" s="294"/>
      <c r="AR746" s="294"/>
      <c r="AS746" s="294"/>
      <c r="AT746" s="294"/>
      <c r="AU746" s="294"/>
      <c r="AV746" s="294"/>
      <c r="AW746" s="294"/>
      <c r="AX746" s="294"/>
      <c r="AY746" s="294"/>
      <c r="AZ746" s="294"/>
      <c r="BA746" s="294"/>
      <c r="BB746" s="294"/>
      <c r="BC746" s="294"/>
      <c r="BD746" s="294"/>
      <c r="BE746" s="294"/>
      <c r="BF746" s="294"/>
      <c r="BG746" s="294"/>
      <c r="BH746" s="294"/>
      <c r="BI746" s="294"/>
    </row>
    <row r="747" spans="2:61" ht="15.75" customHeight="1" x14ac:dyDescent="0.2">
      <c r="B747" s="297"/>
      <c r="C747" s="297"/>
      <c r="D747" s="297"/>
      <c r="E747" s="297"/>
      <c r="F747" s="294"/>
      <c r="G747" s="294"/>
      <c r="H747" s="294"/>
      <c r="I747" s="294"/>
      <c r="J747" s="294"/>
      <c r="K747" s="294"/>
      <c r="L747" s="294"/>
      <c r="M747" s="294"/>
      <c r="N747" s="294"/>
      <c r="O747" s="294"/>
      <c r="P747" s="294"/>
      <c r="Q747" s="294"/>
      <c r="R747" s="294"/>
      <c r="S747" s="294"/>
      <c r="T747" s="294"/>
      <c r="U747" s="294"/>
      <c r="V747" s="294"/>
      <c r="W747" s="294"/>
      <c r="X747" s="294"/>
      <c r="Y747" s="294"/>
      <c r="Z747" s="294"/>
      <c r="AA747" s="294"/>
      <c r="AB747" s="294"/>
      <c r="AC747" s="294"/>
      <c r="AD747" s="294"/>
      <c r="AE747" s="294"/>
      <c r="AF747" s="294"/>
      <c r="AG747" s="294"/>
      <c r="AH747" s="294"/>
      <c r="AI747" s="294"/>
      <c r="AJ747" s="294"/>
      <c r="AK747" s="294"/>
      <c r="AL747" s="294"/>
      <c r="AM747" s="294"/>
      <c r="AN747" s="294"/>
      <c r="AO747" s="294"/>
      <c r="AP747" s="294"/>
      <c r="AQ747" s="294"/>
      <c r="AR747" s="294"/>
      <c r="AS747" s="294"/>
      <c r="AT747" s="294"/>
      <c r="AU747" s="294"/>
      <c r="AV747" s="294"/>
      <c r="AW747" s="294"/>
      <c r="AX747" s="294"/>
      <c r="AY747" s="294"/>
      <c r="AZ747" s="294"/>
      <c r="BA747" s="294"/>
      <c r="BB747" s="294"/>
      <c r="BC747" s="294"/>
      <c r="BD747" s="294"/>
      <c r="BE747" s="294"/>
      <c r="BF747" s="294"/>
      <c r="BG747" s="294"/>
      <c r="BH747" s="294"/>
      <c r="BI747" s="294"/>
    </row>
    <row r="748" spans="2:61" ht="15.75" customHeight="1" x14ac:dyDescent="0.2">
      <c r="B748" s="297"/>
      <c r="C748" s="297"/>
      <c r="D748" s="297"/>
      <c r="E748" s="297"/>
      <c r="F748" s="294"/>
      <c r="G748" s="294"/>
      <c r="H748" s="294"/>
      <c r="I748" s="294"/>
      <c r="J748" s="294"/>
      <c r="K748" s="294"/>
      <c r="L748" s="294"/>
      <c r="M748" s="294"/>
      <c r="N748" s="294"/>
      <c r="O748" s="294"/>
      <c r="P748" s="294"/>
      <c r="Q748" s="294"/>
      <c r="R748" s="294"/>
      <c r="S748" s="294"/>
      <c r="T748" s="294"/>
      <c r="U748" s="294"/>
      <c r="V748" s="294"/>
      <c r="W748" s="294"/>
      <c r="X748" s="294"/>
      <c r="Y748" s="294"/>
      <c r="Z748" s="294"/>
      <c r="AA748" s="294"/>
      <c r="AB748" s="294"/>
      <c r="AC748" s="294"/>
      <c r="AD748" s="294"/>
      <c r="AE748" s="294"/>
      <c r="AF748" s="294"/>
      <c r="AG748" s="294"/>
      <c r="AH748" s="294"/>
      <c r="AI748" s="294"/>
      <c r="AJ748" s="294"/>
      <c r="AK748" s="294"/>
      <c r="AL748" s="294"/>
      <c r="AM748" s="294"/>
      <c r="AN748" s="294"/>
      <c r="AO748" s="294"/>
      <c r="AP748" s="294"/>
      <c r="AQ748" s="294"/>
      <c r="AR748" s="294"/>
      <c r="AS748" s="294"/>
      <c r="AT748" s="294"/>
      <c r="AU748" s="294"/>
      <c r="AV748" s="294"/>
      <c r="AW748" s="294"/>
      <c r="AX748" s="294"/>
      <c r="AY748" s="294"/>
      <c r="AZ748" s="294"/>
      <c r="BA748" s="294"/>
      <c r="BB748" s="294"/>
      <c r="BC748" s="294"/>
      <c r="BD748" s="294"/>
      <c r="BE748" s="294"/>
      <c r="BF748" s="294"/>
      <c r="BG748" s="294"/>
      <c r="BH748" s="294"/>
      <c r="BI748" s="294"/>
    </row>
    <row r="749" spans="2:61" ht="15.75" customHeight="1" x14ac:dyDescent="0.2">
      <c r="B749" s="297"/>
      <c r="C749" s="297"/>
      <c r="D749" s="297"/>
      <c r="E749" s="297"/>
      <c r="F749" s="294"/>
      <c r="G749" s="294"/>
      <c r="H749" s="294"/>
      <c r="I749" s="294"/>
      <c r="J749" s="294"/>
      <c r="K749" s="294"/>
      <c r="L749" s="294"/>
      <c r="M749" s="294"/>
      <c r="N749" s="294"/>
      <c r="O749" s="294"/>
      <c r="P749" s="294"/>
      <c r="Q749" s="294"/>
      <c r="R749" s="294"/>
      <c r="S749" s="294"/>
      <c r="T749" s="294"/>
      <c r="U749" s="294"/>
      <c r="V749" s="294"/>
      <c r="W749" s="294"/>
      <c r="X749" s="294"/>
      <c r="Y749" s="294"/>
      <c r="Z749" s="294"/>
      <c r="AA749" s="294"/>
      <c r="AB749" s="294"/>
      <c r="AC749" s="294"/>
      <c r="AD749" s="294"/>
      <c r="AE749" s="294"/>
      <c r="AF749" s="294"/>
      <c r="AG749" s="294"/>
      <c r="AH749" s="294"/>
      <c r="AI749" s="294"/>
      <c r="AJ749" s="294"/>
      <c r="AK749" s="294"/>
      <c r="AL749" s="294"/>
      <c r="AM749" s="294"/>
      <c r="AN749" s="294"/>
      <c r="AO749" s="294"/>
      <c r="AP749" s="294"/>
      <c r="AQ749" s="294"/>
      <c r="AR749" s="294"/>
      <c r="AS749" s="294"/>
      <c r="AT749" s="294"/>
      <c r="AU749" s="294"/>
      <c r="AV749" s="294"/>
      <c r="AW749" s="294"/>
      <c r="AX749" s="294"/>
      <c r="AY749" s="294"/>
      <c r="AZ749" s="294"/>
      <c r="BA749" s="294"/>
      <c r="BB749" s="294"/>
      <c r="BC749" s="294"/>
      <c r="BD749" s="294"/>
      <c r="BE749" s="294"/>
      <c r="BF749" s="294"/>
      <c r="BG749" s="294"/>
      <c r="BH749" s="294"/>
      <c r="BI749" s="294"/>
    </row>
    <row r="750" spans="2:61" ht="15.75" customHeight="1" x14ac:dyDescent="0.2">
      <c r="B750" s="297"/>
      <c r="C750" s="297"/>
      <c r="D750" s="297"/>
      <c r="E750" s="297"/>
      <c r="F750" s="294"/>
      <c r="G750" s="294"/>
      <c r="H750" s="294"/>
      <c r="I750" s="294"/>
      <c r="J750" s="294"/>
      <c r="K750" s="294"/>
      <c r="L750" s="294"/>
      <c r="M750" s="294"/>
      <c r="N750" s="294"/>
      <c r="O750" s="294"/>
      <c r="P750" s="294"/>
      <c r="Q750" s="294"/>
      <c r="R750" s="294"/>
      <c r="S750" s="294"/>
      <c r="T750" s="294"/>
      <c r="U750" s="294"/>
      <c r="V750" s="294"/>
      <c r="W750" s="294"/>
      <c r="X750" s="294"/>
      <c r="Y750" s="294"/>
      <c r="Z750" s="294"/>
      <c r="AA750" s="294"/>
      <c r="AB750" s="294"/>
      <c r="AC750" s="294"/>
      <c r="AD750" s="294"/>
      <c r="AE750" s="294"/>
      <c r="AF750" s="294"/>
      <c r="AG750" s="294"/>
      <c r="AH750" s="294"/>
      <c r="AI750" s="294"/>
      <c r="AJ750" s="294"/>
      <c r="AK750" s="294"/>
      <c r="AL750" s="294"/>
      <c r="AM750" s="294"/>
      <c r="AN750" s="294"/>
      <c r="AO750" s="294"/>
      <c r="AP750" s="294"/>
      <c r="AQ750" s="294"/>
      <c r="AR750" s="294"/>
      <c r="AS750" s="294"/>
      <c r="AT750" s="294"/>
      <c r="AU750" s="294"/>
      <c r="AV750" s="294"/>
      <c r="AW750" s="294"/>
      <c r="AX750" s="294"/>
      <c r="AY750" s="294"/>
      <c r="AZ750" s="294"/>
      <c r="BA750" s="294"/>
      <c r="BB750" s="294"/>
      <c r="BC750" s="294"/>
      <c r="BD750" s="294"/>
      <c r="BE750" s="294"/>
      <c r="BF750" s="294"/>
      <c r="BG750" s="294"/>
      <c r="BH750" s="294"/>
      <c r="BI750" s="294"/>
    </row>
    <row r="751" spans="2:61" ht="15.75" customHeight="1" x14ac:dyDescent="0.2">
      <c r="B751" s="297"/>
      <c r="C751" s="297"/>
      <c r="D751" s="297"/>
      <c r="E751" s="297"/>
      <c r="F751" s="294"/>
      <c r="G751" s="294"/>
      <c r="H751" s="294"/>
      <c r="I751" s="294"/>
      <c r="J751" s="294"/>
      <c r="K751" s="294"/>
      <c r="L751" s="294"/>
      <c r="M751" s="294"/>
      <c r="N751" s="294"/>
      <c r="O751" s="294"/>
      <c r="P751" s="294"/>
      <c r="Q751" s="294"/>
      <c r="R751" s="294"/>
      <c r="S751" s="294"/>
      <c r="T751" s="294"/>
      <c r="U751" s="294"/>
      <c r="V751" s="294"/>
      <c r="W751" s="294"/>
      <c r="X751" s="294"/>
      <c r="Y751" s="294"/>
      <c r="Z751" s="294"/>
      <c r="AA751" s="294"/>
      <c r="AB751" s="294"/>
      <c r="AC751" s="294"/>
      <c r="AD751" s="294"/>
      <c r="AE751" s="294"/>
      <c r="AF751" s="294"/>
      <c r="AG751" s="294"/>
      <c r="AH751" s="294"/>
      <c r="AI751" s="294"/>
      <c r="AJ751" s="294"/>
      <c r="AK751" s="294"/>
      <c r="AL751" s="294"/>
      <c r="AM751" s="294"/>
      <c r="AN751" s="294"/>
      <c r="AO751" s="294"/>
      <c r="AP751" s="294"/>
      <c r="AQ751" s="294"/>
      <c r="AR751" s="294"/>
      <c r="AS751" s="294"/>
      <c r="AT751" s="294"/>
      <c r="AU751" s="294"/>
      <c r="AV751" s="294"/>
      <c r="AW751" s="294"/>
      <c r="AX751" s="294"/>
      <c r="AY751" s="294"/>
      <c r="AZ751" s="294"/>
      <c r="BA751" s="294"/>
      <c r="BB751" s="294"/>
      <c r="BC751" s="294"/>
      <c r="BD751" s="294"/>
      <c r="BE751" s="294"/>
      <c r="BF751" s="294"/>
      <c r="BG751" s="294"/>
      <c r="BH751" s="294"/>
      <c r="BI751" s="294"/>
    </row>
    <row r="752" spans="2:61" ht="15.75" customHeight="1" x14ac:dyDescent="0.2">
      <c r="B752" s="297"/>
      <c r="C752" s="297"/>
      <c r="D752" s="297"/>
      <c r="E752" s="297"/>
      <c r="F752" s="294"/>
      <c r="G752" s="294"/>
      <c r="H752" s="294"/>
      <c r="I752" s="294"/>
      <c r="J752" s="294"/>
      <c r="K752" s="294"/>
      <c r="L752" s="294"/>
      <c r="M752" s="294"/>
      <c r="N752" s="294"/>
      <c r="O752" s="294"/>
      <c r="P752" s="294"/>
      <c r="Q752" s="294"/>
      <c r="R752" s="294"/>
      <c r="S752" s="294"/>
      <c r="T752" s="294"/>
      <c r="U752" s="294"/>
      <c r="V752" s="294"/>
      <c r="W752" s="294"/>
      <c r="X752" s="294"/>
      <c r="Y752" s="294"/>
      <c r="Z752" s="294"/>
      <c r="AA752" s="294"/>
      <c r="AB752" s="294"/>
      <c r="AC752" s="294"/>
      <c r="AD752" s="294"/>
      <c r="AE752" s="294"/>
      <c r="AF752" s="294"/>
      <c r="AG752" s="294"/>
      <c r="AH752" s="294"/>
      <c r="AI752" s="294"/>
      <c r="AJ752" s="294"/>
      <c r="AK752" s="294"/>
      <c r="AL752" s="294"/>
      <c r="AM752" s="294"/>
      <c r="AN752" s="294"/>
      <c r="AO752" s="294"/>
      <c r="AP752" s="294"/>
      <c r="AQ752" s="294"/>
      <c r="AR752" s="294"/>
      <c r="AS752" s="294"/>
      <c r="AT752" s="294"/>
      <c r="AU752" s="294"/>
      <c r="AV752" s="294"/>
      <c r="AW752" s="294"/>
      <c r="AX752" s="294"/>
      <c r="AY752" s="294"/>
      <c r="AZ752" s="294"/>
      <c r="BA752" s="294"/>
      <c r="BB752" s="294"/>
      <c r="BC752" s="294"/>
      <c r="BD752" s="294"/>
      <c r="BE752" s="294"/>
      <c r="BF752" s="294"/>
      <c r="BG752" s="294"/>
      <c r="BH752" s="294"/>
      <c r="BI752" s="294"/>
    </row>
    <row r="753" spans="2:61" ht="15.75" customHeight="1" x14ac:dyDescent="0.2">
      <c r="B753" s="297"/>
      <c r="C753" s="297"/>
      <c r="D753" s="297"/>
      <c r="E753" s="297"/>
      <c r="F753" s="294"/>
      <c r="G753" s="294"/>
      <c r="H753" s="294"/>
      <c r="I753" s="294"/>
      <c r="J753" s="294"/>
      <c r="K753" s="294"/>
      <c r="L753" s="294"/>
      <c r="M753" s="294"/>
      <c r="N753" s="294"/>
      <c r="O753" s="294"/>
      <c r="P753" s="294"/>
      <c r="Q753" s="294"/>
      <c r="R753" s="294"/>
      <c r="S753" s="294"/>
      <c r="T753" s="294"/>
      <c r="U753" s="294"/>
      <c r="V753" s="294"/>
      <c r="W753" s="294"/>
      <c r="X753" s="294"/>
      <c r="Y753" s="294"/>
      <c r="Z753" s="294"/>
      <c r="AA753" s="294"/>
      <c r="AB753" s="294"/>
      <c r="AC753" s="294"/>
      <c r="AD753" s="294"/>
      <c r="AE753" s="294"/>
      <c r="AF753" s="294"/>
      <c r="AG753" s="294"/>
      <c r="AH753" s="294"/>
      <c r="AI753" s="294"/>
      <c r="AJ753" s="294"/>
      <c r="AK753" s="294"/>
      <c r="AL753" s="294"/>
      <c r="AM753" s="294"/>
      <c r="AN753" s="294"/>
      <c r="AO753" s="294"/>
      <c r="AP753" s="294"/>
      <c r="AQ753" s="294"/>
      <c r="AR753" s="294"/>
      <c r="AS753" s="294"/>
      <c r="AT753" s="294"/>
      <c r="AU753" s="294"/>
      <c r="AV753" s="294"/>
      <c r="AW753" s="294"/>
      <c r="AX753" s="294"/>
      <c r="AY753" s="294"/>
      <c r="AZ753" s="294"/>
      <c r="BA753" s="294"/>
      <c r="BB753" s="294"/>
      <c r="BC753" s="294"/>
      <c r="BD753" s="294"/>
      <c r="BE753" s="294"/>
      <c r="BF753" s="294"/>
      <c r="BG753" s="294"/>
      <c r="BH753" s="294"/>
      <c r="BI753" s="294"/>
    </row>
    <row r="754" spans="2:61" ht="15.75" customHeight="1" x14ac:dyDescent="0.2">
      <c r="B754" s="297"/>
      <c r="C754" s="297"/>
      <c r="D754" s="297"/>
      <c r="E754" s="297"/>
      <c r="F754" s="294"/>
      <c r="G754" s="294"/>
      <c r="H754" s="294"/>
      <c r="I754" s="294"/>
      <c r="J754" s="294"/>
      <c r="K754" s="294"/>
      <c r="L754" s="294"/>
      <c r="M754" s="294"/>
      <c r="N754" s="294"/>
      <c r="O754" s="294"/>
      <c r="P754" s="294"/>
      <c r="Q754" s="294"/>
      <c r="R754" s="294"/>
      <c r="S754" s="294"/>
      <c r="T754" s="294"/>
      <c r="U754" s="294"/>
      <c r="V754" s="294"/>
      <c r="W754" s="294"/>
      <c r="X754" s="294"/>
      <c r="Y754" s="294"/>
      <c r="Z754" s="294"/>
      <c r="AA754" s="294"/>
      <c r="AB754" s="294"/>
      <c r="AC754" s="294"/>
      <c r="AD754" s="294"/>
      <c r="AE754" s="294"/>
      <c r="AF754" s="294"/>
      <c r="AG754" s="294"/>
      <c r="AH754" s="294"/>
      <c r="AI754" s="294"/>
      <c r="AJ754" s="294"/>
      <c r="AK754" s="294"/>
      <c r="AL754" s="294"/>
      <c r="AM754" s="294"/>
      <c r="AN754" s="294"/>
      <c r="AO754" s="294"/>
      <c r="AP754" s="294"/>
      <c r="AQ754" s="294"/>
      <c r="AR754" s="294"/>
      <c r="AS754" s="294"/>
      <c r="AT754" s="294"/>
      <c r="AU754" s="294"/>
      <c r="AV754" s="294"/>
      <c r="AW754" s="294"/>
      <c r="AX754" s="294"/>
      <c r="AY754" s="294"/>
      <c r="AZ754" s="294"/>
      <c r="BA754" s="294"/>
      <c r="BB754" s="294"/>
      <c r="BC754" s="294"/>
      <c r="BD754" s="294"/>
      <c r="BE754" s="294"/>
      <c r="BF754" s="294"/>
      <c r="BG754" s="294"/>
      <c r="BH754" s="294"/>
      <c r="BI754" s="294"/>
    </row>
    <row r="755" spans="2:61" ht="15.75" customHeight="1" x14ac:dyDescent="0.2">
      <c r="B755" s="297"/>
      <c r="C755" s="297"/>
      <c r="D755" s="297"/>
      <c r="E755" s="297"/>
      <c r="F755" s="294"/>
      <c r="G755" s="294"/>
      <c r="H755" s="294"/>
      <c r="I755" s="294"/>
      <c r="J755" s="294"/>
      <c r="K755" s="294"/>
      <c r="L755" s="294"/>
      <c r="M755" s="294"/>
      <c r="N755" s="294"/>
      <c r="O755" s="294"/>
      <c r="P755" s="294"/>
      <c r="Q755" s="294"/>
      <c r="R755" s="294"/>
      <c r="S755" s="294"/>
      <c r="T755" s="294"/>
      <c r="U755" s="294"/>
      <c r="V755" s="294"/>
      <c r="W755" s="294"/>
      <c r="X755" s="294"/>
      <c r="Y755" s="294"/>
      <c r="Z755" s="294"/>
      <c r="AA755" s="294"/>
      <c r="AB755" s="294"/>
      <c r="AC755" s="294"/>
      <c r="AD755" s="294"/>
      <c r="AE755" s="294"/>
      <c r="AF755" s="294"/>
      <c r="AG755" s="294"/>
      <c r="AH755" s="294"/>
      <c r="AI755" s="294"/>
      <c r="AJ755" s="294"/>
      <c r="AK755" s="294"/>
      <c r="AL755" s="294"/>
      <c r="AM755" s="294"/>
      <c r="AN755" s="294"/>
      <c r="AO755" s="294"/>
      <c r="AP755" s="294"/>
      <c r="AQ755" s="294"/>
      <c r="AR755" s="294"/>
      <c r="AS755" s="294"/>
      <c r="AT755" s="294"/>
      <c r="AU755" s="294"/>
      <c r="AV755" s="294"/>
      <c r="AW755" s="294"/>
      <c r="AX755" s="294"/>
      <c r="AY755" s="294"/>
      <c r="AZ755" s="294"/>
      <c r="BA755" s="294"/>
      <c r="BB755" s="294"/>
      <c r="BC755" s="294"/>
      <c r="BD755" s="294"/>
      <c r="BE755" s="294"/>
      <c r="BF755" s="294"/>
      <c r="BG755" s="294"/>
      <c r="BH755" s="294"/>
      <c r="BI755" s="294"/>
    </row>
    <row r="756" spans="2:61" ht="15.75" customHeight="1" x14ac:dyDescent="0.2">
      <c r="B756" s="297"/>
      <c r="C756" s="297"/>
      <c r="D756" s="297"/>
      <c r="E756" s="297"/>
      <c r="F756" s="294"/>
      <c r="G756" s="294"/>
      <c r="H756" s="294"/>
      <c r="I756" s="294"/>
      <c r="J756" s="294"/>
      <c r="K756" s="294"/>
      <c r="L756" s="294"/>
      <c r="M756" s="294"/>
      <c r="N756" s="294"/>
      <c r="O756" s="294"/>
      <c r="P756" s="294"/>
      <c r="Q756" s="294"/>
      <c r="R756" s="294"/>
      <c r="S756" s="294"/>
      <c r="T756" s="294"/>
      <c r="U756" s="294"/>
      <c r="V756" s="294"/>
      <c r="W756" s="294"/>
      <c r="X756" s="294"/>
      <c r="Y756" s="294"/>
      <c r="Z756" s="294"/>
      <c r="AA756" s="294"/>
      <c r="AB756" s="294"/>
      <c r="AC756" s="294"/>
      <c r="AD756" s="294"/>
      <c r="AE756" s="294"/>
      <c r="AF756" s="294"/>
      <c r="AG756" s="294"/>
      <c r="AH756" s="294"/>
      <c r="AI756" s="294"/>
      <c r="AJ756" s="294"/>
      <c r="AK756" s="294"/>
      <c r="AL756" s="294"/>
      <c r="AM756" s="294"/>
      <c r="AN756" s="294"/>
      <c r="AO756" s="294"/>
      <c r="AP756" s="294"/>
      <c r="AQ756" s="294"/>
      <c r="AR756" s="294"/>
      <c r="AS756" s="294"/>
      <c r="AT756" s="294"/>
      <c r="AU756" s="294"/>
      <c r="AV756" s="294"/>
      <c r="AW756" s="294"/>
      <c r="AX756" s="294"/>
      <c r="AY756" s="294"/>
      <c r="AZ756" s="294"/>
      <c r="BA756" s="294"/>
      <c r="BB756" s="294"/>
      <c r="BC756" s="294"/>
      <c r="BD756" s="294"/>
      <c r="BE756" s="294"/>
      <c r="BF756" s="294"/>
      <c r="BG756" s="294"/>
      <c r="BH756" s="294"/>
      <c r="BI756" s="294"/>
    </row>
    <row r="757" spans="2:61" ht="15.75" customHeight="1" x14ac:dyDescent="0.2">
      <c r="B757" s="297"/>
      <c r="C757" s="297"/>
      <c r="D757" s="297"/>
      <c r="E757" s="297"/>
      <c r="F757" s="294"/>
      <c r="G757" s="294"/>
      <c r="H757" s="294"/>
      <c r="I757" s="294"/>
      <c r="J757" s="294"/>
      <c r="K757" s="294"/>
      <c r="L757" s="294"/>
      <c r="M757" s="294"/>
      <c r="N757" s="294"/>
      <c r="O757" s="294"/>
      <c r="P757" s="294"/>
      <c r="Q757" s="294"/>
      <c r="R757" s="294"/>
      <c r="S757" s="294"/>
      <c r="T757" s="294"/>
      <c r="U757" s="294"/>
      <c r="V757" s="294"/>
      <c r="W757" s="294"/>
      <c r="X757" s="294"/>
      <c r="Y757" s="294"/>
      <c r="Z757" s="294"/>
      <c r="AA757" s="294"/>
      <c r="AB757" s="294"/>
      <c r="AC757" s="294"/>
      <c r="AD757" s="294"/>
      <c r="AE757" s="294"/>
      <c r="AF757" s="294"/>
      <c r="AG757" s="294"/>
      <c r="AH757" s="294"/>
      <c r="AI757" s="294"/>
      <c r="AJ757" s="294"/>
      <c r="AK757" s="294"/>
      <c r="AL757" s="294"/>
      <c r="AM757" s="294"/>
      <c r="AN757" s="294"/>
      <c r="AO757" s="294"/>
      <c r="AP757" s="294"/>
      <c r="AQ757" s="294"/>
      <c r="AR757" s="294"/>
      <c r="AS757" s="294"/>
      <c r="AT757" s="294"/>
      <c r="AU757" s="294"/>
      <c r="AV757" s="294"/>
      <c r="AW757" s="294"/>
      <c r="AX757" s="294"/>
      <c r="AY757" s="294"/>
      <c r="AZ757" s="294"/>
      <c r="BA757" s="294"/>
      <c r="BB757" s="294"/>
      <c r="BC757" s="294"/>
      <c r="BD757" s="294"/>
      <c r="BE757" s="294"/>
      <c r="BF757" s="294"/>
      <c r="BG757" s="294"/>
      <c r="BH757" s="294"/>
      <c r="BI757" s="294"/>
    </row>
    <row r="758" spans="2:61" ht="15.75" customHeight="1" x14ac:dyDescent="0.2">
      <c r="B758" s="297"/>
      <c r="C758" s="297"/>
      <c r="D758" s="297"/>
      <c r="E758" s="297"/>
      <c r="F758" s="294"/>
      <c r="G758" s="294"/>
      <c r="H758" s="294"/>
      <c r="I758" s="294"/>
      <c r="J758" s="294"/>
      <c r="K758" s="294"/>
      <c r="L758" s="294"/>
      <c r="M758" s="294"/>
      <c r="N758" s="294"/>
      <c r="O758" s="294"/>
      <c r="P758" s="294"/>
      <c r="Q758" s="294"/>
      <c r="R758" s="294"/>
      <c r="S758" s="294"/>
      <c r="T758" s="294"/>
      <c r="U758" s="294"/>
      <c r="V758" s="294"/>
      <c r="W758" s="294"/>
      <c r="X758" s="294"/>
      <c r="Y758" s="294"/>
      <c r="Z758" s="294"/>
      <c r="AA758" s="294"/>
      <c r="AB758" s="294"/>
      <c r="AC758" s="294"/>
      <c r="AD758" s="294"/>
      <c r="AE758" s="294"/>
      <c r="AF758" s="294"/>
      <c r="AG758" s="294"/>
      <c r="AH758" s="294"/>
      <c r="AI758" s="294"/>
      <c r="AJ758" s="294"/>
      <c r="AK758" s="294"/>
      <c r="AL758" s="294"/>
      <c r="AM758" s="294"/>
      <c r="AN758" s="294"/>
      <c r="AO758" s="294"/>
      <c r="AP758" s="294"/>
      <c r="AQ758" s="294"/>
      <c r="AR758" s="294"/>
      <c r="AS758" s="294"/>
      <c r="AT758" s="294"/>
      <c r="AU758" s="294"/>
      <c r="AV758" s="294"/>
      <c r="AW758" s="294"/>
      <c r="AX758" s="294"/>
      <c r="AY758" s="294"/>
      <c r="AZ758" s="294"/>
      <c r="BA758" s="294"/>
      <c r="BB758" s="294"/>
      <c r="BC758" s="294"/>
      <c r="BD758" s="294"/>
      <c r="BE758" s="294"/>
      <c r="BF758" s="294"/>
      <c r="BG758" s="294"/>
      <c r="BH758" s="294"/>
      <c r="BI758" s="294"/>
    </row>
    <row r="759" spans="2:61" ht="15.75" customHeight="1" x14ac:dyDescent="0.2">
      <c r="B759" s="297"/>
      <c r="C759" s="297"/>
      <c r="D759" s="297"/>
      <c r="E759" s="297"/>
      <c r="F759" s="294"/>
      <c r="G759" s="294"/>
      <c r="H759" s="294"/>
      <c r="I759" s="294"/>
      <c r="J759" s="294"/>
      <c r="K759" s="294"/>
      <c r="L759" s="294"/>
      <c r="M759" s="294"/>
      <c r="N759" s="294"/>
      <c r="O759" s="294"/>
      <c r="P759" s="294"/>
      <c r="Q759" s="294"/>
      <c r="R759" s="294"/>
      <c r="S759" s="294"/>
      <c r="T759" s="294"/>
      <c r="U759" s="294"/>
      <c r="V759" s="294"/>
      <c r="W759" s="294"/>
      <c r="X759" s="294"/>
      <c r="Y759" s="294"/>
      <c r="Z759" s="294"/>
      <c r="AA759" s="294"/>
      <c r="AB759" s="294"/>
      <c r="AC759" s="294"/>
      <c r="AD759" s="294"/>
      <c r="AE759" s="294"/>
      <c r="AF759" s="294"/>
      <c r="AG759" s="294"/>
      <c r="AH759" s="294"/>
      <c r="AI759" s="294"/>
      <c r="AJ759" s="294"/>
      <c r="AK759" s="294"/>
      <c r="AL759" s="294"/>
      <c r="AM759" s="294"/>
      <c r="AN759" s="294"/>
      <c r="AO759" s="294"/>
      <c r="AP759" s="294"/>
      <c r="AQ759" s="294"/>
      <c r="AR759" s="294"/>
      <c r="AS759" s="294"/>
      <c r="AT759" s="294"/>
      <c r="AU759" s="294"/>
      <c r="AV759" s="294"/>
      <c r="AW759" s="294"/>
      <c r="AX759" s="294"/>
      <c r="AY759" s="294"/>
      <c r="AZ759" s="294"/>
      <c r="BA759" s="294"/>
      <c r="BB759" s="294"/>
      <c r="BC759" s="294"/>
      <c r="BD759" s="294"/>
      <c r="BE759" s="294"/>
      <c r="BF759" s="294"/>
      <c r="BG759" s="294"/>
      <c r="BH759" s="294"/>
      <c r="BI759" s="294"/>
    </row>
    <row r="760" spans="2:61" ht="15.75" customHeight="1" x14ac:dyDescent="0.2">
      <c r="B760" s="297"/>
      <c r="C760" s="297"/>
      <c r="D760" s="297"/>
      <c r="E760" s="297"/>
      <c r="F760" s="294"/>
      <c r="G760" s="294"/>
      <c r="H760" s="294"/>
      <c r="I760" s="294"/>
      <c r="J760" s="294"/>
      <c r="K760" s="294"/>
      <c r="L760" s="294"/>
      <c r="M760" s="294"/>
      <c r="N760" s="294"/>
      <c r="O760" s="294"/>
      <c r="P760" s="294"/>
      <c r="Q760" s="294"/>
      <c r="R760" s="294"/>
      <c r="S760" s="294"/>
      <c r="T760" s="294"/>
      <c r="U760" s="294"/>
      <c r="V760" s="294"/>
      <c r="W760" s="294"/>
      <c r="X760" s="294"/>
      <c r="Y760" s="294"/>
      <c r="Z760" s="294"/>
      <c r="AA760" s="294"/>
      <c r="AB760" s="294"/>
      <c r="AC760" s="294"/>
      <c r="AD760" s="294"/>
      <c r="AE760" s="294"/>
      <c r="AF760" s="294"/>
      <c r="AG760" s="294"/>
      <c r="AH760" s="294"/>
      <c r="AI760" s="294"/>
      <c r="AJ760" s="294"/>
      <c r="AK760" s="294"/>
      <c r="AL760" s="294"/>
      <c r="AM760" s="294"/>
      <c r="AN760" s="294"/>
      <c r="AO760" s="294"/>
      <c r="AP760" s="294"/>
      <c r="AQ760" s="294"/>
      <c r="AR760" s="294"/>
      <c r="AS760" s="294"/>
      <c r="AT760" s="294"/>
      <c r="AU760" s="294"/>
      <c r="AV760" s="294"/>
      <c r="AW760" s="294"/>
      <c r="AX760" s="294"/>
      <c r="AY760" s="294"/>
      <c r="AZ760" s="294"/>
      <c r="BA760" s="294"/>
      <c r="BB760" s="294"/>
      <c r="BC760" s="294"/>
      <c r="BD760" s="294"/>
      <c r="BE760" s="294"/>
      <c r="BF760" s="294"/>
      <c r="BG760" s="294"/>
      <c r="BH760" s="294"/>
      <c r="BI760" s="294"/>
    </row>
    <row r="761" spans="2:61" ht="15.75" customHeight="1" x14ac:dyDescent="0.2">
      <c r="B761" s="297"/>
      <c r="C761" s="297"/>
      <c r="D761" s="297"/>
      <c r="E761" s="297"/>
      <c r="F761" s="294"/>
      <c r="G761" s="294"/>
      <c r="H761" s="294"/>
      <c r="I761" s="294"/>
      <c r="J761" s="294"/>
      <c r="K761" s="294"/>
      <c r="L761" s="294"/>
      <c r="M761" s="294"/>
      <c r="N761" s="294"/>
      <c r="O761" s="294"/>
      <c r="P761" s="294"/>
      <c r="Q761" s="294"/>
      <c r="R761" s="294"/>
      <c r="S761" s="294"/>
      <c r="T761" s="294"/>
      <c r="U761" s="294"/>
      <c r="V761" s="294"/>
      <c r="W761" s="294"/>
      <c r="X761" s="294"/>
      <c r="Y761" s="294"/>
      <c r="Z761" s="294"/>
      <c r="AA761" s="294"/>
      <c r="AB761" s="294"/>
      <c r="AC761" s="294"/>
      <c r="AD761" s="294"/>
      <c r="AE761" s="294"/>
      <c r="AF761" s="294"/>
      <c r="AG761" s="294"/>
      <c r="AH761" s="294"/>
      <c r="AI761" s="294"/>
      <c r="AJ761" s="294"/>
      <c r="AK761" s="294"/>
      <c r="AL761" s="294"/>
      <c r="AM761" s="294"/>
      <c r="AN761" s="294"/>
      <c r="AO761" s="294"/>
      <c r="AP761" s="294"/>
      <c r="AQ761" s="294"/>
      <c r="AR761" s="294"/>
      <c r="AS761" s="294"/>
      <c r="AT761" s="294"/>
      <c r="AU761" s="294"/>
      <c r="AV761" s="294"/>
      <c r="AW761" s="294"/>
      <c r="AX761" s="294"/>
      <c r="AY761" s="294"/>
      <c r="AZ761" s="294"/>
      <c r="BA761" s="294"/>
      <c r="BB761" s="294"/>
      <c r="BC761" s="294"/>
      <c r="BD761" s="294"/>
      <c r="BE761" s="294"/>
      <c r="BF761" s="294"/>
      <c r="BG761" s="294"/>
      <c r="BH761" s="294"/>
      <c r="BI761" s="294"/>
    </row>
    <row r="762" spans="2:61" ht="15.75" customHeight="1" x14ac:dyDescent="0.2">
      <c r="B762" s="297"/>
      <c r="C762" s="297"/>
      <c r="D762" s="297"/>
      <c r="E762" s="297"/>
      <c r="F762" s="294"/>
      <c r="G762" s="294"/>
      <c r="H762" s="294"/>
      <c r="I762" s="294"/>
      <c r="J762" s="294"/>
      <c r="K762" s="294"/>
      <c r="L762" s="294"/>
      <c r="M762" s="294"/>
      <c r="N762" s="294"/>
      <c r="O762" s="294"/>
      <c r="P762" s="294"/>
      <c r="Q762" s="294"/>
      <c r="R762" s="294"/>
      <c r="S762" s="294"/>
      <c r="T762" s="294"/>
      <c r="U762" s="294"/>
      <c r="V762" s="294"/>
      <c r="W762" s="294"/>
      <c r="X762" s="294"/>
      <c r="Y762" s="294"/>
      <c r="Z762" s="294"/>
      <c r="AA762" s="294"/>
      <c r="AB762" s="294"/>
      <c r="AC762" s="294"/>
      <c r="AD762" s="294"/>
      <c r="AE762" s="294"/>
      <c r="AF762" s="294"/>
      <c r="AG762" s="294"/>
      <c r="AH762" s="294"/>
      <c r="AI762" s="294"/>
      <c r="AJ762" s="294"/>
      <c r="AK762" s="294"/>
      <c r="AL762" s="294"/>
      <c r="AM762" s="294"/>
      <c r="AN762" s="294"/>
      <c r="AO762" s="294"/>
      <c r="AP762" s="294"/>
      <c r="AQ762" s="294"/>
      <c r="AR762" s="294"/>
      <c r="AS762" s="294"/>
      <c r="AT762" s="294"/>
      <c r="AU762" s="294"/>
      <c r="AV762" s="294"/>
      <c r="AW762" s="294"/>
      <c r="AX762" s="294"/>
      <c r="AY762" s="294"/>
      <c r="AZ762" s="294"/>
      <c r="BA762" s="294"/>
      <c r="BB762" s="294"/>
      <c r="BC762" s="294"/>
      <c r="BD762" s="294"/>
      <c r="BE762" s="294"/>
      <c r="BF762" s="294"/>
      <c r="BG762" s="294"/>
      <c r="BH762" s="294"/>
      <c r="BI762" s="294"/>
    </row>
    <row r="763" spans="2:61" ht="15.75" customHeight="1" x14ac:dyDescent="0.2">
      <c r="B763" s="297"/>
      <c r="C763" s="297"/>
      <c r="D763" s="297"/>
      <c r="E763" s="297"/>
      <c r="F763" s="294"/>
      <c r="G763" s="294"/>
      <c r="H763" s="294"/>
      <c r="I763" s="294"/>
      <c r="J763" s="294"/>
      <c r="K763" s="294"/>
      <c r="L763" s="294"/>
      <c r="M763" s="294"/>
      <c r="N763" s="294"/>
      <c r="O763" s="294"/>
      <c r="P763" s="294"/>
      <c r="Q763" s="294"/>
      <c r="R763" s="294"/>
      <c r="S763" s="294"/>
      <c r="T763" s="294"/>
      <c r="U763" s="294"/>
      <c r="V763" s="294"/>
      <c r="W763" s="294"/>
      <c r="X763" s="294"/>
      <c r="Y763" s="294"/>
      <c r="Z763" s="294"/>
      <c r="AA763" s="294"/>
      <c r="AB763" s="294"/>
      <c r="AC763" s="294"/>
      <c r="AD763" s="294"/>
      <c r="AE763" s="294"/>
      <c r="AF763" s="294"/>
      <c r="AG763" s="294"/>
      <c r="AH763" s="294"/>
      <c r="AI763" s="294"/>
      <c r="AJ763" s="294"/>
      <c r="AK763" s="294"/>
      <c r="AL763" s="294"/>
      <c r="AM763" s="294"/>
      <c r="AN763" s="294"/>
      <c r="AO763" s="294"/>
      <c r="AP763" s="294"/>
      <c r="AQ763" s="294"/>
      <c r="AR763" s="294"/>
      <c r="AS763" s="294"/>
      <c r="AT763" s="294"/>
      <c r="AU763" s="294"/>
      <c r="AV763" s="294"/>
      <c r="AW763" s="294"/>
      <c r="AX763" s="294"/>
      <c r="AY763" s="294"/>
      <c r="AZ763" s="294"/>
      <c r="BA763" s="294"/>
      <c r="BB763" s="294"/>
      <c r="BC763" s="294"/>
      <c r="BD763" s="294"/>
      <c r="BE763" s="294"/>
      <c r="BF763" s="294"/>
      <c r="BG763" s="294"/>
      <c r="BH763" s="294"/>
      <c r="BI763" s="294"/>
    </row>
    <row r="764" spans="2:61" ht="15.75" customHeight="1" x14ac:dyDescent="0.2">
      <c r="B764" s="297"/>
      <c r="C764" s="297"/>
      <c r="D764" s="297"/>
      <c r="E764" s="297"/>
      <c r="F764" s="294"/>
      <c r="G764" s="294"/>
      <c r="H764" s="294"/>
      <c r="I764" s="294"/>
      <c r="J764" s="294"/>
      <c r="K764" s="294"/>
      <c r="L764" s="294"/>
      <c r="M764" s="294"/>
      <c r="N764" s="294"/>
      <c r="O764" s="294"/>
      <c r="P764" s="294"/>
      <c r="Q764" s="294"/>
      <c r="R764" s="294"/>
      <c r="S764" s="294"/>
      <c r="T764" s="294"/>
      <c r="U764" s="294"/>
      <c r="V764" s="294"/>
      <c r="W764" s="294"/>
      <c r="X764" s="294"/>
      <c r="Y764" s="294"/>
      <c r="Z764" s="294"/>
      <c r="AA764" s="294"/>
      <c r="AB764" s="294"/>
      <c r="AC764" s="294"/>
      <c r="AD764" s="294"/>
      <c r="AE764" s="294"/>
      <c r="AF764" s="294"/>
      <c r="AG764" s="294"/>
      <c r="AH764" s="294"/>
      <c r="AI764" s="294"/>
      <c r="AJ764" s="294"/>
      <c r="AK764" s="294"/>
      <c r="AL764" s="294"/>
      <c r="AM764" s="294"/>
      <c r="AN764" s="294"/>
      <c r="AO764" s="294"/>
      <c r="AP764" s="294"/>
      <c r="AQ764" s="294"/>
      <c r="AR764" s="294"/>
      <c r="AS764" s="294"/>
      <c r="AT764" s="294"/>
      <c r="AU764" s="294"/>
      <c r="AV764" s="294"/>
      <c r="AW764" s="294"/>
      <c r="AX764" s="294"/>
      <c r="AY764" s="294"/>
      <c r="AZ764" s="294"/>
      <c r="BA764" s="294"/>
      <c r="BB764" s="294"/>
      <c r="BC764" s="294"/>
      <c r="BD764" s="294"/>
      <c r="BE764" s="294"/>
      <c r="BF764" s="294"/>
      <c r="BG764" s="294"/>
      <c r="BH764" s="294"/>
      <c r="BI764" s="294"/>
    </row>
    <row r="765" spans="2:61" ht="15.75" customHeight="1" x14ac:dyDescent="0.2">
      <c r="B765" s="297"/>
      <c r="C765" s="297"/>
      <c r="D765" s="297"/>
      <c r="E765" s="297"/>
      <c r="F765" s="294"/>
      <c r="G765" s="294"/>
      <c r="H765" s="294"/>
      <c r="I765" s="294"/>
      <c r="J765" s="294"/>
      <c r="K765" s="294"/>
      <c r="L765" s="294"/>
      <c r="M765" s="294"/>
      <c r="N765" s="294"/>
      <c r="O765" s="294"/>
      <c r="P765" s="294"/>
      <c r="Q765" s="294"/>
      <c r="R765" s="294"/>
      <c r="S765" s="294"/>
      <c r="T765" s="294"/>
      <c r="U765" s="294"/>
      <c r="V765" s="294"/>
      <c r="W765" s="294"/>
      <c r="X765" s="294"/>
      <c r="Y765" s="294"/>
      <c r="Z765" s="294"/>
      <c r="AA765" s="294"/>
      <c r="AB765" s="294"/>
      <c r="AC765" s="294"/>
      <c r="AD765" s="294"/>
      <c r="AE765" s="294"/>
      <c r="AF765" s="294"/>
      <c r="AG765" s="294"/>
      <c r="AH765" s="294"/>
      <c r="AI765" s="294"/>
      <c r="AJ765" s="294"/>
      <c r="AK765" s="294"/>
      <c r="AL765" s="294"/>
      <c r="AM765" s="294"/>
      <c r="AN765" s="294"/>
      <c r="AO765" s="294"/>
      <c r="AP765" s="294"/>
      <c r="AQ765" s="294"/>
      <c r="AR765" s="294"/>
      <c r="AS765" s="294"/>
      <c r="AT765" s="294"/>
      <c r="AU765" s="294"/>
      <c r="AV765" s="294"/>
      <c r="AW765" s="294"/>
      <c r="AX765" s="294"/>
      <c r="AY765" s="294"/>
      <c r="AZ765" s="294"/>
      <c r="BA765" s="294"/>
      <c r="BB765" s="294"/>
      <c r="BC765" s="294"/>
      <c r="BD765" s="294"/>
      <c r="BE765" s="294"/>
      <c r="BF765" s="294"/>
      <c r="BG765" s="294"/>
      <c r="BH765" s="294"/>
      <c r="BI765" s="294"/>
    </row>
    <row r="766" spans="2:61" ht="15.75" customHeight="1" x14ac:dyDescent="0.2">
      <c r="B766" s="297"/>
      <c r="C766" s="297"/>
      <c r="D766" s="297"/>
      <c r="E766" s="297"/>
      <c r="F766" s="294"/>
      <c r="G766" s="294"/>
      <c r="H766" s="294"/>
      <c r="I766" s="294"/>
      <c r="J766" s="294"/>
      <c r="K766" s="294"/>
      <c r="L766" s="294"/>
      <c r="M766" s="294"/>
      <c r="N766" s="294"/>
      <c r="O766" s="294"/>
      <c r="P766" s="294"/>
      <c r="Q766" s="294"/>
      <c r="R766" s="294"/>
      <c r="S766" s="294"/>
      <c r="T766" s="294"/>
      <c r="U766" s="294"/>
      <c r="V766" s="294"/>
      <c r="W766" s="294"/>
      <c r="X766" s="294"/>
      <c r="Y766" s="294"/>
      <c r="Z766" s="294"/>
      <c r="AA766" s="294"/>
      <c r="AB766" s="294"/>
      <c r="AC766" s="294"/>
      <c r="AD766" s="294"/>
      <c r="AE766" s="294"/>
      <c r="AF766" s="294"/>
      <c r="AG766" s="294"/>
      <c r="AH766" s="294"/>
      <c r="AI766" s="294"/>
      <c r="AJ766" s="294"/>
      <c r="AK766" s="294"/>
      <c r="AL766" s="294"/>
      <c r="AM766" s="294"/>
      <c r="AN766" s="294"/>
      <c r="AO766" s="294"/>
      <c r="AP766" s="294"/>
      <c r="AQ766" s="294"/>
      <c r="AR766" s="294"/>
      <c r="AS766" s="294"/>
      <c r="AT766" s="294"/>
      <c r="AU766" s="294"/>
      <c r="AV766" s="294"/>
      <c r="AW766" s="294"/>
      <c r="AX766" s="294"/>
      <c r="AY766" s="294"/>
      <c r="AZ766" s="294"/>
      <c r="BA766" s="294"/>
      <c r="BB766" s="294"/>
      <c r="BC766" s="294"/>
      <c r="BD766" s="294"/>
      <c r="BE766" s="294"/>
      <c r="BF766" s="294"/>
      <c r="BG766" s="294"/>
      <c r="BH766" s="294"/>
      <c r="BI766" s="294"/>
    </row>
    <row r="767" spans="2:61" ht="15.75" customHeight="1" x14ac:dyDescent="0.2">
      <c r="B767" s="297"/>
      <c r="C767" s="297"/>
      <c r="D767" s="297"/>
      <c r="E767" s="297"/>
      <c r="F767" s="294"/>
      <c r="G767" s="294"/>
      <c r="H767" s="294"/>
      <c r="I767" s="294"/>
      <c r="J767" s="294"/>
      <c r="K767" s="294"/>
      <c r="L767" s="294"/>
      <c r="M767" s="294"/>
      <c r="N767" s="294"/>
      <c r="O767" s="294"/>
      <c r="P767" s="294"/>
      <c r="Q767" s="294"/>
      <c r="R767" s="294"/>
      <c r="S767" s="294"/>
      <c r="T767" s="294"/>
      <c r="U767" s="294"/>
      <c r="V767" s="294"/>
      <c r="W767" s="294"/>
      <c r="X767" s="294"/>
      <c r="Y767" s="294"/>
      <c r="Z767" s="294"/>
      <c r="AA767" s="294"/>
      <c r="AB767" s="294"/>
      <c r="AC767" s="294"/>
      <c r="AD767" s="294"/>
      <c r="AE767" s="294"/>
      <c r="AF767" s="294"/>
      <c r="AG767" s="294"/>
      <c r="AH767" s="294"/>
      <c r="AI767" s="294"/>
      <c r="AJ767" s="294"/>
      <c r="AK767" s="294"/>
      <c r="AL767" s="294"/>
      <c r="AM767" s="294"/>
      <c r="AN767" s="294"/>
      <c r="AO767" s="294"/>
      <c r="AP767" s="294"/>
      <c r="AQ767" s="294"/>
      <c r="AR767" s="294"/>
      <c r="AS767" s="294"/>
      <c r="AT767" s="294"/>
      <c r="AU767" s="294"/>
      <c r="AV767" s="294"/>
      <c r="AW767" s="294"/>
      <c r="AX767" s="294"/>
      <c r="AY767" s="294"/>
      <c r="AZ767" s="294"/>
      <c r="BA767" s="294"/>
      <c r="BB767" s="294"/>
      <c r="BC767" s="294"/>
      <c r="BD767" s="294"/>
      <c r="BE767" s="294"/>
      <c r="BF767" s="294"/>
      <c r="BG767" s="294"/>
      <c r="BH767" s="294"/>
      <c r="BI767" s="294"/>
    </row>
    <row r="768" spans="2:61" ht="15.75" customHeight="1" x14ac:dyDescent="0.2">
      <c r="B768" s="297"/>
      <c r="C768" s="297"/>
      <c r="D768" s="297"/>
      <c r="E768" s="297"/>
      <c r="F768" s="294"/>
      <c r="G768" s="294"/>
      <c r="H768" s="294"/>
      <c r="I768" s="294"/>
      <c r="J768" s="294"/>
      <c r="K768" s="294"/>
      <c r="L768" s="294"/>
      <c r="M768" s="294"/>
      <c r="N768" s="294"/>
      <c r="O768" s="294"/>
      <c r="P768" s="294"/>
      <c r="Q768" s="294"/>
      <c r="R768" s="294"/>
      <c r="S768" s="294"/>
      <c r="T768" s="294"/>
      <c r="U768" s="294"/>
      <c r="V768" s="294"/>
      <c r="W768" s="294"/>
      <c r="X768" s="294"/>
      <c r="Y768" s="294"/>
      <c r="Z768" s="294"/>
      <c r="AA768" s="294"/>
      <c r="AB768" s="294"/>
      <c r="AC768" s="294"/>
      <c r="AD768" s="294"/>
      <c r="AE768" s="294"/>
      <c r="AF768" s="294"/>
      <c r="AG768" s="294"/>
      <c r="AH768" s="294"/>
      <c r="AI768" s="294"/>
      <c r="AJ768" s="294"/>
      <c r="AK768" s="294"/>
      <c r="AL768" s="294"/>
      <c r="AM768" s="294"/>
      <c r="AN768" s="294"/>
      <c r="AO768" s="294"/>
      <c r="AP768" s="294"/>
      <c r="AQ768" s="294"/>
      <c r="AR768" s="294"/>
      <c r="AS768" s="294"/>
      <c r="AT768" s="294"/>
      <c r="AU768" s="294"/>
      <c r="AV768" s="294"/>
      <c r="AW768" s="294"/>
      <c r="AX768" s="294"/>
      <c r="AY768" s="294"/>
      <c r="AZ768" s="294"/>
      <c r="BA768" s="294"/>
      <c r="BB768" s="294"/>
      <c r="BC768" s="294"/>
      <c r="BD768" s="294"/>
      <c r="BE768" s="294"/>
      <c r="BF768" s="294"/>
      <c r="BG768" s="294"/>
      <c r="BH768" s="294"/>
      <c r="BI768" s="294"/>
    </row>
    <row r="769" spans="2:61" ht="15.75" customHeight="1" x14ac:dyDescent="0.2">
      <c r="B769" s="297"/>
      <c r="C769" s="297"/>
      <c r="D769" s="297"/>
      <c r="E769" s="297"/>
      <c r="F769" s="294"/>
      <c r="G769" s="294"/>
      <c r="H769" s="294"/>
      <c r="I769" s="294"/>
      <c r="J769" s="294"/>
      <c r="K769" s="294"/>
      <c r="L769" s="294"/>
      <c r="M769" s="294"/>
      <c r="N769" s="294"/>
      <c r="O769" s="294"/>
      <c r="P769" s="294"/>
      <c r="Q769" s="294"/>
      <c r="R769" s="294"/>
      <c r="S769" s="294"/>
      <c r="T769" s="294"/>
      <c r="U769" s="294"/>
      <c r="V769" s="294"/>
      <c r="W769" s="294"/>
      <c r="X769" s="294"/>
      <c r="Y769" s="294"/>
      <c r="Z769" s="294"/>
      <c r="AA769" s="294"/>
      <c r="AB769" s="294"/>
      <c r="AC769" s="294"/>
      <c r="AD769" s="294"/>
      <c r="AE769" s="294"/>
      <c r="AF769" s="294"/>
      <c r="AG769" s="294"/>
      <c r="AH769" s="294"/>
      <c r="AI769" s="294"/>
      <c r="AJ769" s="294"/>
      <c r="AK769" s="294"/>
      <c r="AL769" s="294"/>
      <c r="AM769" s="294"/>
      <c r="AN769" s="294"/>
      <c r="AO769" s="294"/>
      <c r="AP769" s="294"/>
      <c r="AQ769" s="294"/>
      <c r="AR769" s="294"/>
      <c r="AS769" s="294"/>
      <c r="AT769" s="294"/>
      <c r="AU769" s="294"/>
      <c r="AV769" s="294"/>
      <c r="AW769" s="294"/>
      <c r="AX769" s="294"/>
      <c r="AY769" s="294"/>
      <c r="AZ769" s="294"/>
      <c r="BA769" s="294"/>
      <c r="BB769" s="294"/>
      <c r="BC769" s="294"/>
      <c r="BD769" s="294"/>
      <c r="BE769" s="294"/>
      <c r="BF769" s="294"/>
      <c r="BG769" s="294"/>
      <c r="BH769" s="294"/>
      <c r="BI769" s="294"/>
    </row>
    <row r="770" spans="2:61" ht="15.75" customHeight="1" x14ac:dyDescent="0.2">
      <c r="B770" s="297"/>
      <c r="C770" s="297"/>
      <c r="D770" s="297"/>
      <c r="E770" s="297"/>
      <c r="F770" s="294"/>
      <c r="G770" s="294"/>
      <c r="H770" s="294"/>
      <c r="I770" s="294"/>
      <c r="J770" s="294"/>
      <c r="K770" s="294"/>
      <c r="L770" s="294"/>
      <c r="M770" s="294"/>
      <c r="N770" s="294"/>
      <c r="O770" s="294"/>
      <c r="P770" s="294"/>
      <c r="Q770" s="294"/>
      <c r="R770" s="294"/>
      <c r="S770" s="294"/>
      <c r="T770" s="294"/>
      <c r="U770" s="294"/>
      <c r="V770" s="294"/>
      <c r="W770" s="294"/>
      <c r="X770" s="294"/>
      <c r="Y770" s="294"/>
      <c r="Z770" s="294"/>
      <c r="AA770" s="294"/>
      <c r="AB770" s="294"/>
      <c r="AC770" s="294"/>
      <c r="AD770" s="294"/>
      <c r="AE770" s="294"/>
      <c r="AF770" s="294"/>
      <c r="AG770" s="294"/>
      <c r="AH770" s="294"/>
      <c r="AI770" s="294"/>
      <c r="AJ770" s="294"/>
      <c r="AK770" s="294"/>
      <c r="AL770" s="294"/>
      <c r="AM770" s="294"/>
      <c r="AN770" s="294"/>
      <c r="AO770" s="294"/>
      <c r="AP770" s="294"/>
      <c r="AQ770" s="294"/>
      <c r="AR770" s="294"/>
      <c r="AS770" s="294"/>
      <c r="AT770" s="294"/>
      <c r="AU770" s="294"/>
      <c r="AV770" s="294"/>
      <c r="AW770" s="294"/>
      <c r="AX770" s="294"/>
      <c r="AY770" s="294"/>
      <c r="AZ770" s="294"/>
      <c r="BA770" s="294"/>
      <c r="BB770" s="294"/>
      <c r="BC770" s="294"/>
      <c r="BD770" s="294"/>
      <c r="BE770" s="294"/>
      <c r="BF770" s="294"/>
      <c r="BG770" s="294"/>
      <c r="BH770" s="294"/>
      <c r="BI770" s="294"/>
    </row>
    <row r="771" spans="2:61" ht="15.75" customHeight="1" x14ac:dyDescent="0.2">
      <c r="B771" s="297"/>
      <c r="C771" s="297"/>
      <c r="D771" s="297"/>
      <c r="E771" s="297"/>
      <c r="F771" s="294"/>
      <c r="G771" s="294"/>
      <c r="H771" s="294"/>
      <c r="I771" s="294"/>
      <c r="J771" s="294"/>
      <c r="K771" s="294"/>
      <c r="L771" s="294"/>
      <c r="M771" s="294"/>
      <c r="N771" s="294"/>
      <c r="O771" s="294"/>
      <c r="P771" s="294"/>
      <c r="Q771" s="294"/>
      <c r="R771" s="294"/>
      <c r="S771" s="294"/>
      <c r="T771" s="294"/>
      <c r="U771" s="294"/>
      <c r="V771" s="294"/>
      <c r="W771" s="294"/>
      <c r="X771" s="294"/>
      <c r="Y771" s="294"/>
      <c r="Z771" s="294"/>
      <c r="AA771" s="294"/>
      <c r="AB771" s="294"/>
      <c r="AC771" s="294"/>
      <c r="AD771" s="294"/>
      <c r="AE771" s="294"/>
      <c r="AF771" s="294"/>
      <c r="AG771" s="294"/>
      <c r="AH771" s="294"/>
      <c r="AI771" s="294"/>
      <c r="AJ771" s="294"/>
      <c r="AK771" s="294"/>
      <c r="AL771" s="294"/>
      <c r="AM771" s="294"/>
      <c r="AN771" s="294"/>
      <c r="AO771" s="294"/>
      <c r="AP771" s="294"/>
      <c r="AQ771" s="294"/>
      <c r="AR771" s="294"/>
      <c r="AS771" s="294"/>
      <c r="AT771" s="294"/>
      <c r="AU771" s="294"/>
      <c r="AV771" s="294"/>
      <c r="AW771" s="294"/>
      <c r="AX771" s="294"/>
      <c r="AY771" s="294"/>
      <c r="AZ771" s="294"/>
      <c r="BA771" s="294"/>
      <c r="BB771" s="294"/>
      <c r="BC771" s="294"/>
      <c r="BD771" s="294"/>
      <c r="BE771" s="294"/>
      <c r="BF771" s="294"/>
      <c r="BG771" s="294"/>
      <c r="BH771" s="294"/>
      <c r="BI771" s="294"/>
    </row>
    <row r="772" spans="2:61" ht="15.75" customHeight="1" x14ac:dyDescent="0.2">
      <c r="B772" s="297"/>
      <c r="C772" s="297"/>
      <c r="D772" s="297"/>
      <c r="E772" s="297"/>
      <c r="F772" s="294"/>
      <c r="G772" s="294"/>
      <c r="H772" s="294"/>
      <c r="I772" s="294"/>
      <c r="J772" s="294"/>
      <c r="K772" s="294"/>
      <c r="L772" s="294"/>
      <c r="M772" s="294"/>
      <c r="N772" s="294"/>
      <c r="O772" s="294"/>
      <c r="P772" s="294"/>
      <c r="Q772" s="294"/>
      <c r="R772" s="294"/>
      <c r="S772" s="294"/>
      <c r="T772" s="294"/>
      <c r="U772" s="294"/>
      <c r="V772" s="294"/>
      <c r="W772" s="294"/>
      <c r="X772" s="294"/>
      <c r="Y772" s="294"/>
      <c r="Z772" s="294"/>
      <c r="AA772" s="294"/>
      <c r="AB772" s="294"/>
      <c r="AC772" s="294"/>
      <c r="AD772" s="294"/>
      <c r="AE772" s="294"/>
      <c r="AF772" s="294"/>
      <c r="AG772" s="294"/>
      <c r="AH772" s="294"/>
      <c r="AI772" s="294"/>
      <c r="AJ772" s="294"/>
      <c r="AK772" s="294"/>
      <c r="AL772" s="294"/>
      <c r="AM772" s="294"/>
      <c r="AN772" s="294"/>
      <c r="AO772" s="294"/>
      <c r="AP772" s="294"/>
      <c r="AQ772" s="294"/>
      <c r="AR772" s="294"/>
      <c r="AS772" s="294"/>
      <c r="AT772" s="294"/>
      <c r="AU772" s="294"/>
      <c r="AV772" s="294"/>
      <c r="AW772" s="294"/>
      <c r="AX772" s="294"/>
      <c r="AY772" s="294"/>
      <c r="AZ772" s="294"/>
      <c r="BA772" s="294"/>
      <c r="BB772" s="294"/>
      <c r="BC772" s="294"/>
      <c r="BD772" s="294"/>
      <c r="BE772" s="294"/>
      <c r="BF772" s="294"/>
      <c r="BG772" s="294"/>
      <c r="BH772" s="294"/>
      <c r="BI772" s="294"/>
    </row>
    <row r="773" spans="2:61" ht="15.75" customHeight="1" x14ac:dyDescent="0.2">
      <c r="B773" s="297"/>
      <c r="C773" s="297"/>
      <c r="D773" s="297"/>
      <c r="E773" s="297"/>
      <c r="F773" s="294"/>
      <c r="G773" s="294"/>
      <c r="H773" s="294"/>
      <c r="I773" s="294"/>
      <c r="J773" s="294"/>
      <c r="K773" s="294"/>
      <c r="L773" s="294"/>
      <c r="M773" s="294"/>
      <c r="N773" s="294"/>
      <c r="O773" s="294"/>
      <c r="P773" s="294"/>
      <c r="Q773" s="294"/>
      <c r="R773" s="294"/>
      <c r="S773" s="294"/>
      <c r="T773" s="294"/>
      <c r="U773" s="294"/>
      <c r="V773" s="294"/>
      <c r="W773" s="294"/>
      <c r="X773" s="294"/>
      <c r="Y773" s="294"/>
      <c r="Z773" s="294"/>
      <c r="AA773" s="294"/>
      <c r="AB773" s="294"/>
      <c r="AC773" s="294"/>
      <c r="AD773" s="294"/>
      <c r="AE773" s="294"/>
      <c r="AF773" s="294"/>
      <c r="AG773" s="294"/>
      <c r="AH773" s="294"/>
      <c r="AI773" s="294"/>
      <c r="AJ773" s="294"/>
      <c r="AK773" s="294"/>
      <c r="AL773" s="294"/>
      <c r="AM773" s="294"/>
      <c r="AN773" s="294"/>
      <c r="AO773" s="294"/>
      <c r="AP773" s="294"/>
      <c r="AQ773" s="294"/>
      <c r="AR773" s="294"/>
      <c r="AS773" s="294"/>
      <c r="AT773" s="294"/>
      <c r="AU773" s="294"/>
      <c r="AV773" s="294"/>
      <c r="AW773" s="294"/>
      <c r="AX773" s="294"/>
      <c r="AY773" s="294"/>
      <c r="AZ773" s="294"/>
      <c r="BA773" s="294"/>
      <c r="BB773" s="294"/>
      <c r="BC773" s="294"/>
      <c r="BD773" s="294"/>
      <c r="BE773" s="294"/>
      <c r="BF773" s="294"/>
      <c r="BG773" s="294"/>
      <c r="BH773" s="294"/>
      <c r="BI773" s="294"/>
    </row>
    <row r="774" spans="2:61" ht="15.75" customHeight="1" x14ac:dyDescent="0.2">
      <c r="B774" s="297"/>
      <c r="C774" s="297"/>
      <c r="D774" s="297"/>
      <c r="E774" s="297"/>
      <c r="F774" s="294"/>
      <c r="G774" s="294"/>
      <c r="H774" s="294"/>
      <c r="I774" s="294"/>
      <c r="J774" s="294"/>
      <c r="K774" s="294"/>
      <c r="L774" s="294"/>
      <c r="M774" s="294"/>
      <c r="N774" s="294"/>
      <c r="O774" s="294"/>
      <c r="P774" s="294"/>
      <c r="Q774" s="294"/>
      <c r="R774" s="294"/>
      <c r="S774" s="294"/>
      <c r="T774" s="294"/>
      <c r="U774" s="294"/>
      <c r="V774" s="294"/>
      <c r="W774" s="294"/>
      <c r="X774" s="294"/>
      <c r="Y774" s="294"/>
      <c r="Z774" s="294"/>
      <c r="AA774" s="294"/>
      <c r="AB774" s="294"/>
      <c r="AC774" s="294"/>
      <c r="AD774" s="294"/>
      <c r="AE774" s="294"/>
      <c r="AF774" s="294"/>
      <c r="AG774" s="294"/>
      <c r="AH774" s="294"/>
      <c r="AI774" s="294"/>
      <c r="AJ774" s="294"/>
      <c r="AK774" s="294"/>
      <c r="AL774" s="294"/>
      <c r="AM774" s="294"/>
      <c r="AN774" s="294"/>
      <c r="AO774" s="294"/>
      <c r="AP774" s="294"/>
      <c r="AQ774" s="294"/>
      <c r="AR774" s="294"/>
      <c r="AS774" s="294"/>
      <c r="AT774" s="294"/>
      <c r="AU774" s="294"/>
      <c r="AV774" s="294"/>
      <c r="AW774" s="294"/>
      <c r="AX774" s="294"/>
      <c r="AY774" s="294"/>
      <c r="AZ774" s="294"/>
      <c r="BA774" s="294"/>
      <c r="BB774" s="294"/>
      <c r="BC774" s="294"/>
      <c r="BD774" s="294"/>
      <c r="BE774" s="294"/>
      <c r="BF774" s="294"/>
      <c r="BG774" s="294"/>
      <c r="BH774" s="294"/>
      <c r="BI774" s="294"/>
    </row>
    <row r="775" spans="2:61" ht="15.75" customHeight="1" x14ac:dyDescent="0.2">
      <c r="B775" s="297"/>
      <c r="C775" s="297"/>
      <c r="D775" s="297"/>
      <c r="E775" s="297"/>
      <c r="F775" s="294"/>
      <c r="G775" s="294"/>
      <c r="H775" s="294"/>
      <c r="I775" s="294"/>
      <c r="J775" s="294"/>
      <c r="K775" s="294"/>
      <c r="L775" s="294"/>
      <c r="M775" s="294"/>
      <c r="N775" s="294"/>
      <c r="O775" s="294"/>
      <c r="P775" s="294"/>
      <c r="Q775" s="294"/>
      <c r="R775" s="294"/>
      <c r="S775" s="294"/>
      <c r="T775" s="294"/>
      <c r="U775" s="294"/>
      <c r="V775" s="294"/>
      <c r="W775" s="294"/>
      <c r="X775" s="294"/>
      <c r="Y775" s="294"/>
      <c r="Z775" s="294"/>
      <c r="AA775" s="294"/>
      <c r="AB775" s="294"/>
      <c r="AC775" s="294"/>
      <c r="AD775" s="294"/>
      <c r="AE775" s="294"/>
      <c r="AF775" s="294"/>
      <c r="AG775" s="294"/>
      <c r="AH775" s="294"/>
      <c r="AI775" s="294"/>
      <c r="AJ775" s="294"/>
      <c r="AK775" s="294"/>
      <c r="AL775" s="294"/>
      <c r="AM775" s="294"/>
      <c r="AN775" s="294"/>
      <c r="AO775" s="294"/>
      <c r="AP775" s="294"/>
      <c r="AQ775" s="294"/>
      <c r="AR775" s="294"/>
      <c r="AS775" s="294"/>
      <c r="AT775" s="294"/>
      <c r="AU775" s="294"/>
      <c r="AV775" s="294"/>
      <c r="AW775" s="294"/>
      <c r="AX775" s="294"/>
      <c r="AY775" s="294"/>
      <c r="AZ775" s="294"/>
      <c r="BA775" s="294"/>
      <c r="BB775" s="294"/>
      <c r="BC775" s="294"/>
      <c r="BD775" s="294"/>
      <c r="BE775" s="294"/>
      <c r="BF775" s="294"/>
      <c r="BG775" s="294"/>
      <c r="BH775" s="294"/>
      <c r="BI775" s="294"/>
    </row>
    <row r="776" spans="2:61" ht="15.75" customHeight="1" x14ac:dyDescent="0.2">
      <c r="B776" s="297"/>
      <c r="C776" s="297"/>
      <c r="D776" s="297"/>
      <c r="E776" s="297"/>
      <c r="F776" s="294"/>
      <c r="G776" s="294"/>
      <c r="H776" s="294"/>
      <c r="I776" s="294"/>
      <c r="J776" s="294"/>
      <c r="K776" s="294"/>
      <c r="L776" s="294"/>
      <c r="M776" s="294"/>
      <c r="N776" s="294"/>
      <c r="O776" s="294"/>
      <c r="P776" s="294"/>
      <c r="Q776" s="294"/>
      <c r="R776" s="294"/>
      <c r="S776" s="294"/>
      <c r="T776" s="294"/>
      <c r="U776" s="294"/>
      <c r="V776" s="294"/>
      <c r="W776" s="294"/>
      <c r="X776" s="294"/>
      <c r="Y776" s="294"/>
      <c r="Z776" s="294"/>
      <c r="AA776" s="294"/>
      <c r="AB776" s="294"/>
      <c r="AC776" s="294"/>
      <c r="AD776" s="294"/>
      <c r="AE776" s="294"/>
      <c r="AF776" s="294"/>
      <c r="AG776" s="294"/>
      <c r="AH776" s="294"/>
      <c r="AI776" s="294"/>
      <c r="AJ776" s="294"/>
      <c r="AK776" s="294"/>
      <c r="AL776" s="294"/>
      <c r="AM776" s="294"/>
      <c r="AN776" s="294"/>
      <c r="AO776" s="294"/>
      <c r="AP776" s="294"/>
      <c r="AQ776" s="294"/>
      <c r="AR776" s="294"/>
      <c r="AS776" s="294"/>
      <c r="AT776" s="294"/>
      <c r="AU776" s="294"/>
      <c r="AV776" s="294"/>
      <c r="AW776" s="294"/>
      <c r="AX776" s="294"/>
      <c r="AY776" s="294"/>
      <c r="AZ776" s="294"/>
      <c r="BA776" s="294"/>
      <c r="BB776" s="294"/>
      <c r="BC776" s="294"/>
      <c r="BD776" s="294"/>
      <c r="BE776" s="294"/>
      <c r="BF776" s="294"/>
      <c r="BG776" s="294"/>
      <c r="BH776" s="294"/>
      <c r="BI776" s="294"/>
    </row>
    <row r="777" spans="2:61" ht="15.75" customHeight="1" x14ac:dyDescent="0.2">
      <c r="B777" s="297"/>
      <c r="C777" s="297"/>
      <c r="D777" s="297"/>
      <c r="E777" s="297"/>
      <c r="F777" s="294"/>
      <c r="G777" s="294"/>
      <c r="H777" s="294"/>
      <c r="I777" s="294"/>
      <c r="J777" s="294"/>
      <c r="K777" s="294"/>
      <c r="L777" s="294"/>
      <c r="M777" s="294"/>
      <c r="N777" s="294"/>
      <c r="O777" s="294"/>
      <c r="P777" s="294"/>
      <c r="Q777" s="294"/>
      <c r="R777" s="294"/>
      <c r="S777" s="294"/>
      <c r="T777" s="294"/>
      <c r="U777" s="294"/>
      <c r="V777" s="294"/>
      <c r="W777" s="294"/>
      <c r="X777" s="294"/>
      <c r="Y777" s="294"/>
      <c r="Z777" s="294"/>
      <c r="AA777" s="294"/>
      <c r="AB777" s="294"/>
      <c r="AC777" s="294"/>
      <c r="AD777" s="294"/>
      <c r="AE777" s="294"/>
      <c r="AF777" s="294"/>
      <c r="AG777" s="294"/>
      <c r="AH777" s="294"/>
      <c r="AI777" s="294"/>
      <c r="AJ777" s="294"/>
      <c r="AK777" s="294"/>
      <c r="AL777" s="294"/>
      <c r="AM777" s="294"/>
      <c r="AN777" s="294"/>
      <c r="AO777" s="294"/>
      <c r="AP777" s="294"/>
      <c r="AQ777" s="294"/>
      <c r="AR777" s="294"/>
      <c r="AS777" s="294"/>
      <c r="AT777" s="294"/>
      <c r="AU777" s="294"/>
      <c r="AV777" s="294"/>
      <c r="AW777" s="294"/>
      <c r="AX777" s="294"/>
      <c r="AY777" s="294"/>
      <c r="AZ777" s="294"/>
      <c r="BA777" s="294"/>
      <c r="BB777" s="294"/>
      <c r="BC777" s="294"/>
      <c r="BD777" s="294"/>
      <c r="BE777" s="294"/>
      <c r="BF777" s="294"/>
      <c r="BG777" s="294"/>
      <c r="BH777" s="294"/>
      <c r="BI777" s="294"/>
    </row>
    <row r="778" spans="2:61" ht="15.75" customHeight="1" x14ac:dyDescent="0.2">
      <c r="B778" s="297"/>
      <c r="C778" s="297"/>
      <c r="D778" s="297"/>
      <c r="E778" s="297"/>
      <c r="F778" s="294"/>
      <c r="G778" s="294"/>
      <c r="H778" s="294"/>
      <c r="I778" s="294"/>
      <c r="J778" s="294"/>
      <c r="K778" s="294"/>
      <c r="L778" s="294"/>
      <c r="M778" s="294"/>
      <c r="N778" s="294"/>
      <c r="O778" s="294"/>
      <c r="P778" s="294"/>
      <c r="Q778" s="294"/>
      <c r="R778" s="294"/>
      <c r="S778" s="294"/>
      <c r="T778" s="294"/>
      <c r="U778" s="294"/>
      <c r="V778" s="294"/>
      <c r="W778" s="294"/>
      <c r="X778" s="294"/>
      <c r="Y778" s="294"/>
      <c r="Z778" s="294"/>
      <c r="AA778" s="294"/>
      <c r="AB778" s="294"/>
      <c r="AC778" s="294"/>
      <c r="AD778" s="294"/>
      <c r="AE778" s="294"/>
      <c r="AF778" s="294"/>
      <c r="AG778" s="294"/>
      <c r="AH778" s="294"/>
      <c r="AI778" s="294"/>
      <c r="AJ778" s="294"/>
      <c r="AK778" s="294"/>
      <c r="AL778" s="294"/>
      <c r="AM778" s="294"/>
      <c r="AN778" s="294"/>
      <c r="AO778" s="294"/>
      <c r="AP778" s="294"/>
      <c r="AQ778" s="294"/>
      <c r="AR778" s="294"/>
      <c r="AS778" s="294"/>
      <c r="AT778" s="294"/>
      <c r="AU778" s="294"/>
      <c r="AV778" s="294"/>
      <c r="AW778" s="294"/>
      <c r="AX778" s="294"/>
      <c r="AY778" s="294"/>
      <c r="AZ778" s="294"/>
      <c r="BA778" s="294"/>
      <c r="BB778" s="294"/>
      <c r="BC778" s="294"/>
      <c r="BD778" s="294"/>
      <c r="BE778" s="294"/>
      <c r="BF778" s="294"/>
      <c r="BG778" s="294"/>
      <c r="BH778" s="294"/>
      <c r="BI778" s="294"/>
    </row>
    <row r="779" spans="2:61" ht="15.75" customHeight="1" x14ac:dyDescent="0.2">
      <c r="B779" s="297"/>
      <c r="C779" s="297"/>
      <c r="D779" s="297"/>
      <c r="E779" s="297"/>
      <c r="F779" s="294"/>
      <c r="G779" s="294"/>
      <c r="H779" s="294"/>
      <c r="I779" s="294"/>
      <c r="J779" s="294"/>
      <c r="K779" s="294"/>
      <c r="L779" s="294"/>
      <c r="M779" s="294"/>
      <c r="N779" s="294"/>
      <c r="O779" s="294"/>
      <c r="P779" s="294"/>
      <c r="Q779" s="294"/>
      <c r="R779" s="294"/>
      <c r="S779" s="294"/>
      <c r="T779" s="294"/>
      <c r="U779" s="294"/>
      <c r="V779" s="294"/>
      <c r="W779" s="294"/>
      <c r="X779" s="294"/>
      <c r="Y779" s="294"/>
      <c r="Z779" s="294"/>
      <c r="AA779" s="294"/>
      <c r="AB779" s="294"/>
      <c r="AC779" s="294"/>
      <c r="AD779" s="294"/>
      <c r="AE779" s="294"/>
      <c r="AF779" s="294"/>
      <c r="AG779" s="294"/>
      <c r="AH779" s="294"/>
      <c r="AI779" s="294"/>
      <c r="AJ779" s="294"/>
      <c r="AK779" s="294"/>
      <c r="AL779" s="294"/>
      <c r="AM779" s="294"/>
      <c r="AN779" s="294"/>
      <c r="AO779" s="294"/>
      <c r="AP779" s="294"/>
      <c r="AQ779" s="294"/>
      <c r="AR779" s="294"/>
      <c r="AS779" s="294"/>
      <c r="AT779" s="294"/>
      <c r="AU779" s="294"/>
      <c r="AV779" s="294"/>
      <c r="AW779" s="294"/>
      <c r="AX779" s="294"/>
      <c r="AY779" s="294"/>
      <c r="AZ779" s="294"/>
      <c r="BA779" s="294"/>
      <c r="BB779" s="294"/>
      <c r="BC779" s="294"/>
      <c r="BD779" s="294"/>
      <c r="BE779" s="294"/>
      <c r="BF779" s="294"/>
      <c r="BG779" s="294"/>
      <c r="BH779" s="294"/>
      <c r="BI779" s="294"/>
    </row>
    <row r="780" spans="2:61" ht="15.75" customHeight="1" x14ac:dyDescent="0.2">
      <c r="B780" s="297"/>
      <c r="C780" s="297"/>
      <c r="D780" s="297"/>
      <c r="E780" s="297"/>
      <c r="F780" s="294"/>
      <c r="G780" s="294"/>
      <c r="H780" s="294"/>
      <c r="I780" s="294"/>
      <c r="J780" s="294"/>
      <c r="K780" s="294"/>
      <c r="L780" s="294"/>
      <c r="M780" s="294"/>
      <c r="N780" s="294"/>
      <c r="O780" s="294"/>
      <c r="P780" s="294"/>
      <c r="Q780" s="294"/>
      <c r="R780" s="294"/>
      <c r="S780" s="294"/>
      <c r="T780" s="294"/>
      <c r="U780" s="294"/>
      <c r="V780" s="294"/>
      <c r="W780" s="294"/>
      <c r="X780" s="294"/>
      <c r="Y780" s="294"/>
      <c r="Z780" s="294"/>
      <c r="AA780" s="294"/>
      <c r="AB780" s="294"/>
      <c r="AC780" s="294"/>
      <c r="AD780" s="294"/>
      <c r="AE780" s="294"/>
      <c r="AF780" s="294"/>
      <c r="AG780" s="294"/>
      <c r="AH780" s="294"/>
      <c r="AI780" s="294"/>
      <c r="AJ780" s="294"/>
      <c r="AK780" s="294"/>
      <c r="AL780" s="294"/>
      <c r="AM780" s="294"/>
      <c r="AN780" s="294"/>
      <c r="AO780" s="294"/>
      <c r="AP780" s="294"/>
      <c r="AQ780" s="294"/>
      <c r="AR780" s="294"/>
      <c r="AS780" s="294"/>
      <c r="AT780" s="294"/>
      <c r="AU780" s="294"/>
      <c r="AV780" s="294"/>
      <c r="AW780" s="294"/>
      <c r="AX780" s="294"/>
      <c r="AY780" s="294"/>
      <c r="AZ780" s="294"/>
      <c r="BA780" s="294"/>
      <c r="BB780" s="294"/>
      <c r="BC780" s="294"/>
      <c r="BD780" s="294"/>
      <c r="BE780" s="294"/>
      <c r="BF780" s="294"/>
      <c r="BG780" s="294"/>
      <c r="BH780" s="294"/>
      <c r="BI780" s="294"/>
    </row>
    <row r="781" spans="2:61" ht="15.75" customHeight="1" x14ac:dyDescent="0.2">
      <c r="B781" s="297"/>
      <c r="C781" s="297"/>
      <c r="D781" s="297"/>
      <c r="E781" s="297"/>
      <c r="F781" s="294"/>
      <c r="G781" s="294"/>
      <c r="H781" s="294"/>
      <c r="I781" s="294"/>
      <c r="J781" s="294"/>
      <c r="K781" s="294"/>
      <c r="L781" s="294"/>
      <c r="M781" s="294"/>
      <c r="N781" s="294"/>
      <c r="O781" s="294"/>
      <c r="P781" s="294"/>
      <c r="Q781" s="294"/>
      <c r="R781" s="294"/>
      <c r="S781" s="294"/>
      <c r="T781" s="294"/>
      <c r="U781" s="294"/>
      <c r="V781" s="294"/>
      <c r="W781" s="294"/>
      <c r="X781" s="294"/>
      <c r="Y781" s="294"/>
      <c r="Z781" s="294"/>
      <c r="AA781" s="294"/>
      <c r="AB781" s="294"/>
      <c r="AC781" s="294"/>
      <c r="AD781" s="294"/>
      <c r="AE781" s="294"/>
      <c r="AF781" s="294"/>
      <c r="AG781" s="294"/>
      <c r="AH781" s="294"/>
      <c r="AI781" s="294"/>
      <c r="AJ781" s="294"/>
      <c r="AK781" s="294"/>
      <c r="AL781" s="294"/>
      <c r="AM781" s="294"/>
      <c r="AN781" s="294"/>
      <c r="AO781" s="294"/>
      <c r="AP781" s="294"/>
      <c r="AQ781" s="294"/>
      <c r="AR781" s="294"/>
      <c r="AS781" s="294"/>
      <c r="AT781" s="294"/>
      <c r="AU781" s="294"/>
      <c r="AV781" s="294"/>
      <c r="AW781" s="294"/>
      <c r="AX781" s="294"/>
      <c r="AY781" s="294"/>
      <c r="AZ781" s="294"/>
      <c r="BA781" s="294"/>
      <c r="BB781" s="294"/>
      <c r="BC781" s="294"/>
      <c r="BD781" s="294"/>
      <c r="BE781" s="294"/>
      <c r="BF781" s="294"/>
      <c r="BG781" s="294"/>
      <c r="BH781" s="294"/>
      <c r="BI781" s="294"/>
    </row>
    <row r="782" spans="2:61" ht="15.75" customHeight="1" x14ac:dyDescent="0.2">
      <c r="B782" s="297"/>
      <c r="C782" s="297"/>
      <c r="D782" s="297"/>
      <c r="E782" s="297"/>
      <c r="F782" s="294"/>
      <c r="G782" s="294"/>
      <c r="H782" s="294"/>
      <c r="I782" s="294"/>
      <c r="J782" s="294"/>
      <c r="K782" s="294"/>
      <c r="L782" s="294"/>
      <c r="M782" s="294"/>
      <c r="N782" s="294"/>
      <c r="O782" s="294"/>
      <c r="P782" s="294"/>
      <c r="Q782" s="294"/>
      <c r="R782" s="294"/>
      <c r="S782" s="294"/>
      <c r="T782" s="294"/>
      <c r="U782" s="294"/>
      <c r="V782" s="294"/>
      <c r="W782" s="294"/>
      <c r="X782" s="294"/>
      <c r="Y782" s="294"/>
      <c r="Z782" s="294"/>
      <c r="AA782" s="294"/>
      <c r="AB782" s="294"/>
      <c r="AC782" s="294"/>
      <c r="AD782" s="294"/>
      <c r="AE782" s="294"/>
      <c r="AF782" s="294"/>
      <c r="AG782" s="294"/>
      <c r="AH782" s="294"/>
      <c r="AI782" s="294"/>
      <c r="AJ782" s="294"/>
      <c r="AK782" s="294"/>
      <c r="AL782" s="294"/>
      <c r="AM782" s="294"/>
      <c r="AN782" s="294"/>
      <c r="AO782" s="294"/>
      <c r="AP782" s="294"/>
      <c r="AQ782" s="294"/>
      <c r="AR782" s="294"/>
      <c r="AS782" s="294"/>
      <c r="AT782" s="294"/>
      <c r="AU782" s="294"/>
      <c r="AV782" s="294"/>
      <c r="AW782" s="294"/>
      <c r="AX782" s="294"/>
      <c r="AY782" s="294"/>
      <c r="AZ782" s="294"/>
      <c r="BA782" s="294"/>
      <c r="BB782" s="294"/>
      <c r="BC782" s="294"/>
      <c r="BD782" s="294"/>
      <c r="BE782" s="294"/>
      <c r="BF782" s="294"/>
      <c r="BG782" s="294"/>
      <c r="BH782" s="294"/>
      <c r="BI782" s="294"/>
    </row>
    <row r="783" spans="2:61" ht="15.75" customHeight="1" x14ac:dyDescent="0.2">
      <c r="B783" s="297"/>
      <c r="C783" s="297"/>
      <c r="D783" s="297"/>
      <c r="E783" s="297"/>
      <c r="F783" s="294"/>
      <c r="G783" s="294"/>
      <c r="H783" s="294"/>
      <c r="I783" s="294"/>
      <c r="J783" s="294"/>
      <c r="K783" s="294"/>
      <c r="L783" s="294"/>
      <c r="M783" s="294"/>
      <c r="N783" s="294"/>
      <c r="O783" s="294"/>
      <c r="P783" s="294"/>
      <c r="Q783" s="294"/>
      <c r="R783" s="294"/>
      <c r="S783" s="294"/>
      <c r="T783" s="294"/>
      <c r="U783" s="294"/>
      <c r="V783" s="294"/>
      <c r="W783" s="294"/>
      <c r="X783" s="294"/>
      <c r="Y783" s="294"/>
      <c r="Z783" s="294"/>
      <c r="AA783" s="294"/>
      <c r="AB783" s="294"/>
      <c r="AC783" s="294"/>
      <c r="AD783" s="294"/>
      <c r="AE783" s="294"/>
      <c r="AF783" s="294"/>
      <c r="AG783" s="294"/>
      <c r="AH783" s="294"/>
      <c r="AI783" s="294"/>
      <c r="AJ783" s="294"/>
      <c r="AK783" s="294"/>
      <c r="AL783" s="294"/>
      <c r="AM783" s="294"/>
      <c r="AN783" s="294"/>
      <c r="AO783" s="294"/>
      <c r="AP783" s="294"/>
      <c r="AQ783" s="294"/>
      <c r="AR783" s="294"/>
      <c r="AS783" s="294"/>
      <c r="AT783" s="294"/>
      <c r="AU783" s="294"/>
      <c r="AV783" s="294"/>
      <c r="AW783" s="294"/>
      <c r="AX783" s="294"/>
      <c r="AY783" s="294"/>
      <c r="AZ783" s="294"/>
      <c r="BA783" s="294"/>
      <c r="BB783" s="294"/>
      <c r="BC783" s="294"/>
      <c r="BD783" s="294"/>
      <c r="BE783" s="294"/>
      <c r="BF783" s="294"/>
      <c r="BG783" s="294"/>
      <c r="BH783" s="294"/>
      <c r="BI783" s="294"/>
    </row>
    <row r="784" spans="2:61" ht="15.75" customHeight="1" x14ac:dyDescent="0.2">
      <c r="B784" s="297"/>
      <c r="C784" s="297"/>
      <c r="D784" s="297"/>
      <c r="E784" s="297"/>
      <c r="F784" s="294"/>
      <c r="G784" s="294"/>
      <c r="H784" s="294"/>
      <c r="I784" s="294"/>
      <c r="J784" s="294"/>
      <c r="K784" s="294"/>
      <c r="L784" s="294"/>
      <c r="M784" s="294"/>
      <c r="N784" s="294"/>
      <c r="O784" s="294"/>
      <c r="P784" s="294"/>
      <c r="Q784" s="294"/>
      <c r="R784" s="294"/>
      <c r="S784" s="294"/>
      <c r="T784" s="294"/>
      <c r="U784" s="294"/>
      <c r="V784" s="294"/>
      <c r="W784" s="294"/>
      <c r="X784" s="294"/>
      <c r="Y784" s="294"/>
      <c r="Z784" s="294"/>
      <c r="AA784" s="294"/>
      <c r="AB784" s="294"/>
      <c r="AC784" s="294"/>
      <c r="AD784" s="294"/>
      <c r="AE784" s="294"/>
      <c r="AF784" s="294"/>
      <c r="AG784" s="294"/>
      <c r="AH784" s="294"/>
      <c r="AI784" s="294"/>
      <c r="AJ784" s="294"/>
      <c r="AK784" s="294"/>
      <c r="AL784" s="294"/>
      <c r="AM784" s="294"/>
      <c r="AN784" s="294"/>
      <c r="AO784" s="294"/>
      <c r="AP784" s="294"/>
      <c r="AQ784" s="294"/>
      <c r="AR784" s="294"/>
      <c r="AS784" s="294"/>
      <c r="AT784" s="294"/>
      <c r="AU784" s="294"/>
      <c r="AV784" s="294"/>
      <c r="AW784" s="294"/>
      <c r="AX784" s="294"/>
      <c r="AY784" s="294"/>
      <c r="AZ784" s="294"/>
      <c r="BA784" s="294"/>
      <c r="BB784" s="294"/>
      <c r="BC784" s="294"/>
      <c r="BD784" s="294"/>
      <c r="BE784" s="294"/>
      <c r="BF784" s="294"/>
      <c r="BG784" s="294"/>
      <c r="BH784" s="294"/>
      <c r="BI784" s="294"/>
    </row>
    <row r="785" spans="2:61" ht="15.75" customHeight="1" x14ac:dyDescent="0.2">
      <c r="B785" s="297"/>
      <c r="C785" s="297"/>
      <c r="D785" s="297"/>
      <c r="E785" s="297"/>
      <c r="F785" s="294"/>
      <c r="G785" s="294"/>
      <c r="H785" s="294"/>
      <c r="I785" s="294"/>
      <c r="J785" s="294"/>
      <c r="K785" s="294"/>
      <c r="L785" s="294"/>
      <c r="M785" s="294"/>
      <c r="N785" s="294"/>
      <c r="O785" s="294"/>
      <c r="P785" s="294"/>
      <c r="Q785" s="294"/>
      <c r="R785" s="294"/>
      <c r="S785" s="294"/>
      <c r="T785" s="294"/>
      <c r="U785" s="294"/>
      <c r="V785" s="294"/>
      <c r="W785" s="294"/>
      <c r="X785" s="294"/>
      <c r="Y785" s="294"/>
      <c r="Z785" s="294"/>
      <c r="AA785" s="294"/>
      <c r="AB785" s="294"/>
      <c r="AC785" s="294"/>
      <c r="AD785" s="294"/>
      <c r="AE785" s="294"/>
      <c r="AF785" s="294"/>
      <c r="AG785" s="294"/>
      <c r="AH785" s="294"/>
      <c r="AI785" s="294"/>
      <c r="AJ785" s="294"/>
      <c r="AK785" s="294"/>
      <c r="AL785" s="294"/>
      <c r="AM785" s="294"/>
      <c r="AN785" s="294"/>
      <c r="AO785" s="294"/>
      <c r="AP785" s="294"/>
      <c r="AQ785" s="294"/>
      <c r="AR785" s="294"/>
      <c r="AS785" s="294"/>
      <c r="AT785" s="294"/>
      <c r="AU785" s="294"/>
      <c r="AV785" s="294"/>
      <c r="AW785" s="294"/>
      <c r="AX785" s="294"/>
      <c r="AY785" s="294"/>
      <c r="AZ785" s="294"/>
      <c r="BA785" s="294"/>
      <c r="BB785" s="294"/>
      <c r="BC785" s="294"/>
      <c r="BD785" s="294"/>
      <c r="BE785" s="294"/>
      <c r="BF785" s="294"/>
      <c r="BG785" s="294"/>
      <c r="BH785" s="294"/>
      <c r="BI785" s="294"/>
    </row>
    <row r="786" spans="2:61" ht="15.75" customHeight="1" x14ac:dyDescent="0.2">
      <c r="B786" s="297"/>
      <c r="C786" s="297"/>
      <c r="D786" s="297"/>
      <c r="E786" s="297"/>
      <c r="F786" s="294"/>
      <c r="G786" s="294"/>
      <c r="H786" s="294"/>
      <c r="I786" s="294"/>
      <c r="J786" s="294"/>
      <c r="K786" s="294"/>
      <c r="L786" s="294"/>
      <c r="M786" s="294"/>
      <c r="N786" s="294"/>
      <c r="O786" s="294"/>
      <c r="P786" s="294"/>
      <c r="Q786" s="294"/>
      <c r="R786" s="294"/>
      <c r="S786" s="294"/>
      <c r="T786" s="294"/>
      <c r="U786" s="294"/>
      <c r="V786" s="294"/>
      <c r="W786" s="294"/>
      <c r="X786" s="294"/>
      <c r="Y786" s="294"/>
      <c r="Z786" s="294"/>
      <c r="AA786" s="294"/>
      <c r="AB786" s="294"/>
      <c r="AC786" s="294"/>
      <c r="AD786" s="294"/>
      <c r="AE786" s="294"/>
      <c r="AF786" s="294"/>
      <c r="AG786" s="294"/>
      <c r="AH786" s="294"/>
      <c r="AI786" s="294"/>
      <c r="AJ786" s="294"/>
      <c r="AK786" s="294"/>
      <c r="AL786" s="294"/>
      <c r="AM786" s="294"/>
      <c r="AN786" s="294"/>
      <c r="AO786" s="294"/>
      <c r="AP786" s="294"/>
      <c r="AQ786" s="294"/>
      <c r="AR786" s="294"/>
      <c r="AS786" s="294"/>
      <c r="AT786" s="294"/>
      <c r="AU786" s="294"/>
      <c r="AV786" s="294"/>
      <c r="AW786" s="294"/>
      <c r="AX786" s="294"/>
      <c r="AY786" s="294"/>
      <c r="AZ786" s="294"/>
      <c r="BA786" s="294"/>
      <c r="BB786" s="294"/>
      <c r="BC786" s="294"/>
      <c r="BD786" s="294"/>
      <c r="BE786" s="294"/>
      <c r="BF786" s="294"/>
      <c r="BG786" s="294"/>
      <c r="BH786" s="294"/>
      <c r="BI786" s="294"/>
    </row>
    <row r="787" spans="2:61" ht="15.75" customHeight="1" x14ac:dyDescent="0.2">
      <c r="B787" s="297"/>
      <c r="C787" s="297"/>
      <c r="D787" s="297"/>
      <c r="E787" s="297"/>
      <c r="F787" s="294"/>
      <c r="G787" s="294"/>
      <c r="H787" s="294"/>
      <c r="I787" s="294"/>
      <c r="J787" s="294"/>
      <c r="K787" s="294"/>
      <c r="L787" s="294"/>
      <c r="M787" s="294"/>
      <c r="N787" s="294"/>
      <c r="O787" s="294"/>
      <c r="P787" s="294"/>
      <c r="Q787" s="294"/>
      <c r="R787" s="294"/>
      <c r="S787" s="294"/>
      <c r="T787" s="294"/>
      <c r="U787" s="294"/>
      <c r="V787" s="294"/>
      <c r="W787" s="294"/>
      <c r="X787" s="294"/>
      <c r="Y787" s="294"/>
      <c r="Z787" s="294"/>
      <c r="AA787" s="294"/>
      <c r="AB787" s="294"/>
      <c r="AC787" s="294"/>
      <c r="AD787" s="294"/>
      <c r="AE787" s="294"/>
      <c r="AF787" s="294"/>
      <c r="AG787" s="294"/>
      <c r="AH787" s="294"/>
      <c r="AI787" s="294"/>
      <c r="AJ787" s="294"/>
      <c r="AK787" s="294"/>
      <c r="AL787" s="294"/>
      <c r="AM787" s="294"/>
      <c r="AN787" s="294"/>
      <c r="AO787" s="294"/>
      <c r="AP787" s="294"/>
      <c r="AQ787" s="294"/>
      <c r="AR787" s="294"/>
      <c r="AS787" s="294"/>
      <c r="AT787" s="294"/>
      <c r="AU787" s="294"/>
      <c r="AV787" s="294"/>
      <c r="AW787" s="294"/>
      <c r="AX787" s="294"/>
      <c r="AY787" s="294"/>
      <c r="AZ787" s="294"/>
      <c r="BA787" s="294"/>
      <c r="BB787" s="294"/>
      <c r="BC787" s="294"/>
      <c r="BD787" s="294"/>
      <c r="BE787" s="294"/>
      <c r="BF787" s="294"/>
      <c r="BG787" s="294"/>
      <c r="BH787" s="294"/>
      <c r="BI787" s="294"/>
    </row>
    <row r="788" spans="2:61" ht="15.75" customHeight="1" x14ac:dyDescent="0.2">
      <c r="B788" s="297"/>
      <c r="C788" s="297"/>
      <c r="D788" s="297"/>
      <c r="E788" s="297"/>
      <c r="F788" s="294"/>
      <c r="G788" s="294"/>
      <c r="H788" s="294"/>
      <c r="I788" s="294"/>
      <c r="J788" s="294"/>
      <c r="K788" s="294"/>
      <c r="L788" s="294"/>
      <c r="M788" s="294"/>
      <c r="N788" s="294"/>
      <c r="O788" s="294"/>
      <c r="P788" s="294"/>
      <c r="Q788" s="294"/>
      <c r="R788" s="294"/>
      <c r="S788" s="294"/>
      <c r="T788" s="294"/>
      <c r="U788" s="294"/>
      <c r="V788" s="294"/>
      <c r="W788" s="294"/>
      <c r="X788" s="294"/>
      <c r="Y788" s="294"/>
      <c r="Z788" s="294"/>
      <c r="AA788" s="294"/>
      <c r="AB788" s="294"/>
      <c r="AC788" s="294"/>
      <c r="AD788" s="294"/>
      <c r="AE788" s="294"/>
      <c r="AF788" s="294"/>
      <c r="AG788" s="294"/>
      <c r="AH788" s="294"/>
      <c r="AI788" s="294"/>
      <c r="AJ788" s="294"/>
      <c r="AK788" s="294"/>
      <c r="AL788" s="294"/>
      <c r="AM788" s="294"/>
      <c r="AN788" s="294"/>
      <c r="AO788" s="294"/>
      <c r="AP788" s="294"/>
      <c r="AQ788" s="294"/>
      <c r="AR788" s="294"/>
      <c r="AS788" s="294"/>
      <c r="AT788" s="294"/>
      <c r="AU788" s="294"/>
      <c r="AV788" s="294"/>
      <c r="AW788" s="294"/>
      <c r="AX788" s="294"/>
      <c r="AY788" s="294"/>
      <c r="AZ788" s="294"/>
      <c r="BA788" s="294"/>
      <c r="BB788" s="294"/>
      <c r="BC788" s="294"/>
      <c r="BD788" s="294"/>
      <c r="BE788" s="294"/>
      <c r="BF788" s="294"/>
      <c r="BG788" s="294"/>
      <c r="BH788" s="294"/>
      <c r="BI788" s="294"/>
    </row>
    <row r="789" spans="2:61" ht="15.75" customHeight="1" x14ac:dyDescent="0.2">
      <c r="B789" s="297"/>
      <c r="C789" s="297"/>
      <c r="D789" s="297"/>
      <c r="E789" s="297"/>
      <c r="F789" s="294"/>
      <c r="G789" s="294"/>
      <c r="H789" s="294"/>
      <c r="I789" s="294"/>
      <c r="J789" s="294"/>
      <c r="K789" s="294"/>
      <c r="L789" s="294"/>
      <c r="M789" s="294"/>
      <c r="N789" s="294"/>
      <c r="O789" s="294"/>
      <c r="P789" s="294"/>
      <c r="Q789" s="294"/>
      <c r="R789" s="294"/>
      <c r="S789" s="294"/>
      <c r="T789" s="294"/>
      <c r="U789" s="294"/>
      <c r="V789" s="294"/>
      <c r="W789" s="294"/>
      <c r="X789" s="294"/>
      <c r="Y789" s="294"/>
      <c r="Z789" s="294"/>
      <c r="AA789" s="294"/>
      <c r="AB789" s="294"/>
      <c r="AC789" s="294"/>
      <c r="AD789" s="294"/>
      <c r="AE789" s="294"/>
      <c r="AF789" s="294"/>
      <c r="AG789" s="294"/>
      <c r="AH789" s="294"/>
      <c r="AI789" s="294"/>
      <c r="AJ789" s="294"/>
      <c r="AK789" s="294"/>
      <c r="AL789" s="294"/>
      <c r="AM789" s="294"/>
      <c r="AN789" s="294"/>
      <c r="AO789" s="294"/>
      <c r="AP789" s="294"/>
      <c r="AQ789" s="294"/>
      <c r="AR789" s="294"/>
      <c r="AS789" s="294"/>
      <c r="AT789" s="294"/>
      <c r="AU789" s="294"/>
      <c r="AV789" s="294"/>
      <c r="AW789" s="294"/>
      <c r="AX789" s="294"/>
      <c r="AY789" s="294"/>
      <c r="AZ789" s="294"/>
      <c r="BA789" s="294"/>
      <c r="BB789" s="294"/>
      <c r="BC789" s="294"/>
      <c r="BD789" s="294"/>
      <c r="BE789" s="294"/>
      <c r="BF789" s="294"/>
      <c r="BG789" s="294"/>
      <c r="BH789" s="294"/>
      <c r="BI789" s="294"/>
    </row>
    <row r="790" spans="2:61" ht="15.75" customHeight="1" x14ac:dyDescent="0.2">
      <c r="B790" s="297"/>
      <c r="C790" s="297"/>
      <c r="D790" s="297"/>
      <c r="E790" s="297"/>
      <c r="F790" s="294"/>
      <c r="G790" s="294"/>
      <c r="H790" s="294"/>
      <c r="I790" s="294"/>
      <c r="J790" s="294"/>
      <c r="K790" s="294"/>
      <c r="L790" s="294"/>
      <c r="M790" s="294"/>
      <c r="N790" s="294"/>
      <c r="O790" s="294"/>
      <c r="P790" s="294"/>
      <c r="Q790" s="294"/>
      <c r="R790" s="294"/>
      <c r="S790" s="294"/>
      <c r="T790" s="294"/>
      <c r="U790" s="294"/>
      <c r="V790" s="294"/>
      <c r="W790" s="294"/>
      <c r="X790" s="294"/>
      <c r="Y790" s="294"/>
      <c r="Z790" s="294"/>
      <c r="AA790" s="294"/>
      <c r="AB790" s="294"/>
      <c r="AC790" s="294"/>
      <c r="AD790" s="294"/>
      <c r="AE790" s="294"/>
      <c r="AF790" s="294"/>
      <c r="AG790" s="294"/>
      <c r="AH790" s="294"/>
      <c r="AI790" s="294"/>
      <c r="AJ790" s="294"/>
      <c r="AK790" s="294"/>
      <c r="AL790" s="294"/>
      <c r="AM790" s="294"/>
      <c r="AN790" s="294"/>
      <c r="AO790" s="294"/>
      <c r="AP790" s="294"/>
      <c r="AQ790" s="294"/>
      <c r="AR790" s="294"/>
      <c r="AS790" s="294"/>
      <c r="AT790" s="294"/>
      <c r="AU790" s="294"/>
      <c r="AV790" s="294"/>
      <c r="AW790" s="294"/>
      <c r="AX790" s="294"/>
      <c r="AY790" s="294"/>
      <c r="AZ790" s="294"/>
      <c r="BA790" s="294"/>
      <c r="BB790" s="294"/>
      <c r="BC790" s="294"/>
      <c r="BD790" s="294"/>
      <c r="BE790" s="294"/>
      <c r="BF790" s="294"/>
      <c r="BG790" s="294"/>
      <c r="BH790" s="294"/>
      <c r="BI790" s="294"/>
    </row>
    <row r="791" spans="2:61" ht="15.75" customHeight="1" x14ac:dyDescent="0.2">
      <c r="B791" s="297"/>
      <c r="C791" s="297"/>
      <c r="D791" s="297"/>
      <c r="E791" s="297"/>
      <c r="F791" s="294"/>
      <c r="G791" s="294"/>
      <c r="H791" s="294"/>
      <c r="I791" s="294"/>
      <c r="J791" s="294"/>
      <c r="K791" s="294"/>
      <c r="L791" s="294"/>
      <c r="M791" s="294"/>
      <c r="N791" s="294"/>
      <c r="O791" s="294"/>
      <c r="P791" s="294"/>
      <c r="Q791" s="294"/>
      <c r="R791" s="294"/>
      <c r="S791" s="294"/>
      <c r="T791" s="294"/>
      <c r="U791" s="294"/>
      <c r="V791" s="294"/>
      <c r="W791" s="294"/>
      <c r="X791" s="294"/>
      <c r="Y791" s="294"/>
      <c r="Z791" s="294"/>
      <c r="AA791" s="294"/>
      <c r="AB791" s="294"/>
      <c r="AC791" s="294"/>
      <c r="AD791" s="294"/>
      <c r="AE791" s="294"/>
      <c r="AF791" s="294"/>
      <c r="AG791" s="294"/>
      <c r="AH791" s="294"/>
      <c r="AI791" s="294"/>
      <c r="AJ791" s="294"/>
      <c r="AK791" s="294"/>
      <c r="AL791" s="294"/>
      <c r="AM791" s="294"/>
      <c r="AN791" s="294"/>
      <c r="AO791" s="294"/>
      <c r="AP791" s="294"/>
      <c r="AQ791" s="294"/>
      <c r="AR791" s="294"/>
      <c r="AS791" s="294"/>
      <c r="AT791" s="294"/>
      <c r="AU791" s="294"/>
      <c r="AV791" s="294"/>
      <c r="AW791" s="294"/>
      <c r="AX791" s="294"/>
      <c r="AY791" s="294"/>
      <c r="AZ791" s="294"/>
      <c r="BA791" s="294"/>
      <c r="BB791" s="294"/>
      <c r="BC791" s="294"/>
      <c r="BD791" s="294"/>
      <c r="BE791" s="294"/>
      <c r="BF791" s="294"/>
      <c r="BG791" s="294"/>
      <c r="BH791" s="294"/>
      <c r="BI791" s="294"/>
    </row>
    <row r="792" spans="2:61" ht="15.75" customHeight="1" x14ac:dyDescent="0.2">
      <c r="B792" s="297"/>
      <c r="C792" s="297"/>
      <c r="D792" s="297"/>
      <c r="E792" s="297"/>
      <c r="F792" s="294"/>
      <c r="G792" s="294"/>
      <c r="H792" s="294"/>
      <c r="I792" s="294"/>
      <c r="J792" s="294"/>
      <c r="K792" s="294"/>
      <c r="L792" s="294"/>
      <c r="M792" s="294"/>
      <c r="N792" s="294"/>
      <c r="O792" s="294"/>
      <c r="P792" s="294"/>
      <c r="Q792" s="294"/>
      <c r="R792" s="294"/>
      <c r="S792" s="294"/>
      <c r="T792" s="294"/>
      <c r="U792" s="294"/>
      <c r="V792" s="294"/>
      <c r="W792" s="294"/>
      <c r="X792" s="294"/>
      <c r="Y792" s="294"/>
      <c r="Z792" s="294"/>
      <c r="AA792" s="294"/>
      <c r="AB792" s="294"/>
      <c r="AC792" s="294"/>
      <c r="AD792" s="294"/>
      <c r="AE792" s="294"/>
      <c r="AF792" s="294"/>
      <c r="AG792" s="294"/>
      <c r="AH792" s="294"/>
      <c r="AI792" s="294"/>
      <c r="AJ792" s="294"/>
      <c r="AK792" s="294"/>
      <c r="AL792" s="294"/>
      <c r="AM792" s="294"/>
      <c r="AN792" s="294"/>
      <c r="AO792" s="294"/>
      <c r="AP792" s="294"/>
      <c r="AQ792" s="294"/>
      <c r="AR792" s="294"/>
      <c r="AS792" s="294"/>
      <c r="AT792" s="294"/>
      <c r="AU792" s="294"/>
      <c r="AV792" s="294"/>
      <c r="AW792" s="294"/>
      <c r="AX792" s="294"/>
      <c r="AY792" s="294"/>
      <c r="AZ792" s="294"/>
      <c r="BA792" s="294"/>
      <c r="BB792" s="294"/>
      <c r="BC792" s="294"/>
      <c r="BD792" s="294"/>
      <c r="BE792" s="294"/>
      <c r="BF792" s="294"/>
      <c r="BG792" s="294"/>
      <c r="BH792" s="294"/>
      <c r="BI792" s="294"/>
    </row>
    <row r="793" spans="2:61" ht="15.75" customHeight="1" x14ac:dyDescent="0.2">
      <c r="B793" s="297"/>
      <c r="C793" s="297"/>
      <c r="D793" s="297"/>
      <c r="E793" s="297"/>
      <c r="F793" s="294"/>
      <c r="G793" s="294"/>
      <c r="H793" s="294"/>
      <c r="I793" s="294"/>
      <c r="J793" s="294"/>
      <c r="K793" s="294"/>
      <c r="L793" s="294"/>
      <c r="M793" s="294"/>
      <c r="N793" s="294"/>
      <c r="O793" s="294"/>
      <c r="P793" s="294"/>
      <c r="Q793" s="294"/>
      <c r="R793" s="294"/>
      <c r="S793" s="294"/>
      <c r="T793" s="294"/>
      <c r="U793" s="294"/>
      <c r="V793" s="294"/>
      <c r="W793" s="294"/>
      <c r="X793" s="294"/>
      <c r="Y793" s="294"/>
      <c r="Z793" s="294"/>
      <c r="AA793" s="294"/>
      <c r="AB793" s="294"/>
      <c r="AC793" s="294"/>
      <c r="AD793" s="294"/>
      <c r="AE793" s="294"/>
      <c r="AF793" s="294"/>
      <c r="AG793" s="294"/>
      <c r="AH793" s="294"/>
      <c r="AI793" s="294"/>
      <c r="AJ793" s="294"/>
      <c r="AK793" s="294"/>
      <c r="AL793" s="294"/>
      <c r="AM793" s="294"/>
      <c r="AN793" s="294"/>
      <c r="AO793" s="294"/>
      <c r="AP793" s="294"/>
      <c r="AQ793" s="294"/>
      <c r="AR793" s="294"/>
      <c r="AS793" s="294"/>
      <c r="AT793" s="294"/>
      <c r="AU793" s="294"/>
      <c r="AV793" s="294"/>
      <c r="AW793" s="294"/>
      <c r="AX793" s="294"/>
      <c r="AY793" s="294"/>
      <c r="AZ793" s="294"/>
      <c r="BA793" s="294"/>
      <c r="BB793" s="294"/>
      <c r="BC793" s="294"/>
      <c r="BD793" s="294"/>
      <c r="BE793" s="294"/>
      <c r="BF793" s="294"/>
      <c r="BG793" s="294"/>
      <c r="BH793" s="294"/>
      <c r="BI793" s="294"/>
    </row>
    <row r="794" spans="2:61" ht="15.75" customHeight="1" x14ac:dyDescent="0.2">
      <c r="B794" s="297"/>
      <c r="C794" s="297"/>
      <c r="D794" s="297"/>
      <c r="E794" s="297"/>
      <c r="F794" s="294"/>
      <c r="G794" s="294"/>
      <c r="H794" s="294"/>
      <c r="I794" s="294"/>
      <c r="J794" s="294"/>
      <c r="K794" s="294"/>
      <c r="L794" s="294"/>
      <c r="M794" s="294"/>
      <c r="N794" s="294"/>
      <c r="O794" s="294"/>
      <c r="P794" s="294"/>
      <c r="Q794" s="294"/>
      <c r="R794" s="294"/>
      <c r="S794" s="294"/>
      <c r="T794" s="294"/>
      <c r="U794" s="294"/>
      <c r="V794" s="294"/>
      <c r="W794" s="294"/>
      <c r="X794" s="294"/>
      <c r="Y794" s="294"/>
      <c r="Z794" s="294"/>
      <c r="AA794" s="294"/>
      <c r="AB794" s="294"/>
      <c r="AC794" s="294"/>
      <c r="AD794" s="294"/>
      <c r="AE794" s="294"/>
      <c r="AF794" s="294"/>
      <c r="AG794" s="294"/>
      <c r="AH794" s="294"/>
      <c r="AI794" s="294"/>
      <c r="AJ794" s="294"/>
      <c r="AK794" s="294"/>
      <c r="AL794" s="294"/>
      <c r="AM794" s="294"/>
      <c r="AN794" s="294"/>
      <c r="AO794" s="294"/>
      <c r="AP794" s="294"/>
      <c r="AQ794" s="294"/>
      <c r="AR794" s="294"/>
      <c r="AS794" s="294"/>
      <c r="AT794" s="294"/>
      <c r="AU794" s="294"/>
      <c r="AV794" s="294"/>
      <c r="AW794" s="294"/>
      <c r="AX794" s="294"/>
      <c r="AY794" s="294"/>
      <c r="AZ794" s="294"/>
      <c r="BA794" s="294"/>
      <c r="BB794" s="294"/>
      <c r="BC794" s="294"/>
      <c r="BD794" s="294"/>
      <c r="BE794" s="294"/>
      <c r="BF794" s="294"/>
      <c r="BG794" s="294"/>
      <c r="BH794" s="294"/>
      <c r="BI794" s="294"/>
    </row>
    <row r="795" spans="2:61" ht="15.75" customHeight="1" x14ac:dyDescent="0.2">
      <c r="B795" s="297"/>
      <c r="C795" s="297"/>
      <c r="D795" s="297"/>
      <c r="E795" s="297"/>
      <c r="F795" s="294"/>
      <c r="G795" s="294"/>
      <c r="H795" s="294"/>
      <c r="I795" s="294"/>
      <c r="J795" s="294"/>
      <c r="K795" s="294"/>
      <c r="L795" s="294"/>
      <c r="M795" s="294"/>
      <c r="N795" s="294"/>
      <c r="O795" s="294"/>
      <c r="P795" s="294"/>
      <c r="Q795" s="294"/>
      <c r="R795" s="294"/>
      <c r="S795" s="294"/>
      <c r="T795" s="294"/>
      <c r="U795" s="294"/>
      <c r="V795" s="294"/>
      <c r="W795" s="294"/>
      <c r="X795" s="294"/>
      <c r="Y795" s="294"/>
      <c r="Z795" s="294"/>
      <c r="AA795" s="294"/>
      <c r="AB795" s="294"/>
      <c r="AC795" s="294"/>
      <c r="AD795" s="294"/>
      <c r="AE795" s="294"/>
      <c r="AF795" s="294"/>
      <c r="AG795" s="294"/>
      <c r="AH795" s="294"/>
      <c r="AI795" s="294"/>
      <c r="AJ795" s="294"/>
      <c r="AK795" s="294"/>
      <c r="AL795" s="294"/>
      <c r="AM795" s="294"/>
      <c r="AN795" s="294"/>
      <c r="AO795" s="294"/>
      <c r="AP795" s="294"/>
      <c r="AQ795" s="294"/>
      <c r="AR795" s="294"/>
      <c r="AS795" s="294"/>
      <c r="AT795" s="294"/>
      <c r="AU795" s="294"/>
      <c r="AV795" s="294"/>
      <c r="AW795" s="294"/>
      <c r="AX795" s="294"/>
      <c r="AY795" s="294"/>
      <c r="AZ795" s="294"/>
      <c r="BA795" s="294"/>
      <c r="BB795" s="294"/>
      <c r="BC795" s="294"/>
      <c r="BD795" s="294"/>
      <c r="BE795" s="294"/>
      <c r="BF795" s="294"/>
      <c r="BG795" s="294"/>
      <c r="BH795" s="294"/>
      <c r="BI795" s="294"/>
    </row>
    <row r="796" spans="2:61" ht="15.75" customHeight="1" x14ac:dyDescent="0.2">
      <c r="B796" s="297"/>
      <c r="C796" s="297"/>
      <c r="D796" s="297"/>
      <c r="E796" s="297"/>
      <c r="F796" s="294"/>
      <c r="G796" s="294"/>
      <c r="H796" s="294"/>
      <c r="I796" s="294"/>
      <c r="J796" s="294"/>
      <c r="K796" s="294"/>
      <c r="L796" s="294"/>
      <c r="M796" s="294"/>
      <c r="N796" s="294"/>
      <c r="O796" s="294"/>
      <c r="P796" s="294"/>
      <c r="Q796" s="294"/>
      <c r="R796" s="294"/>
      <c r="S796" s="294"/>
      <c r="T796" s="294"/>
      <c r="U796" s="294"/>
      <c r="V796" s="294"/>
      <c r="W796" s="294"/>
      <c r="X796" s="294"/>
      <c r="Y796" s="294"/>
      <c r="Z796" s="294"/>
      <c r="AA796" s="294"/>
      <c r="AB796" s="294"/>
      <c r="AC796" s="294"/>
      <c r="AD796" s="294"/>
      <c r="AE796" s="294"/>
      <c r="AF796" s="294"/>
      <c r="AG796" s="294"/>
      <c r="AH796" s="294"/>
      <c r="AI796" s="294"/>
      <c r="AJ796" s="294"/>
      <c r="AK796" s="294"/>
      <c r="AL796" s="294"/>
      <c r="AM796" s="294"/>
      <c r="AN796" s="294"/>
      <c r="AO796" s="294"/>
      <c r="AP796" s="294"/>
      <c r="AQ796" s="294"/>
      <c r="AR796" s="294"/>
      <c r="AS796" s="294"/>
      <c r="AT796" s="294"/>
      <c r="AU796" s="294"/>
      <c r="AV796" s="294"/>
      <c r="AW796" s="294"/>
      <c r="AX796" s="294"/>
      <c r="AY796" s="294"/>
      <c r="AZ796" s="294"/>
      <c r="BA796" s="294"/>
      <c r="BB796" s="294"/>
      <c r="BC796" s="294"/>
      <c r="BD796" s="294"/>
      <c r="BE796" s="294"/>
      <c r="BF796" s="294"/>
      <c r="BG796" s="294"/>
      <c r="BH796" s="294"/>
      <c r="BI796" s="294"/>
    </row>
    <row r="797" spans="2:61" ht="15.75" customHeight="1" x14ac:dyDescent="0.2">
      <c r="B797" s="297"/>
      <c r="C797" s="297"/>
      <c r="D797" s="297"/>
      <c r="E797" s="297"/>
      <c r="F797" s="294"/>
      <c r="G797" s="294"/>
      <c r="H797" s="294"/>
      <c r="I797" s="294"/>
      <c r="J797" s="294"/>
      <c r="K797" s="294"/>
      <c r="L797" s="294"/>
      <c r="M797" s="294"/>
      <c r="N797" s="294"/>
      <c r="O797" s="294"/>
      <c r="P797" s="294"/>
      <c r="Q797" s="294"/>
      <c r="R797" s="294"/>
      <c r="S797" s="294"/>
      <c r="T797" s="294"/>
      <c r="U797" s="294"/>
      <c r="V797" s="294"/>
      <c r="W797" s="294"/>
      <c r="X797" s="294"/>
      <c r="Y797" s="294"/>
      <c r="Z797" s="294"/>
      <c r="AA797" s="294"/>
      <c r="AB797" s="294"/>
      <c r="AC797" s="294"/>
      <c r="AD797" s="294"/>
      <c r="AE797" s="294"/>
      <c r="AF797" s="294"/>
      <c r="AG797" s="294"/>
      <c r="AH797" s="294"/>
      <c r="AI797" s="294"/>
      <c r="AJ797" s="294"/>
      <c r="AK797" s="294"/>
      <c r="AL797" s="294"/>
      <c r="AM797" s="294"/>
      <c r="AN797" s="294"/>
      <c r="AO797" s="294"/>
      <c r="AP797" s="294"/>
      <c r="AQ797" s="294"/>
      <c r="AR797" s="294"/>
      <c r="AS797" s="294"/>
      <c r="AT797" s="294"/>
      <c r="AU797" s="294"/>
      <c r="AV797" s="294"/>
      <c r="AW797" s="294"/>
      <c r="AX797" s="294"/>
      <c r="AY797" s="294"/>
      <c r="AZ797" s="294"/>
      <c r="BA797" s="294"/>
      <c r="BB797" s="294"/>
      <c r="BC797" s="294"/>
      <c r="BD797" s="294"/>
      <c r="BE797" s="294"/>
      <c r="BF797" s="294"/>
      <c r="BG797" s="294"/>
      <c r="BH797" s="294"/>
      <c r="BI797" s="294"/>
    </row>
    <row r="798" spans="2:61" ht="15.75" customHeight="1" x14ac:dyDescent="0.2">
      <c r="B798" s="297"/>
      <c r="C798" s="297"/>
      <c r="D798" s="297"/>
      <c r="E798" s="297"/>
      <c r="F798" s="294"/>
      <c r="G798" s="294"/>
      <c r="H798" s="294"/>
      <c r="I798" s="294"/>
      <c r="J798" s="294"/>
      <c r="K798" s="294"/>
      <c r="L798" s="294"/>
      <c r="M798" s="294"/>
      <c r="N798" s="294"/>
      <c r="O798" s="294"/>
      <c r="P798" s="294"/>
      <c r="Q798" s="294"/>
      <c r="R798" s="294"/>
      <c r="S798" s="294"/>
      <c r="T798" s="294"/>
      <c r="U798" s="294"/>
      <c r="V798" s="294"/>
      <c r="W798" s="294"/>
      <c r="X798" s="294"/>
      <c r="Y798" s="294"/>
      <c r="Z798" s="294"/>
      <c r="AA798" s="294"/>
      <c r="AB798" s="294"/>
      <c r="AC798" s="294"/>
      <c r="AD798" s="294"/>
      <c r="AE798" s="294"/>
      <c r="AF798" s="294"/>
      <c r="AG798" s="294"/>
      <c r="AH798" s="294"/>
      <c r="AI798" s="294"/>
      <c r="AJ798" s="294"/>
      <c r="AK798" s="294"/>
      <c r="AL798" s="294"/>
      <c r="AM798" s="294"/>
      <c r="AN798" s="294"/>
      <c r="AO798" s="294"/>
      <c r="AP798" s="294"/>
      <c r="AQ798" s="294"/>
      <c r="AR798" s="294"/>
      <c r="AS798" s="294"/>
      <c r="AT798" s="294"/>
      <c r="AU798" s="294"/>
      <c r="AV798" s="294"/>
      <c r="AW798" s="294"/>
      <c r="AX798" s="294"/>
      <c r="AY798" s="294"/>
      <c r="AZ798" s="294"/>
      <c r="BA798" s="294"/>
      <c r="BB798" s="294"/>
      <c r="BC798" s="294"/>
      <c r="BD798" s="294"/>
      <c r="BE798" s="294"/>
      <c r="BF798" s="294"/>
      <c r="BG798" s="294"/>
      <c r="BH798" s="294"/>
      <c r="BI798" s="294"/>
    </row>
    <row r="799" spans="2:61" ht="15.75" customHeight="1" x14ac:dyDescent="0.2">
      <c r="B799" s="297"/>
      <c r="C799" s="297"/>
      <c r="D799" s="297"/>
      <c r="E799" s="297"/>
      <c r="F799" s="294"/>
      <c r="G799" s="294"/>
      <c r="H799" s="294"/>
      <c r="I799" s="294"/>
      <c r="J799" s="294"/>
      <c r="K799" s="294"/>
      <c r="L799" s="294"/>
      <c r="M799" s="294"/>
      <c r="N799" s="294"/>
      <c r="O799" s="294"/>
      <c r="P799" s="294"/>
      <c r="Q799" s="294"/>
      <c r="R799" s="294"/>
      <c r="S799" s="294"/>
      <c r="T799" s="294"/>
      <c r="U799" s="294"/>
      <c r="V799" s="294"/>
      <c r="W799" s="294"/>
      <c r="X799" s="294"/>
      <c r="Y799" s="294"/>
      <c r="Z799" s="294"/>
      <c r="AA799" s="294"/>
      <c r="AB799" s="294"/>
      <c r="AC799" s="294"/>
      <c r="AD799" s="294"/>
      <c r="AE799" s="294"/>
      <c r="AF799" s="294"/>
      <c r="AG799" s="294"/>
      <c r="AH799" s="294"/>
      <c r="AI799" s="294"/>
      <c r="AJ799" s="294"/>
      <c r="AK799" s="294"/>
      <c r="AL799" s="294"/>
      <c r="AM799" s="294"/>
      <c r="AN799" s="294"/>
      <c r="AO799" s="294"/>
      <c r="AP799" s="294"/>
      <c r="AQ799" s="294"/>
      <c r="AR799" s="294"/>
      <c r="AS799" s="294"/>
      <c r="AT799" s="294"/>
      <c r="AU799" s="294"/>
      <c r="AV799" s="294"/>
      <c r="AW799" s="294"/>
      <c r="AX799" s="294"/>
      <c r="AY799" s="294"/>
      <c r="AZ799" s="294"/>
      <c r="BA799" s="294"/>
      <c r="BB799" s="294"/>
      <c r="BC799" s="294"/>
      <c r="BD799" s="294"/>
      <c r="BE799" s="294"/>
      <c r="BF799" s="294"/>
      <c r="BG799" s="294"/>
      <c r="BH799" s="294"/>
      <c r="BI799" s="294"/>
    </row>
    <row r="800" spans="2:61" ht="15.75" customHeight="1" x14ac:dyDescent="0.2">
      <c r="B800" s="297"/>
      <c r="C800" s="297"/>
      <c r="D800" s="297"/>
      <c r="E800" s="297"/>
      <c r="F800" s="294"/>
      <c r="G800" s="294"/>
      <c r="H800" s="294"/>
      <c r="I800" s="294"/>
      <c r="J800" s="294"/>
      <c r="K800" s="294"/>
      <c r="L800" s="294"/>
      <c r="M800" s="294"/>
      <c r="N800" s="294"/>
      <c r="O800" s="294"/>
      <c r="P800" s="294"/>
      <c r="Q800" s="294"/>
      <c r="R800" s="294"/>
      <c r="S800" s="294"/>
      <c r="T800" s="294"/>
      <c r="U800" s="294"/>
      <c r="V800" s="294"/>
      <c r="W800" s="294"/>
      <c r="X800" s="294"/>
      <c r="Y800" s="294"/>
      <c r="Z800" s="294"/>
      <c r="AA800" s="294"/>
      <c r="AB800" s="294"/>
      <c r="AC800" s="294"/>
      <c r="AD800" s="294"/>
      <c r="AE800" s="294"/>
      <c r="AF800" s="294"/>
      <c r="AG800" s="294"/>
      <c r="AH800" s="294"/>
      <c r="AI800" s="294"/>
      <c r="AJ800" s="294"/>
      <c r="AK800" s="294"/>
      <c r="AL800" s="294"/>
      <c r="AM800" s="294"/>
      <c r="AN800" s="294"/>
      <c r="AO800" s="294"/>
      <c r="AP800" s="294"/>
      <c r="AQ800" s="294"/>
      <c r="AR800" s="294"/>
      <c r="AS800" s="294"/>
      <c r="AT800" s="294"/>
      <c r="AU800" s="294"/>
      <c r="AV800" s="294"/>
      <c r="AW800" s="294"/>
      <c r="AX800" s="294"/>
      <c r="AY800" s="294"/>
      <c r="AZ800" s="294"/>
      <c r="BA800" s="294"/>
      <c r="BB800" s="294"/>
      <c r="BC800" s="294"/>
      <c r="BD800" s="294"/>
      <c r="BE800" s="294"/>
      <c r="BF800" s="294"/>
      <c r="BG800" s="294"/>
      <c r="BH800" s="294"/>
      <c r="BI800" s="294"/>
    </row>
    <row r="801" spans="2:61" ht="15.75" customHeight="1" x14ac:dyDescent="0.2">
      <c r="B801" s="297"/>
      <c r="C801" s="297"/>
      <c r="D801" s="297"/>
      <c r="E801" s="297"/>
      <c r="F801" s="294"/>
      <c r="G801" s="294"/>
      <c r="H801" s="294"/>
      <c r="I801" s="294"/>
      <c r="J801" s="294"/>
      <c r="K801" s="294"/>
      <c r="L801" s="294"/>
      <c r="M801" s="294"/>
      <c r="N801" s="294"/>
      <c r="O801" s="294"/>
      <c r="P801" s="294"/>
      <c r="Q801" s="294"/>
      <c r="R801" s="294"/>
      <c r="S801" s="294"/>
      <c r="T801" s="294"/>
      <c r="U801" s="294"/>
      <c r="V801" s="294"/>
      <c r="W801" s="294"/>
      <c r="X801" s="294"/>
      <c r="Y801" s="294"/>
      <c r="Z801" s="294"/>
      <c r="AA801" s="294"/>
      <c r="AB801" s="294"/>
      <c r="AC801" s="294"/>
      <c r="AD801" s="294"/>
      <c r="AE801" s="294"/>
      <c r="AF801" s="294"/>
      <c r="AG801" s="294"/>
      <c r="AH801" s="294"/>
      <c r="AI801" s="294"/>
      <c r="AJ801" s="294"/>
      <c r="AK801" s="294"/>
      <c r="AL801" s="294"/>
      <c r="AM801" s="294"/>
      <c r="AN801" s="294"/>
      <c r="AO801" s="294"/>
      <c r="AP801" s="294"/>
      <c r="AQ801" s="294"/>
      <c r="AR801" s="294"/>
      <c r="AS801" s="294"/>
      <c r="AT801" s="294"/>
      <c r="AU801" s="294"/>
      <c r="AV801" s="294"/>
      <c r="AW801" s="294"/>
      <c r="AX801" s="294"/>
      <c r="AY801" s="294"/>
      <c r="AZ801" s="294"/>
      <c r="BA801" s="294"/>
      <c r="BB801" s="294"/>
      <c r="BC801" s="294"/>
      <c r="BD801" s="294"/>
      <c r="BE801" s="294"/>
      <c r="BF801" s="294"/>
      <c r="BG801" s="294"/>
      <c r="BH801" s="294"/>
      <c r="BI801" s="294"/>
    </row>
    <row r="802" spans="2:61" ht="15.75" customHeight="1" x14ac:dyDescent="0.2">
      <c r="B802" s="297"/>
      <c r="C802" s="297"/>
      <c r="D802" s="297"/>
      <c r="E802" s="297"/>
      <c r="F802" s="294"/>
      <c r="G802" s="294"/>
      <c r="H802" s="294"/>
      <c r="I802" s="294"/>
      <c r="J802" s="294"/>
      <c r="K802" s="294"/>
      <c r="L802" s="294"/>
      <c r="M802" s="294"/>
      <c r="N802" s="294"/>
      <c r="O802" s="294"/>
      <c r="P802" s="294"/>
      <c r="Q802" s="294"/>
      <c r="R802" s="294"/>
      <c r="S802" s="294"/>
      <c r="T802" s="294"/>
      <c r="U802" s="294"/>
      <c r="V802" s="294"/>
      <c r="W802" s="294"/>
      <c r="X802" s="294"/>
      <c r="Y802" s="294"/>
      <c r="Z802" s="294"/>
      <c r="AA802" s="294"/>
      <c r="AB802" s="294"/>
      <c r="AC802" s="294"/>
      <c r="AD802" s="294"/>
      <c r="AE802" s="294"/>
      <c r="AF802" s="294"/>
      <c r="AG802" s="294"/>
      <c r="AH802" s="294"/>
      <c r="AI802" s="294"/>
      <c r="AJ802" s="294"/>
      <c r="AK802" s="294"/>
      <c r="AL802" s="294"/>
      <c r="AM802" s="294"/>
      <c r="AN802" s="294"/>
      <c r="AO802" s="294"/>
      <c r="AP802" s="294"/>
      <c r="AQ802" s="294"/>
      <c r="AR802" s="294"/>
      <c r="AS802" s="294"/>
      <c r="AT802" s="294"/>
      <c r="AU802" s="294"/>
      <c r="AV802" s="294"/>
      <c r="AW802" s="294"/>
      <c r="AX802" s="294"/>
      <c r="AY802" s="294"/>
      <c r="AZ802" s="294"/>
      <c r="BA802" s="294"/>
      <c r="BB802" s="294"/>
      <c r="BC802" s="294"/>
      <c r="BD802" s="294"/>
      <c r="BE802" s="294"/>
      <c r="BF802" s="294"/>
      <c r="BG802" s="294"/>
      <c r="BH802" s="294"/>
      <c r="BI802" s="294"/>
    </row>
    <row r="803" spans="2:61" ht="15.75" customHeight="1" x14ac:dyDescent="0.2">
      <c r="B803" s="297"/>
      <c r="C803" s="297"/>
      <c r="D803" s="297"/>
      <c r="E803" s="297"/>
      <c r="F803" s="294"/>
      <c r="G803" s="294"/>
      <c r="H803" s="294"/>
      <c r="I803" s="294"/>
      <c r="J803" s="294"/>
      <c r="K803" s="294"/>
      <c r="L803" s="294"/>
      <c r="M803" s="294"/>
      <c r="N803" s="294"/>
      <c r="O803" s="294"/>
      <c r="P803" s="294"/>
      <c r="Q803" s="294"/>
      <c r="R803" s="294"/>
      <c r="S803" s="294"/>
      <c r="T803" s="294"/>
      <c r="U803" s="294"/>
      <c r="V803" s="294"/>
      <c r="W803" s="294"/>
      <c r="X803" s="294"/>
      <c r="Y803" s="294"/>
      <c r="Z803" s="294"/>
      <c r="AA803" s="294"/>
      <c r="AB803" s="294"/>
      <c r="AC803" s="294"/>
      <c r="AD803" s="294"/>
      <c r="AE803" s="294"/>
      <c r="AF803" s="294"/>
      <c r="AG803" s="294"/>
      <c r="AH803" s="294"/>
      <c r="AI803" s="294"/>
      <c r="AJ803" s="294"/>
      <c r="AK803" s="294"/>
      <c r="AL803" s="294"/>
      <c r="AM803" s="294"/>
      <c r="AN803" s="294"/>
      <c r="AO803" s="294"/>
      <c r="AP803" s="294"/>
      <c r="AQ803" s="294"/>
      <c r="AR803" s="294"/>
      <c r="AS803" s="294"/>
      <c r="AT803" s="294"/>
      <c r="AU803" s="294"/>
      <c r="AV803" s="294"/>
      <c r="AW803" s="294"/>
      <c r="AX803" s="294"/>
      <c r="AY803" s="294"/>
      <c r="AZ803" s="294"/>
      <c r="BA803" s="294"/>
      <c r="BB803" s="294"/>
      <c r="BC803" s="294"/>
      <c r="BD803" s="294"/>
      <c r="BE803" s="294"/>
      <c r="BF803" s="294"/>
      <c r="BG803" s="294"/>
      <c r="BH803" s="294"/>
      <c r="BI803" s="294"/>
    </row>
    <row r="804" spans="2:61" ht="15.75" customHeight="1" x14ac:dyDescent="0.2">
      <c r="B804" s="297"/>
      <c r="C804" s="297"/>
      <c r="D804" s="297"/>
      <c r="E804" s="297"/>
      <c r="F804" s="294"/>
      <c r="G804" s="294"/>
      <c r="H804" s="294"/>
      <c r="I804" s="294"/>
      <c r="J804" s="294"/>
      <c r="K804" s="294"/>
      <c r="L804" s="294"/>
      <c r="M804" s="294"/>
      <c r="N804" s="294"/>
      <c r="O804" s="294"/>
      <c r="P804" s="294"/>
      <c r="Q804" s="294"/>
      <c r="R804" s="294"/>
      <c r="S804" s="294"/>
      <c r="T804" s="294"/>
      <c r="U804" s="294"/>
      <c r="V804" s="294"/>
      <c r="W804" s="294"/>
      <c r="X804" s="294"/>
      <c r="Y804" s="294"/>
      <c r="Z804" s="294"/>
      <c r="AA804" s="294"/>
      <c r="AB804" s="294"/>
      <c r="AC804" s="294"/>
      <c r="AD804" s="294"/>
      <c r="AE804" s="294"/>
      <c r="AF804" s="294"/>
      <c r="AG804" s="294"/>
      <c r="AH804" s="294"/>
      <c r="AI804" s="294"/>
      <c r="AJ804" s="294"/>
      <c r="AK804" s="294"/>
      <c r="AL804" s="294"/>
      <c r="AM804" s="294"/>
      <c r="AN804" s="294"/>
      <c r="AO804" s="294"/>
      <c r="AP804" s="294"/>
      <c r="AQ804" s="294"/>
      <c r="AR804" s="294"/>
      <c r="AS804" s="294"/>
      <c r="AT804" s="294"/>
      <c r="AU804" s="294"/>
      <c r="AV804" s="294"/>
      <c r="AW804" s="294"/>
      <c r="AX804" s="294"/>
      <c r="AY804" s="294"/>
      <c r="AZ804" s="294"/>
      <c r="BA804" s="294"/>
      <c r="BB804" s="294"/>
      <c r="BC804" s="294"/>
      <c r="BD804" s="294"/>
      <c r="BE804" s="294"/>
      <c r="BF804" s="294"/>
      <c r="BG804" s="294"/>
      <c r="BH804" s="294"/>
      <c r="BI804" s="294"/>
    </row>
    <row r="805" spans="2:61" ht="15.75" customHeight="1" x14ac:dyDescent="0.2">
      <c r="B805" s="297"/>
      <c r="C805" s="297"/>
      <c r="D805" s="297"/>
      <c r="E805" s="297"/>
      <c r="F805" s="294"/>
      <c r="G805" s="294"/>
      <c r="H805" s="294"/>
      <c r="I805" s="294"/>
      <c r="J805" s="294"/>
      <c r="K805" s="294"/>
      <c r="L805" s="294"/>
      <c r="M805" s="294"/>
      <c r="N805" s="294"/>
      <c r="O805" s="294"/>
      <c r="P805" s="294"/>
      <c r="Q805" s="294"/>
      <c r="R805" s="294"/>
      <c r="S805" s="294"/>
      <c r="T805" s="294"/>
      <c r="U805" s="294"/>
      <c r="V805" s="294"/>
      <c r="W805" s="294"/>
      <c r="X805" s="294"/>
      <c r="Y805" s="294"/>
      <c r="Z805" s="294"/>
      <c r="AA805" s="294"/>
      <c r="AB805" s="294"/>
      <c r="AC805" s="294"/>
      <c r="AD805" s="294"/>
      <c r="AE805" s="294"/>
      <c r="AF805" s="294"/>
      <c r="AG805" s="294"/>
      <c r="AH805" s="294"/>
      <c r="AI805" s="294"/>
      <c r="AJ805" s="294"/>
      <c r="AK805" s="294"/>
      <c r="AL805" s="294"/>
      <c r="AM805" s="294"/>
      <c r="AN805" s="294"/>
      <c r="AO805" s="294"/>
      <c r="AP805" s="294"/>
      <c r="AQ805" s="294"/>
      <c r="AR805" s="294"/>
      <c r="AS805" s="294"/>
      <c r="AT805" s="294"/>
      <c r="AU805" s="294"/>
      <c r="AV805" s="294"/>
      <c r="AW805" s="294"/>
      <c r="AX805" s="294"/>
      <c r="AY805" s="294"/>
      <c r="AZ805" s="294"/>
      <c r="BA805" s="294"/>
      <c r="BB805" s="294"/>
      <c r="BC805" s="294"/>
      <c r="BD805" s="294"/>
      <c r="BE805" s="294"/>
      <c r="BF805" s="294"/>
      <c r="BG805" s="294"/>
      <c r="BH805" s="294"/>
      <c r="BI805" s="294"/>
    </row>
    <row r="806" spans="2:61" ht="15.75" customHeight="1" x14ac:dyDescent="0.2">
      <c r="B806" s="297"/>
      <c r="C806" s="297"/>
      <c r="D806" s="297"/>
      <c r="E806" s="297"/>
      <c r="F806" s="294"/>
      <c r="G806" s="294"/>
      <c r="H806" s="294"/>
      <c r="I806" s="294"/>
      <c r="J806" s="294"/>
      <c r="K806" s="294"/>
      <c r="L806" s="294"/>
      <c r="M806" s="294"/>
      <c r="N806" s="294"/>
      <c r="O806" s="294"/>
      <c r="P806" s="294"/>
      <c r="Q806" s="294"/>
      <c r="R806" s="294"/>
      <c r="S806" s="294"/>
      <c r="T806" s="294"/>
      <c r="U806" s="294"/>
      <c r="V806" s="294"/>
      <c r="W806" s="294"/>
      <c r="X806" s="294"/>
      <c r="Y806" s="294"/>
      <c r="Z806" s="294"/>
      <c r="AA806" s="294"/>
      <c r="AB806" s="294"/>
      <c r="AC806" s="294"/>
      <c r="AD806" s="294"/>
      <c r="AE806" s="294"/>
      <c r="AF806" s="294"/>
      <c r="AG806" s="294"/>
      <c r="AH806" s="294"/>
      <c r="AI806" s="294"/>
      <c r="AJ806" s="294"/>
      <c r="AK806" s="294"/>
      <c r="AL806" s="294"/>
      <c r="AM806" s="294"/>
      <c r="AN806" s="294"/>
      <c r="AO806" s="294"/>
      <c r="AP806" s="294"/>
      <c r="AQ806" s="294"/>
      <c r="AR806" s="294"/>
      <c r="AS806" s="294"/>
      <c r="AT806" s="294"/>
      <c r="AU806" s="294"/>
      <c r="AV806" s="294"/>
      <c r="AW806" s="294"/>
      <c r="AX806" s="294"/>
      <c r="AY806" s="294"/>
      <c r="AZ806" s="294"/>
      <c r="BA806" s="294"/>
      <c r="BB806" s="294"/>
      <c r="BC806" s="294"/>
      <c r="BD806" s="294"/>
      <c r="BE806" s="294"/>
      <c r="BF806" s="294"/>
      <c r="BG806" s="294"/>
      <c r="BH806" s="294"/>
      <c r="BI806" s="294"/>
    </row>
    <row r="807" spans="2:61" ht="15.75" customHeight="1" x14ac:dyDescent="0.2">
      <c r="B807" s="297"/>
      <c r="C807" s="297"/>
      <c r="D807" s="297"/>
      <c r="E807" s="297"/>
      <c r="F807" s="294"/>
      <c r="G807" s="294"/>
      <c r="H807" s="294"/>
      <c r="I807" s="294"/>
      <c r="J807" s="294"/>
      <c r="K807" s="294"/>
      <c r="L807" s="294"/>
      <c r="M807" s="294"/>
      <c r="N807" s="294"/>
      <c r="O807" s="294"/>
      <c r="P807" s="294"/>
      <c r="Q807" s="294"/>
      <c r="R807" s="294"/>
      <c r="S807" s="294"/>
      <c r="T807" s="294"/>
      <c r="U807" s="294"/>
      <c r="V807" s="294"/>
      <c r="W807" s="294"/>
      <c r="X807" s="294"/>
      <c r="Y807" s="294"/>
      <c r="Z807" s="294"/>
      <c r="AA807" s="294"/>
      <c r="AB807" s="294"/>
      <c r="AC807" s="294"/>
      <c r="AD807" s="294"/>
      <c r="AE807" s="294"/>
      <c r="AF807" s="294"/>
      <c r="AG807" s="294"/>
      <c r="AH807" s="294"/>
      <c r="AI807" s="294"/>
      <c r="AJ807" s="294"/>
      <c r="AK807" s="294"/>
      <c r="AL807" s="294"/>
      <c r="AM807" s="294"/>
      <c r="AN807" s="294"/>
      <c r="AO807" s="294"/>
      <c r="AP807" s="294"/>
      <c r="AQ807" s="294"/>
      <c r="AR807" s="294"/>
      <c r="AS807" s="294"/>
      <c r="AT807" s="294"/>
      <c r="AU807" s="294"/>
      <c r="AV807" s="294"/>
      <c r="AW807" s="294"/>
      <c r="AX807" s="294"/>
      <c r="AY807" s="294"/>
      <c r="AZ807" s="294"/>
      <c r="BA807" s="294"/>
      <c r="BB807" s="294"/>
      <c r="BC807" s="294"/>
      <c r="BD807" s="294"/>
      <c r="BE807" s="294"/>
      <c r="BF807" s="294"/>
      <c r="BG807" s="294"/>
      <c r="BH807" s="294"/>
      <c r="BI807" s="294"/>
    </row>
    <row r="808" spans="2:61" ht="15.75" customHeight="1" x14ac:dyDescent="0.2">
      <c r="B808" s="297"/>
      <c r="C808" s="297"/>
      <c r="D808" s="297"/>
      <c r="E808" s="297"/>
      <c r="F808" s="294"/>
      <c r="G808" s="294"/>
      <c r="H808" s="294"/>
      <c r="I808" s="294"/>
      <c r="J808" s="294"/>
      <c r="K808" s="294"/>
      <c r="L808" s="294"/>
      <c r="M808" s="294"/>
      <c r="N808" s="294"/>
      <c r="O808" s="294"/>
      <c r="P808" s="294"/>
      <c r="Q808" s="294"/>
      <c r="R808" s="294"/>
      <c r="S808" s="294"/>
      <c r="T808" s="294"/>
      <c r="U808" s="294"/>
      <c r="V808" s="294"/>
      <c r="W808" s="294"/>
      <c r="X808" s="294"/>
      <c r="Y808" s="294"/>
      <c r="Z808" s="294"/>
      <c r="AA808" s="294"/>
      <c r="AB808" s="294"/>
      <c r="AC808" s="294"/>
      <c r="AD808" s="294"/>
      <c r="AE808" s="294"/>
      <c r="AF808" s="294"/>
      <c r="AG808" s="294"/>
      <c r="AH808" s="294"/>
      <c r="AI808" s="294"/>
      <c r="AJ808" s="294"/>
      <c r="AK808" s="294"/>
      <c r="AL808" s="294"/>
      <c r="AM808" s="294"/>
      <c r="AN808" s="294"/>
      <c r="AO808" s="294"/>
      <c r="AP808" s="294"/>
      <c r="AQ808" s="294"/>
      <c r="AR808" s="294"/>
      <c r="AS808" s="294"/>
      <c r="AT808" s="294"/>
      <c r="AU808" s="294"/>
      <c r="AV808" s="294"/>
      <c r="AW808" s="294"/>
      <c r="AX808" s="294"/>
      <c r="AY808" s="294"/>
      <c r="AZ808" s="294"/>
      <c r="BA808" s="294"/>
      <c r="BB808" s="294"/>
      <c r="BC808" s="294"/>
      <c r="BD808" s="294"/>
      <c r="BE808" s="294"/>
      <c r="BF808" s="294"/>
      <c r="BG808" s="294"/>
      <c r="BH808" s="294"/>
      <c r="BI808" s="294"/>
    </row>
    <row r="809" spans="2:61" ht="15.75" customHeight="1" x14ac:dyDescent="0.2">
      <c r="B809" s="297"/>
      <c r="C809" s="297"/>
      <c r="D809" s="297"/>
      <c r="E809" s="297"/>
      <c r="F809" s="294"/>
      <c r="G809" s="294"/>
      <c r="H809" s="294"/>
      <c r="I809" s="294"/>
      <c r="J809" s="294"/>
      <c r="K809" s="294"/>
      <c r="L809" s="294"/>
      <c r="M809" s="294"/>
      <c r="N809" s="294"/>
      <c r="O809" s="294"/>
      <c r="P809" s="294"/>
      <c r="Q809" s="294"/>
      <c r="R809" s="294"/>
      <c r="S809" s="294"/>
      <c r="T809" s="294"/>
      <c r="U809" s="294"/>
      <c r="V809" s="294"/>
      <c r="W809" s="294"/>
      <c r="X809" s="294"/>
      <c r="Y809" s="294"/>
      <c r="Z809" s="294"/>
      <c r="AA809" s="294"/>
      <c r="AB809" s="294"/>
      <c r="AC809" s="294"/>
      <c r="AD809" s="294"/>
      <c r="AE809" s="294"/>
      <c r="AF809" s="294"/>
      <c r="AG809" s="294"/>
      <c r="AH809" s="294"/>
      <c r="AI809" s="294"/>
      <c r="AJ809" s="294"/>
      <c r="AK809" s="294"/>
      <c r="AL809" s="294"/>
      <c r="AM809" s="294"/>
      <c r="AN809" s="294"/>
      <c r="AO809" s="294"/>
      <c r="AP809" s="294"/>
      <c r="AQ809" s="294"/>
      <c r="AR809" s="294"/>
      <c r="AS809" s="294"/>
      <c r="AT809" s="294"/>
      <c r="AU809" s="294"/>
      <c r="AV809" s="294"/>
      <c r="AW809" s="294"/>
      <c r="AX809" s="294"/>
      <c r="AY809" s="294"/>
      <c r="AZ809" s="294"/>
      <c r="BA809" s="294"/>
      <c r="BB809" s="294"/>
      <c r="BC809" s="294"/>
      <c r="BD809" s="294"/>
      <c r="BE809" s="294"/>
      <c r="BF809" s="294"/>
      <c r="BG809" s="294"/>
      <c r="BH809" s="294"/>
      <c r="BI809" s="294"/>
    </row>
    <row r="810" spans="2:61" ht="15.75" customHeight="1" x14ac:dyDescent="0.2">
      <c r="B810" s="297"/>
      <c r="C810" s="297"/>
      <c r="D810" s="297"/>
      <c r="E810" s="297"/>
      <c r="F810" s="294"/>
      <c r="G810" s="294"/>
      <c r="H810" s="294"/>
      <c r="I810" s="294"/>
      <c r="J810" s="294"/>
      <c r="K810" s="294"/>
      <c r="L810" s="294"/>
      <c r="M810" s="294"/>
      <c r="N810" s="294"/>
      <c r="O810" s="294"/>
      <c r="P810" s="294"/>
      <c r="Q810" s="294"/>
      <c r="R810" s="294"/>
      <c r="S810" s="294"/>
      <c r="T810" s="294"/>
      <c r="U810" s="294"/>
      <c r="V810" s="294"/>
      <c r="W810" s="294"/>
      <c r="X810" s="294"/>
      <c r="Y810" s="294"/>
      <c r="Z810" s="294"/>
      <c r="AA810" s="294"/>
      <c r="AB810" s="294"/>
      <c r="AC810" s="294"/>
      <c r="AD810" s="294"/>
      <c r="AE810" s="294"/>
      <c r="AF810" s="294"/>
      <c r="AG810" s="294"/>
      <c r="AH810" s="294"/>
      <c r="AI810" s="294"/>
      <c r="AJ810" s="294"/>
      <c r="AK810" s="294"/>
      <c r="AL810" s="294"/>
      <c r="AM810" s="294"/>
      <c r="AN810" s="294"/>
      <c r="AO810" s="294"/>
      <c r="AP810" s="294"/>
      <c r="AQ810" s="294"/>
      <c r="AR810" s="294"/>
      <c r="AS810" s="294"/>
      <c r="AT810" s="294"/>
      <c r="AU810" s="294"/>
      <c r="AV810" s="294"/>
      <c r="AW810" s="294"/>
      <c r="AX810" s="294"/>
      <c r="AY810" s="294"/>
      <c r="AZ810" s="294"/>
      <c r="BA810" s="294"/>
      <c r="BB810" s="294"/>
      <c r="BC810" s="294"/>
      <c r="BD810" s="294"/>
      <c r="BE810" s="294"/>
      <c r="BF810" s="294"/>
      <c r="BG810" s="294"/>
      <c r="BH810" s="294"/>
      <c r="BI810" s="294"/>
    </row>
    <row r="811" spans="2:61" ht="15.75" customHeight="1" x14ac:dyDescent="0.2">
      <c r="B811" s="297"/>
      <c r="C811" s="297"/>
      <c r="D811" s="297"/>
      <c r="E811" s="297"/>
      <c r="F811" s="294"/>
      <c r="G811" s="294"/>
      <c r="H811" s="294"/>
      <c r="I811" s="294"/>
      <c r="J811" s="294"/>
      <c r="K811" s="294"/>
      <c r="L811" s="294"/>
      <c r="M811" s="294"/>
      <c r="N811" s="294"/>
      <c r="O811" s="294"/>
      <c r="P811" s="294"/>
      <c r="Q811" s="294"/>
      <c r="R811" s="294"/>
      <c r="S811" s="294"/>
      <c r="T811" s="294"/>
      <c r="U811" s="294"/>
      <c r="V811" s="294"/>
      <c r="W811" s="294"/>
      <c r="X811" s="294"/>
      <c r="Y811" s="294"/>
      <c r="Z811" s="294"/>
      <c r="AA811" s="294"/>
      <c r="AB811" s="294"/>
      <c r="AC811" s="294"/>
      <c r="AD811" s="294"/>
      <c r="AE811" s="294"/>
      <c r="AF811" s="294"/>
      <c r="AG811" s="294"/>
      <c r="AH811" s="294"/>
      <c r="AI811" s="294"/>
      <c r="AJ811" s="294"/>
      <c r="AK811" s="294"/>
      <c r="AL811" s="294"/>
      <c r="AM811" s="294"/>
      <c r="AN811" s="294"/>
      <c r="AO811" s="294"/>
      <c r="AP811" s="294"/>
      <c r="AQ811" s="294"/>
      <c r="AR811" s="294"/>
      <c r="AS811" s="294"/>
      <c r="AT811" s="294"/>
      <c r="AU811" s="294"/>
      <c r="AV811" s="294"/>
      <c r="AW811" s="294"/>
      <c r="AX811" s="294"/>
      <c r="AY811" s="294"/>
      <c r="AZ811" s="294"/>
      <c r="BA811" s="294"/>
      <c r="BB811" s="294"/>
      <c r="BC811" s="294"/>
      <c r="BD811" s="294"/>
      <c r="BE811" s="294"/>
      <c r="BF811" s="294"/>
      <c r="BG811" s="294"/>
      <c r="BH811" s="294"/>
      <c r="BI811" s="294"/>
    </row>
    <row r="812" spans="2:61" ht="15.75" customHeight="1" x14ac:dyDescent="0.2">
      <c r="B812" s="297"/>
      <c r="C812" s="297"/>
      <c r="D812" s="297"/>
      <c r="E812" s="297"/>
      <c r="F812" s="294"/>
      <c r="G812" s="294"/>
      <c r="H812" s="294"/>
      <c r="I812" s="294"/>
      <c r="J812" s="294"/>
      <c r="K812" s="294"/>
      <c r="L812" s="294"/>
      <c r="M812" s="294"/>
      <c r="N812" s="294"/>
      <c r="O812" s="294"/>
      <c r="P812" s="294"/>
      <c r="Q812" s="294"/>
      <c r="R812" s="294"/>
      <c r="S812" s="294"/>
      <c r="T812" s="294"/>
      <c r="U812" s="294"/>
      <c r="V812" s="294"/>
      <c r="W812" s="294"/>
      <c r="X812" s="294"/>
      <c r="Y812" s="294"/>
      <c r="Z812" s="294"/>
      <c r="AA812" s="294"/>
      <c r="AB812" s="294"/>
      <c r="AC812" s="294"/>
      <c r="AD812" s="294"/>
      <c r="AE812" s="294"/>
      <c r="AF812" s="294"/>
      <c r="AG812" s="294"/>
      <c r="AH812" s="294"/>
      <c r="AI812" s="294"/>
      <c r="AJ812" s="294"/>
      <c r="AK812" s="294"/>
      <c r="AL812" s="294"/>
      <c r="AM812" s="294"/>
      <c r="AN812" s="294"/>
      <c r="AO812" s="294"/>
      <c r="AP812" s="294"/>
      <c r="AQ812" s="294"/>
      <c r="AR812" s="294"/>
      <c r="AS812" s="294"/>
      <c r="AT812" s="294"/>
      <c r="AU812" s="294"/>
      <c r="AV812" s="294"/>
      <c r="AW812" s="294"/>
      <c r="AX812" s="294"/>
      <c r="AY812" s="294"/>
      <c r="AZ812" s="294"/>
      <c r="BA812" s="294"/>
      <c r="BB812" s="294"/>
      <c r="BC812" s="294"/>
      <c r="BD812" s="294"/>
      <c r="BE812" s="294"/>
      <c r="BF812" s="294"/>
      <c r="BG812" s="294"/>
      <c r="BH812" s="294"/>
      <c r="BI812" s="294"/>
    </row>
    <row r="813" spans="2:61" ht="15.75" customHeight="1" x14ac:dyDescent="0.2">
      <c r="B813" s="297"/>
      <c r="C813" s="297"/>
      <c r="D813" s="297"/>
      <c r="E813" s="297"/>
      <c r="F813" s="294"/>
      <c r="G813" s="294"/>
      <c r="H813" s="294"/>
      <c r="I813" s="294"/>
      <c r="J813" s="294"/>
      <c r="K813" s="294"/>
      <c r="L813" s="294"/>
      <c r="M813" s="294"/>
      <c r="N813" s="294"/>
      <c r="O813" s="294"/>
      <c r="P813" s="294"/>
      <c r="Q813" s="294"/>
      <c r="R813" s="294"/>
      <c r="S813" s="294"/>
      <c r="T813" s="294"/>
      <c r="U813" s="294"/>
      <c r="V813" s="294"/>
      <c r="W813" s="294"/>
      <c r="X813" s="294"/>
      <c r="Y813" s="294"/>
      <c r="Z813" s="294"/>
      <c r="AA813" s="294"/>
      <c r="AB813" s="294"/>
      <c r="AC813" s="294"/>
      <c r="AD813" s="294"/>
      <c r="AE813" s="294"/>
      <c r="AF813" s="294"/>
      <c r="AG813" s="294"/>
      <c r="AH813" s="294"/>
      <c r="AI813" s="294"/>
      <c r="AJ813" s="294"/>
      <c r="AK813" s="294"/>
      <c r="AL813" s="294"/>
      <c r="AM813" s="294"/>
      <c r="AN813" s="294"/>
      <c r="AO813" s="294"/>
      <c r="AP813" s="294"/>
      <c r="AQ813" s="294"/>
      <c r="AR813" s="294"/>
      <c r="AS813" s="294"/>
      <c r="AT813" s="294"/>
      <c r="AU813" s="294"/>
      <c r="AV813" s="294"/>
      <c r="AW813" s="294"/>
      <c r="AX813" s="294"/>
      <c r="AY813" s="294"/>
      <c r="AZ813" s="294"/>
      <c r="BA813" s="294"/>
      <c r="BB813" s="294"/>
      <c r="BC813" s="294"/>
      <c r="BD813" s="294"/>
      <c r="BE813" s="294"/>
      <c r="BF813" s="294"/>
      <c r="BG813" s="294"/>
      <c r="BH813" s="294"/>
      <c r="BI813" s="294"/>
    </row>
    <row r="814" spans="2:61" ht="15.75" customHeight="1" x14ac:dyDescent="0.2">
      <c r="B814" s="297"/>
      <c r="C814" s="297"/>
      <c r="D814" s="297"/>
      <c r="E814" s="297"/>
      <c r="F814" s="294"/>
      <c r="G814" s="294"/>
      <c r="H814" s="294"/>
      <c r="I814" s="294"/>
      <c r="J814" s="294"/>
      <c r="K814" s="294"/>
      <c r="L814" s="294"/>
      <c r="M814" s="294"/>
      <c r="N814" s="294"/>
      <c r="O814" s="294"/>
      <c r="P814" s="294"/>
      <c r="Q814" s="294"/>
      <c r="R814" s="294"/>
      <c r="S814" s="294"/>
      <c r="T814" s="294"/>
      <c r="U814" s="294"/>
      <c r="V814" s="294"/>
      <c r="W814" s="294"/>
      <c r="X814" s="294"/>
      <c r="Y814" s="294"/>
      <c r="Z814" s="294"/>
      <c r="AA814" s="294"/>
      <c r="AB814" s="294"/>
      <c r="AC814" s="294"/>
      <c r="AD814" s="294"/>
      <c r="AE814" s="294"/>
      <c r="AF814" s="294"/>
      <c r="AG814" s="294"/>
      <c r="AH814" s="294"/>
      <c r="AI814" s="294"/>
      <c r="AJ814" s="294"/>
      <c r="AK814" s="294"/>
      <c r="AL814" s="294"/>
      <c r="AM814" s="294"/>
      <c r="AN814" s="294"/>
      <c r="AO814" s="294"/>
      <c r="AP814" s="294"/>
      <c r="AQ814" s="294"/>
      <c r="AR814" s="294"/>
      <c r="AS814" s="294"/>
      <c r="AT814" s="294"/>
      <c r="AU814" s="294"/>
      <c r="AV814" s="294"/>
      <c r="AW814" s="294"/>
      <c r="AX814" s="294"/>
      <c r="AY814" s="294"/>
      <c r="AZ814" s="294"/>
      <c r="BA814" s="294"/>
      <c r="BB814" s="294"/>
      <c r="BC814" s="294"/>
      <c r="BD814" s="294"/>
      <c r="BE814" s="294"/>
      <c r="BF814" s="294"/>
      <c r="BG814" s="294"/>
      <c r="BH814" s="294"/>
      <c r="BI814" s="294"/>
    </row>
    <row r="815" spans="2:61" ht="15.75" customHeight="1" x14ac:dyDescent="0.2">
      <c r="B815" s="297"/>
      <c r="C815" s="297"/>
      <c r="D815" s="297"/>
      <c r="E815" s="297"/>
      <c r="F815" s="294"/>
      <c r="G815" s="294"/>
      <c r="H815" s="294"/>
      <c r="I815" s="294"/>
      <c r="J815" s="294"/>
      <c r="K815" s="294"/>
      <c r="L815" s="294"/>
      <c r="M815" s="294"/>
      <c r="N815" s="294"/>
      <c r="O815" s="294"/>
      <c r="P815" s="294"/>
      <c r="Q815" s="294"/>
      <c r="R815" s="294"/>
      <c r="S815" s="294"/>
      <c r="T815" s="294"/>
      <c r="U815" s="294"/>
      <c r="V815" s="294"/>
      <c r="W815" s="294"/>
      <c r="X815" s="294"/>
      <c r="Y815" s="294"/>
      <c r="Z815" s="294"/>
      <c r="AA815" s="294"/>
      <c r="AB815" s="294"/>
      <c r="AC815" s="294"/>
      <c r="AD815" s="294"/>
      <c r="AE815" s="294"/>
      <c r="AF815" s="294"/>
      <c r="AG815" s="294"/>
      <c r="AH815" s="294"/>
      <c r="AI815" s="294"/>
      <c r="AJ815" s="294"/>
      <c r="AK815" s="294"/>
      <c r="AL815" s="294"/>
      <c r="AM815" s="294"/>
      <c r="AN815" s="294"/>
      <c r="AO815" s="294"/>
      <c r="AP815" s="294"/>
      <c r="AQ815" s="294"/>
      <c r="AR815" s="294"/>
      <c r="AS815" s="294"/>
      <c r="AT815" s="294"/>
      <c r="AU815" s="294"/>
      <c r="AV815" s="294"/>
      <c r="AW815" s="294"/>
      <c r="AX815" s="294"/>
      <c r="AY815" s="294"/>
      <c r="AZ815" s="294"/>
      <c r="BA815" s="294"/>
      <c r="BB815" s="294"/>
      <c r="BC815" s="294"/>
      <c r="BD815" s="294"/>
      <c r="BE815" s="294"/>
      <c r="BF815" s="294"/>
      <c r="BG815" s="294"/>
      <c r="BH815" s="294"/>
      <c r="BI815" s="294"/>
    </row>
    <row r="816" spans="2:61" ht="15.75" customHeight="1" x14ac:dyDescent="0.2">
      <c r="B816" s="297"/>
      <c r="C816" s="297"/>
      <c r="D816" s="297"/>
      <c r="E816" s="297"/>
      <c r="F816" s="294"/>
      <c r="G816" s="294"/>
      <c r="H816" s="294"/>
      <c r="I816" s="294"/>
      <c r="J816" s="294"/>
      <c r="K816" s="294"/>
      <c r="L816" s="294"/>
      <c r="M816" s="294"/>
      <c r="N816" s="294"/>
      <c r="O816" s="294"/>
      <c r="P816" s="294"/>
      <c r="Q816" s="294"/>
      <c r="R816" s="294"/>
      <c r="S816" s="294"/>
      <c r="T816" s="294"/>
      <c r="U816" s="294"/>
      <c r="V816" s="294"/>
      <c r="W816" s="294"/>
      <c r="X816" s="294"/>
      <c r="Y816" s="294"/>
      <c r="Z816" s="294"/>
      <c r="AA816" s="294"/>
      <c r="AB816" s="294"/>
      <c r="AC816" s="294"/>
      <c r="AD816" s="294"/>
      <c r="AE816" s="294"/>
      <c r="AF816" s="294"/>
      <c r="AG816" s="294"/>
      <c r="AH816" s="294"/>
      <c r="AI816" s="294"/>
      <c r="AJ816" s="294"/>
      <c r="AK816" s="294"/>
      <c r="AL816" s="294"/>
      <c r="AM816" s="294"/>
      <c r="AN816" s="294"/>
      <c r="AO816" s="294"/>
      <c r="AP816" s="294"/>
      <c r="AQ816" s="294"/>
      <c r="AR816" s="294"/>
      <c r="AS816" s="294"/>
      <c r="AT816" s="294"/>
      <c r="AU816" s="294"/>
      <c r="AV816" s="294"/>
      <c r="AW816" s="294"/>
      <c r="AX816" s="294"/>
      <c r="AY816" s="294"/>
      <c r="AZ816" s="294"/>
      <c r="BA816" s="294"/>
      <c r="BB816" s="294"/>
      <c r="BC816" s="294"/>
      <c r="BD816" s="294"/>
      <c r="BE816" s="294"/>
      <c r="BF816" s="294"/>
      <c r="BG816" s="294"/>
      <c r="BH816" s="294"/>
      <c r="BI816" s="294"/>
    </row>
    <row r="817" spans="2:61" ht="15.75" customHeight="1" x14ac:dyDescent="0.2">
      <c r="B817" s="297"/>
      <c r="C817" s="297"/>
      <c r="D817" s="297"/>
      <c r="E817" s="297"/>
      <c r="F817" s="294"/>
      <c r="G817" s="294"/>
      <c r="H817" s="294"/>
      <c r="I817" s="294"/>
      <c r="J817" s="294"/>
      <c r="K817" s="294"/>
      <c r="L817" s="294"/>
      <c r="M817" s="294"/>
      <c r="N817" s="294"/>
      <c r="O817" s="294"/>
      <c r="P817" s="294"/>
      <c r="Q817" s="294"/>
      <c r="R817" s="294"/>
      <c r="S817" s="294"/>
      <c r="T817" s="294"/>
      <c r="U817" s="294"/>
      <c r="V817" s="294"/>
      <c r="W817" s="294"/>
      <c r="X817" s="294"/>
      <c r="Y817" s="294"/>
      <c r="Z817" s="294"/>
      <c r="AA817" s="294"/>
      <c r="AB817" s="294"/>
      <c r="AC817" s="294"/>
      <c r="AD817" s="294"/>
      <c r="AE817" s="294"/>
      <c r="AF817" s="294"/>
      <c r="AG817" s="294"/>
      <c r="AH817" s="294"/>
      <c r="AI817" s="294"/>
      <c r="AJ817" s="294"/>
      <c r="AK817" s="294"/>
      <c r="AL817" s="294"/>
      <c r="AM817" s="294"/>
      <c r="AN817" s="294"/>
      <c r="AO817" s="294"/>
      <c r="AP817" s="294"/>
      <c r="AQ817" s="294"/>
      <c r="AR817" s="294"/>
      <c r="AS817" s="294"/>
      <c r="AT817" s="294"/>
      <c r="AU817" s="294"/>
      <c r="AV817" s="294"/>
      <c r="AW817" s="294"/>
      <c r="AX817" s="294"/>
      <c r="AY817" s="294"/>
      <c r="AZ817" s="294"/>
      <c r="BA817" s="294"/>
      <c r="BB817" s="294"/>
      <c r="BC817" s="294"/>
      <c r="BD817" s="294"/>
      <c r="BE817" s="294"/>
      <c r="BF817" s="294"/>
      <c r="BG817" s="294"/>
      <c r="BH817" s="294"/>
      <c r="BI817" s="294"/>
    </row>
    <row r="818" spans="2:61" ht="15.75" customHeight="1" x14ac:dyDescent="0.2">
      <c r="B818" s="297"/>
      <c r="C818" s="297"/>
      <c r="D818" s="297"/>
      <c r="E818" s="297"/>
      <c r="F818" s="294"/>
      <c r="G818" s="294"/>
      <c r="H818" s="294"/>
      <c r="I818" s="294"/>
      <c r="J818" s="294"/>
      <c r="K818" s="294"/>
      <c r="L818" s="294"/>
      <c r="M818" s="294"/>
      <c r="N818" s="294"/>
      <c r="O818" s="294"/>
      <c r="P818" s="294"/>
      <c r="Q818" s="294"/>
      <c r="R818" s="294"/>
      <c r="S818" s="294"/>
      <c r="T818" s="294"/>
      <c r="U818" s="294"/>
      <c r="V818" s="294"/>
      <c r="W818" s="294"/>
      <c r="X818" s="294"/>
      <c r="Y818" s="294"/>
      <c r="Z818" s="294"/>
      <c r="AA818" s="294"/>
      <c r="AB818" s="294"/>
      <c r="AC818" s="294"/>
      <c r="AD818" s="294"/>
      <c r="AE818" s="294"/>
      <c r="AF818" s="294"/>
      <c r="AG818" s="294"/>
      <c r="AH818" s="294"/>
      <c r="AI818" s="294"/>
      <c r="AJ818" s="294"/>
      <c r="AK818" s="294"/>
      <c r="AL818" s="294"/>
      <c r="AM818" s="294"/>
      <c r="AN818" s="294"/>
      <c r="AO818" s="294"/>
      <c r="AP818" s="294"/>
      <c r="AQ818" s="294"/>
      <c r="AR818" s="294"/>
      <c r="AS818" s="294"/>
      <c r="AT818" s="294"/>
      <c r="AU818" s="294"/>
      <c r="AV818" s="294"/>
      <c r="AW818" s="294"/>
      <c r="AX818" s="294"/>
      <c r="AY818" s="294"/>
      <c r="AZ818" s="294"/>
      <c r="BA818" s="294"/>
      <c r="BB818" s="294"/>
      <c r="BC818" s="294"/>
      <c r="BD818" s="294"/>
      <c r="BE818" s="294"/>
      <c r="BF818" s="294"/>
      <c r="BG818" s="294"/>
      <c r="BH818" s="294"/>
      <c r="BI818" s="294"/>
    </row>
    <row r="819" spans="2:61" ht="15.75" customHeight="1" x14ac:dyDescent="0.2">
      <c r="B819" s="297"/>
      <c r="C819" s="297"/>
      <c r="D819" s="297"/>
      <c r="E819" s="297"/>
      <c r="F819" s="294"/>
      <c r="G819" s="294"/>
      <c r="H819" s="294"/>
      <c r="I819" s="294"/>
      <c r="J819" s="294"/>
      <c r="K819" s="294"/>
      <c r="L819" s="294"/>
      <c r="M819" s="294"/>
      <c r="N819" s="294"/>
      <c r="O819" s="294"/>
      <c r="P819" s="294"/>
      <c r="Q819" s="294"/>
      <c r="R819" s="294"/>
      <c r="S819" s="294"/>
      <c r="T819" s="294"/>
      <c r="U819" s="294"/>
      <c r="V819" s="294"/>
      <c r="W819" s="294"/>
      <c r="X819" s="294"/>
      <c r="Y819" s="294"/>
      <c r="Z819" s="294"/>
      <c r="AA819" s="294"/>
      <c r="AB819" s="294"/>
      <c r="AC819" s="294"/>
      <c r="AD819" s="294"/>
      <c r="AE819" s="294"/>
      <c r="AF819" s="294"/>
      <c r="AG819" s="294"/>
      <c r="AH819" s="294"/>
      <c r="AI819" s="294"/>
      <c r="AJ819" s="294"/>
      <c r="AK819" s="294"/>
      <c r="AL819" s="294"/>
      <c r="AM819" s="294"/>
      <c r="AN819" s="294"/>
      <c r="AO819" s="294"/>
      <c r="AP819" s="294"/>
      <c r="AQ819" s="294"/>
      <c r="AR819" s="294"/>
      <c r="AS819" s="294"/>
      <c r="AT819" s="294"/>
      <c r="AU819" s="294"/>
      <c r="AV819" s="294"/>
      <c r="AW819" s="294"/>
      <c r="AX819" s="294"/>
      <c r="AY819" s="294"/>
      <c r="AZ819" s="294"/>
      <c r="BA819" s="294"/>
      <c r="BB819" s="294"/>
      <c r="BC819" s="294"/>
      <c r="BD819" s="294"/>
      <c r="BE819" s="294"/>
      <c r="BF819" s="294"/>
      <c r="BG819" s="294"/>
      <c r="BH819" s="294"/>
      <c r="BI819" s="294"/>
    </row>
    <row r="820" spans="2:61" ht="15.75" customHeight="1" x14ac:dyDescent="0.2">
      <c r="B820" s="297"/>
      <c r="C820" s="297"/>
      <c r="D820" s="297"/>
      <c r="E820" s="297"/>
      <c r="F820" s="294"/>
      <c r="G820" s="294"/>
      <c r="H820" s="294"/>
      <c r="I820" s="294"/>
      <c r="J820" s="294"/>
      <c r="K820" s="294"/>
      <c r="L820" s="294"/>
      <c r="M820" s="294"/>
      <c r="N820" s="294"/>
      <c r="O820" s="294"/>
      <c r="P820" s="294"/>
      <c r="Q820" s="294"/>
      <c r="R820" s="294"/>
      <c r="S820" s="294"/>
      <c r="T820" s="294"/>
      <c r="U820" s="294"/>
      <c r="V820" s="294"/>
      <c r="W820" s="294"/>
      <c r="X820" s="294"/>
      <c r="Y820" s="294"/>
      <c r="Z820" s="294"/>
      <c r="AA820" s="294"/>
      <c r="AB820" s="294"/>
      <c r="AC820" s="294"/>
      <c r="AD820" s="294"/>
      <c r="AE820" s="294"/>
      <c r="AF820" s="294"/>
      <c r="AG820" s="294"/>
      <c r="AH820" s="294"/>
      <c r="AI820" s="294"/>
      <c r="AJ820" s="294"/>
      <c r="AK820" s="294"/>
      <c r="AL820" s="294"/>
      <c r="AM820" s="294"/>
      <c r="AN820" s="294"/>
      <c r="AO820" s="294"/>
      <c r="AP820" s="294"/>
      <c r="AQ820" s="294"/>
      <c r="AR820" s="294"/>
      <c r="AS820" s="294"/>
      <c r="AT820" s="294"/>
      <c r="AU820" s="294"/>
      <c r="AV820" s="294"/>
      <c r="AW820" s="294"/>
      <c r="AX820" s="294"/>
      <c r="AY820" s="294"/>
      <c r="AZ820" s="294"/>
      <c r="BA820" s="294"/>
      <c r="BB820" s="294"/>
      <c r="BC820" s="294"/>
      <c r="BD820" s="294"/>
      <c r="BE820" s="294"/>
      <c r="BF820" s="294"/>
      <c r="BG820" s="294"/>
      <c r="BH820" s="294"/>
      <c r="BI820" s="294"/>
    </row>
    <row r="821" spans="2:61" ht="15.75" customHeight="1" x14ac:dyDescent="0.2">
      <c r="B821" s="297"/>
      <c r="C821" s="297"/>
      <c r="D821" s="297"/>
      <c r="E821" s="297"/>
      <c r="F821" s="294"/>
      <c r="G821" s="294"/>
      <c r="H821" s="294"/>
      <c r="I821" s="294"/>
      <c r="J821" s="294"/>
      <c r="K821" s="294"/>
      <c r="L821" s="294"/>
      <c r="M821" s="294"/>
      <c r="N821" s="294"/>
      <c r="O821" s="294"/>
      <c r="P821" s="294"/>
      <c r="Q821" s="294"/>
      <c r="R821" s="294"/>
      <c r="S821" s="294"/>
      <c r="T821" s="294"/>
      <c r="U821" s="294"/>
      <c r="V821" s="294"/>
      <c r="W821" s="294"/>
      <c r="X821" s="294"/>
      <c r="Y821" s="294"/>
      <c r="Z821" s="294"/>
      <c r="AA821" s="294"/>
      <c r="AB821" s="294"/>
      <c r="AC821" s="294"/>
      <c r="AD821" s="294"/>
      <c r="AE821" s="294"/>
      <c r="AF821" s="294"/>
      <c r="AG821" s="294"/>
      <c r="AH821" s="294"/>
      <c r="AI821" s="294"/>
      <c r="AJ821" s="294"/>
      <c r="AK821" s="294"/>
      <c r="AL821" s="294"/>
      <c r="AM821" s="294"/>
      <c r="AN821" s="294"/>
      <c r="AO821" s="294"/>
      <c r="AP821" s="294"/>
      <c r="AQ821" s="294"/>
      <c r="AR821" s="294"/>
      <c r="AS821" s="294"/>
      <c r="AT821" s="294"/>
      <c r="AU821" s="294"/>
      <c r="AV821" s="294"/>
      <c r="AW821" s="294"/>
      <c r="AX821" s="294"/>
      <c r="AY821" s="294"/>
      <c r="AZ821" s="294"/>
      <c r="BA821" s="294"/>
      <c r="BB821" s="294"/>
      <c r="BC821" s="294"/>
      <c r="BD821" s="294"/>
      <c r="BE821" s="294"/>
      <c r="BF821" s="294"/>
      <c r="BG821" s="294"/>
      <c r="BH821" s="294"/>
      <c r="BI821" s="294"/>
    </row>
    <row r="822" spans="2:61" ht="15.75" customHeight="1" x14ac:dyDescent="0.2">
      <c r="B822" s="297"/>
      <c r="C822" s="297"/>
      <c r="D822" s="297"/>
      <c r="E822" s="297"/>
      <c r="F822" s="294"/>
      <c r="G822" s="294"/>
      <c r="H822" s="294"/>
      <c r="I822" s="294"/>
      <c r="J822" s="294"/>
      <c r="K822" s="294"/>
      <c r="L822" s="294"/>
      <c r="M822" s="294"/>
      <c r="N822" s="294"/>
      <c r="O822" s="294"/>
      <c r="P822" s="294"/>
      <c r="Q822" s="294"/>
      <c r="R822" s="294"/>
      <c r="S822" s="294"/>
      <c r="T822" s="294"/>
      <c r="U822" s="294"/>
      <c r="V822" s="294"/>
      <c r="W822" s="294"/>
      <c r="X822" s="294"/>
      <c r="Y822" s="294"/>
      <c r="Z822" s="294"/>
      <c r="AA822" s="294"/>
      <c r="AB822" s="294"/>
      <c r="AC822" s="294"/>
      <c r="AD822" s="294"/>
      <c r="AE822" s="294"/>
      <c r="AF822" s="294"/>
      <c r="AG822" s="294"/>
      <c r="AH822" s="294"/>
      <c r="AI822" s="294"/>
      <c r="AJ822" s="294"/>
      <c r="AK822" s="294"/>
      <c r="AL822" s="294"/>
      <c r="AM822" s="294"/>
      <c r="AN822" s="294"/>
      <c r="AO822" s="294"/>
      <c r="AP822" s="294"/>
      <c r="AQ822" s="294"/>
      <c r="AR822" s="294"/>
      <c r="AS822" s="294"/>
      <c r="AT822" s="294"/>
      <c r="AU822" s="294"/>
      <c r="AV822" s="294"/>
      <c r="AW822" s="294"/>
      <c r="AX822" s="294"/>
      <c r="AY822" s="294"/>
      <c r="AZ822" s="294"/>
      <c r="BA822" s="294"/>
      <c r="BB822" s="294"/>
      <c r="BC822" s="294"/>
      <c r="BD822" s="294"/>
      <c r="BE822" s="294"/>
      <c r="BF822" s="294"/>
      <c r="BG822" s="294"/>
      <c r="BH822" s="294"/>
      <c r="BI822" s="294"/>
    </row>
    <row r="823" spans="2:61" ht="15.75" customHeight="1" x14ac:dyDescent="0.2">
      <c r="B823" s="297"/>
      <c r="C823" s="297"/>
      <c r="D823" s="297"/>
      <c r="E823" s="297"/>
      <c r="F823" s="294"/>
      <c r="G823" s="294"/>
      <c r="H823" s="294"/>
      <c r="I823" s="294"/>
      <c r="J823" s="294"/>
      <c r="K823" s="294"/>
      <c r="L823" s="294"/>
      <c r="M823" s="294"/>
      <c r="N823" s="294"/>
      <c r="O823" s="294"/>
      <c r="P823" s="294"/>
      <c r="Q823" s="294"/>
      <c r="R823" s="294"/>
      <c r="S823" s="294"/>
      <c r="T823" s="294"/>
      <c r="U823" s="294"/>
      <c r="V823" s="294"/>
      <c r="W823" s="294"/>
      <c r="X823" s="294"/>
      <c r="Y823" s="294"/>
      <c r="Z823" s="294"/>
      <c r="AA823" s="294"/>
      <c r="AB823" s="294"/>
      <c r="AC823" s="294"/>
      <c r="AD823" s="294"/>
      <c r="AE823" s="294"/>
      <c r="AF823" s="294"/>
      <c r="AG823" s="294"/>
      <c r="AH823" s="294"/>
      <c r="AI823" s="294"/>
      <c r="AJ823" s="294"/>
      <c r="AK823" s="294"/>
      <c r="AL823" s="294"/>
      <c r="AM823" s="294"/>
      <c r="AN823" s="294"/>
      <c r="AO823" s="294"/>
      <c r="AP823" s="294"/>
      <c r="AQ823" s="294"/>
      <c r="AR823" s="294"/>
      <c r="AS823" s="294"/>
      <c r="AT823" s="294"/>
      <c r="AU823" s="294"/>
      <c r="AV823" s="294"/>
      <c r="AW823" s="294"/>
      <c r="AX823" s="294"/>
      <c r="AY823" s="294"/>
      <c r="AZ823" s="294"/>
      <c r="BA823" s="294"/>
      <c r="BB823" s="294"/>
      <c r="BC823" s="294"/>
      <c r="BD823" s="294"/>
      <c r="BE823" s="294"/>
      <c r="BF823" s="294"/>
      <c r="BG823" s="294"/>
      <c r="BH823" s="294"/>
      <c r="BI823" s="294"/>
    </row>
    <row r="824" spans="2:61" ht="15.75" customHeight="1" x14ac:dyDescent="0.2">
      <c r="B824" s="297"/>
      <c r="C824" s="297"/>
      <c r="D824" s="297"/>
      <c r="E824" s="297"/>
      <c r="F824" s="294"/>
      <c r="G824" s="294"/>
      <c r="H824" s="294"/>
      <c r="I824" s="294"/>
      <c r="J824" s="294"/>
      <c r="K824" s="294"/>
      <c r="L824" s="294"/>
      <c r="M824" s="294"/>
      <c r="N824" s="294"/>
      <c r="O824" s="294"/>
      <c r="P824" s="294"/>
      <c r="Q824" s="294"/>
      <c r="R824" s="294"/>
      <c r="S824" s="294"/>
      <c r="T824" s="294"/>
      <c r="U824" s="294"/>
      <c r="V824" s="294"/>
      <c r="W824" s="294"/>
      <c r="X824" s="294"/>
      <c r="Y824" s="294"/>
      <c r="Z824" s="294"/>
      <c r="AA824" s="294"/>
      <c r="AB824" s="294"/>
      <c r="AC824" s="294"/>
      <c r="AD824" s="294"/>
      <c r="AE824" s="294"/>
      <c r="AF824" s="294"/>
      <c r="AG824" s="294"/>
      <c r="AH824" s="294"/>
      <c r="AI824" s="294"/>
      <c r="AJ824" s="294"/>
      <c r="AK824" s="294"/>
      <c r="AL824" s="294"/>
      <c r="AM824" s="294"/>
      <c r="AN824" s="294"/>
      <c r="AO824" s="294"/>
      <c r="AP824" s="294"/>
      <c r="AQ824" s="294"/>
      <c r="AR824" s="294"/>
      <c r="AS824" s="294"/>
      <c r="AT824" s="294"/>
      <c r="AU824" s="294"/>
      <c r="AV824" s="294"/>
      <c r="AW824" s="294"/>
      <c r="AX824" s="294"/>
      <c r="AY824" s="294"/>
      <c r="AZ824" s="294"/>
      <c r="BA824" s="294"/>
      <c r="BB824" s="294"/>
      <c r="BC824" s="294"/>
      <c r="BD824" s="294"/>
      <c r="BE824" s="294"/>
      <c r="BF824" s="294"/>
      <c r="BG824" s="294"/>
      <c r="BH824" s="294"/>
      <c r="BI824" s="294"/>
    </row>
    <row r="825" spans="2:61" ht="15.75" customHeight="1" x14ac:dyDescent="0.2">
      <c r="B825" s="297"/>
      <c r="C825" s="297"/>
      <c r="D825" s="297"/>
      <c r="E825" s="297"/>
      <c r="F825" s="294"/>
      <c r="G825" s="294"/>
      <c r="H825" s="294"/>
      <c r="I825" s="294"/>
      <c r="J825" s="294"/>
      <c r="K825" s="294"/>
      <c r="L825" s="294"/>
      <c r="M825" s="294"/>
      <c r="N825" s="294"/>
      <c r="O825" s="294"/>
      <c r="P825" s="294"/>
      <c r="Q825" s="294"/>
      <c r="R825" s="294"/>
      <c r="S825" s="294"/>
      <c r="T825" s="294"/>
      <c r="U825" s="294"/>
      <c r="V825" s="294"/>
      <c r="W825" s="294"/>
      <c r="X825" s="294"/>
      <c r="Y825" s="294"/>
      <c r="Z825" s="294"/>
      <c r="AA825" s="294"/>
      <c r="AB825" s="294"/>
      <c r="AC825" s="294"/>
      <c r="AD825" s="294"/>
      <c r="AE825" s="294"/>
      <c r="AF825" s="294"/>
      <c r="AG825" s="294"/>
      <c r="AH825" s="294"/>
      <c r="AI825" s="294"/>
      <c r="AJ825" s="294"/>
      <c r="AK825" s="294"/>
      <c r="AL825" s="294"/>
      <c r="AM825" s="294"/>
      <c r="AN825" s="294"/>
      <c r="AO825" s="294"/>
      <c r="AP825" s="294"/>
      <c r="AQ825" s="294"/>
      <c r="AR825" s="294"/>
      <c r="AS825" s="294"/>
      <c r="AT825" s="294"/>
      <c r="AU825" s="294"/>
      <c r="AV825" s="294"/>
      <c r="AW825" s="294"/>
      <c r="AX825" s="294"/>
      <c r="AY825" s="294"/>
      <c r="AZ825" s="294"/>
      <c r="BA825" s="294"/>
      <c r="BB825" s="294"/>
      <c r="BC825" s="294"/>
      <c r="BD825" s="294"/>
      <c r="BE825" s="294"/>
      <c r="BF825" s="294"/>
      <c r="BG825" s="294"/>
      <c r="BH825" s="294"/>
      <c r="BI825" s="294"/>
    </row>
    <row r="826" spans="2:61" ht="15.75" customHeight="1" x14ac:dyDescent="0.2">
      <c r="B826" s="297"/>
      <c r="C826" s="297"/>
      <c r="D826" s="297"/>
      <c r="E826" s="297"/>
      <c r="F826" s="294"/>
      <c r="G826" s="294"/>
      <c r="H826" s="294"/>
      <c r="I826" s="294"/>
      <c r="J826" s="294"/>
      <c r="K826" s="294"/>
      <c r="L826" s="294"/>
      <c r="M826" s="294"/>
      <c r="N826" s="294"/>
      <c r="O826" s="294"/>
      <c r="P826" s="294"/>
      <c r="Q826" s="294"/>
      <c r="R826" s="294"/>
      <c r="S826" s="294"/>
      <c r="T826" s="294"/>
      <c r="U826" s="294"/>
      <c r="V826" s="294"/>
      <c r="W826" s="294"/>
      <c r="X826" s="294"/>
      <c r="Y826" s="294"/>
      <c r="Z826" s="294"/>
      <c r="AA826" s="294"/>
      <c r="AB826" s="294"/>
      <c r="AC826" s="294"/>
      <c r="AD826" s="294"/>
      <c r="AE826" s="294"/>
      <c r="AF826" s="294"/>
      <c r="AG826" s="294"/>
      <c r="AH826" s="294"/>
      <c r="AI826" s="294"/>
      <c r="AJ826" s="294"/>
      <c r="AK826" s="294"/>
      <c r="AL826" s="294"/>
      <c r="AM826" s="294"/>
      <c r="AN826" s="294"/>
      <c r="AO826" s="294"/>
      <c r="AP826" s="294"/>
      <c r="AQ826" s="294"/>
      <c r="AR826" s="294"/>
      <c r="AS826" s="294"/>
      <c r="AT826" s="294"/>
      <c r="AU826" s="294"/>
      <c r="AV826" s="294"/>
      <c r="AW826" s="294"/>
      <c r="AX826" s="294"/>
      <c r="AY826" s="294"/>
      <c r="AZ826" s="294"/>
      <c r="BA826" s="294"/>
      <c r="BB826" s="294"/>
      <c r="BC826" s="294"/>
      <c r="BD826" s="294"/>
      <c r="BE826" s="294"/>
      <c r="BF826" s="294"/>
      <c r="BG826" s="294"/>
      <c r="BH826" s="294"/>
      <c r="BI826" s="294"/>
    </row>
    <row r="827" spans="2:61" ht="15.75" customHeight="1" x14ac:dyDescent="0.2">
      <c r="B827" s="297"/>
      <c r="C827" s="297"/>
      <c r="D827" s="297"/>
      <c r="E827" s="297"/>
      <c r="F827" s="294"/>
      <c r="G827" s="294"/>
      <c r="H827" s="294"/>
      <c r="I827" s="294"/>
      <c r="J827" s="294"/>
      <c r="K827" s="294"/>
      <c r="L827" s="294"/>
      <c r="M827" s="294"/>
      <c r="N827" s="294"/>
      <c r="O827" s="294"/>
      <c r="P827" s="294"/>
      <c r="Q827" s="294"/>
      <c r="R827" s="294"/>
      <c r="S827" s="294"/>
      <c r="T827" s="294"/>
      <c r="U827" s="294"/>
      <c r="V827" s="294"/>
      <c r="W827" s="294"/>
      <c r="X827" s="294"/>
      <c r="Y827" s="294"/>
      <c r="Z827" s="294"/>
      <c r="AA827" s="294"/>
      <c r="AB827" s="294"/>
      <c r="AC827" s="294"/>
      <c r="AD827" s="294"/>
      <c r="AE827" s="294"/>
      <c r="AF827" s="294"/>
      <c r="AG827" s="294"/>
      <c r="AH827" s="294"/>
      <c r="AI827" s="294"/>
      <c r="AJ827" s="294"/>
      <c r="AK827" s="294"/>
      <c r="AL827" s="294"/>
      <c r="AM827" s="294"/>
      <c r="AN827" s="294"/>
      <c r="AO827" s="294"/>
      <c r="AP827" s="294"/>
      <c r="AQ827" s="294"/>
      <c r="AR827" s="294"/>
      <c r="AS827" s="294"/>
      <c r="AT827" s="294"/>
      <c r="AU827" s="294"/>
      <c r="AV827" s="294"/>
      <c r="AW827" s="294"/>
      <c r="AX827" s="294"/>
      <c r="AY827" s="294"/>
      <c r="AZ827" s="294"/>
      <c r="BA827" s="294"/>
      <c r="BB827" s="294"/>
      <c r="BC827" s="294"/>
      <c r="BD827" s="294"/>
      <c r="BE827" s="294"/>
      <c r="BF827" s="294"/>
      <c r="BG827" s="294"/>
      <c r="BH827" s="294"/>
      <c r="BI827" s="294"/>
    </row>
    <row r="828" spans="2:61" ht="15.75" customHeight="1" x14ac:dyDescent="0.2">
      <c r="B828" s="297"/>
      <c r="C828" s="297"/>
      <c r="D828" s="297"/>
      <c r="E828" s="297"/>
      <c r="F828" s="294"/>
      <c r="G828" s="294"/>
      <c r="H828" s="294"/>
      <c r="I828" s="294"/>
      <c r="J828" s="294"/>
      <c r="K828" s="294"/>
      <c r="L828" s="294"/>
      <c r="M828" s="294"/>
      <c r="N828" s="294"/>
      <c r="O828" s="294"/>
      <c r="P828" s="294"/>
      <c r="Q828" s="294"/>
      <c r="R828" s="294"/>
      <c r="S828" s="294"/>
      <c r="T828" s="294"/>
      <c r="U828" s="294"/>
      <c r="V828" s="294"/>
      <c r="W828" s="294"/>
      <c r="X828" s="294"/>
      <c r="Y828" s="294"/>
      <c r="Z828" s="294"/>
      <c r="AA828" s="294"/>
      <c r="AB828" s="294"/>
      <c r="AC828" s="294"/>
      <c r="AD828" s="294"/>
      <c r="AE828" s="294"/>
      <c r="AF828" s="294"/>
      <c r="AG828" s="294"/>
      <c r="AH828" s="294"/>
      <c r="AI828" s="294"/>
      <c r="AJ828" s="294"/>
      <c r="AK828" s="294"/>
      <c r="AL828" s="294"/>
      <c r="AM828" s="294"/>
      <c r="AN828" s="294"/>
      <c r="AO828" s="294"/>
      <c r="AP828" s="294"/>
      <c r="AQ828" s="294"/>
      <c r="AR828" s="294"/>
      <c r="AS828" s="294"/>
      <c r="AT828" s="294"/>
      <c r="AU828" s="294"/>
      <c r="AV828" s="294"/>
      <c r="AW828" s="294"/>
      <c r="AX828" s="294"/>
      <c r="AY828" s="294"/>
      <c r="AZ828" s="294"/>
      <c r="BA828" s="294"/>
      <c r="BB828" s="294"/>
      <c r="BC828" s="294"/>
      <c r="BD828" s="294"/>
      <c r="BE828" s="294"/>
      <c r="BF828" s="294"/>
      <c r="BG828" s="294"/>
      <c r="BH828" s="294"/>
      <c r="BI828" s="294"/>
    </row>
    <row r="829" spans="2:61" ht="15.75" customHeight="1" x14ac:dyDescent="0.2">
      <c r="B829" s="297"/>
      <c r="C829" s="297"/>
      <c r="D829" s="297"/>
      <c r="E829" s="297"/>
      <c r="F829" s="294"/>
      <c r="G829" s="294"/>
      <c r="H829" s="294"/>
      <c r="I829" s="294"/>
      <c r="J829" s="294"/>
      <c r="K829" s="294"/>
      <c r="L829" s="294"/>
      <c r="M829" s="294"/>
      <c r="N829" s="294"/>
      <c r="O829" s="294"/>
      <c r="P829" s="294"/>
      <c r="Q829" s="294"/>
      <c r="R829" s="294"/>
      <c r="S829" s="294"/>
      <c r="T829" s="294"/>
      <c r="U829" s="294"/>
      <c r="V829" s="294"/>
      <c r="W829" s="294"/>
      <c r="X829" s="294"/>
      <c r="Y829" s="294"/>
      <c r="Z829" s="294"/>
      <c r="AA829" s="294"/>
      <c r="AB829" s="294"/>
      <c r="AC829" s="294"/>
      <c r="AD829" s="294"/>
      <c r="AE829" s="294"/>
      <c r="AF829" s="294"/>
      <c r="AG829" s="294"/>
      <c r="AH829" s="294"/>
      <c r="AI829" s="294"/>
      <c r="AJ829" s="294"/>
      <c r="AK829" s="294"/>
      <c r="AL829" s="294"/>
      <c r="AM829" s="294"/>
      <c r="AN829" s="294"/>
      <c r="AO829" s="294"/>
      <c r="AP829" s="294"/>
      <c r="AQ829" s="294"/>
      <c r="AR829" s="294"/>
      <c r="AS829" s="294"/>
      <c r="AT829" s="294"/>
      <c r="AU829" s="294"/>
      <c r="AV829" s="294"/>
      <c r="AW829" s="294"/>
      <c r="AX829" s="294"/>
      <c r="AY829" s="294"/>
      <c r="AZ829" s="294"/>
      <c r="BA829" s="294"/>
      <c r="BB829" s="294"/>
      <c r="BC829" s="294"/>
      <c r="BD829" s="294"/>
      <c r="BE829" s="294"/>
      <c r="BF829" s="294"/>
      <c r="BG829" s="294"/>
      <c r="BH829" s="294"/>
      <c r="BI829" s="294"/>
    </row>
    <row r="830" spans="2:61" ht="15.75" customHeight="1" x14ac:dyDescent="0.2">
      <c r="B830" s="297"/>
      <c r="C830" s="297"/>
      <c r="D830" s="297"/>
      <c r="E830" s="297"/>
      <c r="F830" s="294"/>
      <c r="G830" s="294"/>
      <c r="H830" s="294"/>
      <c r="I830" s="294"/>
      <c r="J830" s="294"/>
      <c r="K830" s="294"/>
      <c r="L830" s="294"/>
      <c r="M830" s="294"/>
      <c r="N830" s="294"/>
      <c r="O830" s="294"/>
      <c r="P830" s="294"/>
      <c r="Q830" s="294"/>
      <c r="R830" s="294"/>
      <c r="S830" s="294"/>
      <c r="T830" s="294"/>
      <c r="U830" s="294"/>
      <c r="V830" s="294"/>
      <c r="W830" s="294"/>
      <c r="X830" s="294"/>
      <c r="Y830" s="294"/>
      <c r="Z830" s="294"/>
      <c r="AA830" s="294"/>
      <c r="AB830" s="294"/>
      <c r="AC830" s="294"/>
      <c r="AD830" s="294"/>
      <c r="AE830" s="294"/>
      <c r="AF830" s="294"/>
      <c r="AG830" s="294"/>
      <c r="AH830" s="294"/>
      <c r="AI830" s="294"/>
      <c r="AJ830" s="294"/>
      <c r="AK830" s="294"/>
      <c r="AL830" s="294"/>
      <c r="AM830" s="294"/>
      <c r="AN830" s="294"/>
      <c r="AO830" s="294"/>
      <c r="AP830" s="294"/>
      <c r="AQ830" s="294"/>
      <c r="AR830" s="294"/>
      <c r="AS830" s="294"/>
      <c r="AT830" s="294"/>
      <c r="AU830" s="294"/>
      <c r="AV830" s="294"/>
      <c r="AW830" s="294"/>
      <c r="AX830" s="294"/>
      <c r="AY830" s="294"/>
      <c r="AZ830" s="294"/>
      <c r="BA830" s="294"/>
      <c r="BB830" s="294"/>
      <c r="BC830" s="294"/>
      <c r="BD830" s="294"/>
      <c r="BE830" s="294"/>
      <c r="BF830" s="294"/>
      <c r="BG830" s="294"/>
      <c r="BH830" s="294"/>
      <c r="BI830" s="294"/>
    </row>
    <row r="831" spans="2:61" ht="15.75" customHeight="1" x14ac:dyDescent="0.2">
      <c r="B831" s="297"/>
      <c r="C831" s="297"/>
      <c r="D831" s="297"/>
      <c r="E831" s="297"/>
      <c r="F831" s="294"/>
      <c r="G831" s="294"/>
      <c r="H831" s="294"/>
      <c r="I831" s="294"/>
      <c r="J831" s="294"/>
      <c r="K831" s="294"/>
      <c r="L831" s="294"/>
      <c r="M831" s="294"/>
      <c r="N831" s="294"/>
      <c r="O831" s="294"/>
      <c r="P831" s="294"/>
      <c r="Q831" s="294"/>
      <c r="R831" s="294"/>
      <c r="S831" s="294"/>
      <c r="T831" s="294"/>
      <c r="U831" s="294"/>
      <c r="V831" s="294"/>
      <c r="W831" s="294"/>
      <c r="X831" s="294"/>
      <c r="Y831" s="294"/>
      <c r="Z831" s="294"/>
      <c r="AA831" s="294"/>
      <c r="AB831" s="294"/>
      <c r="AC831" s="294"/>
      <c r="AD831" s="294"/>
      <c r="AE831" s="294"/>
      <c r="AF831" s="294"/>
      <c r="AG831" s="294"/>
      <c r="AH831" s="294"/>
      <c r="AI831" s="294"/>
      <c r="AJ831" s="294"/>
      <c r="AK831" s="294"/>
      <c r="AL831" s="294"/>
      <c r="AM831" s="294"/>
      <c r="AN831" s="294"/>
      <c r="AO831" s="294"/>
      <c r="AP831" s="294"/>
      <c r="AQ831" s="294"/>
      <c r="AR831" s="294"/>
      <c r="AS831" s="294"/>
      <c r="AT831" s="294"/>
      <c r="AU831" s="294"/>
      <c r="AV831" s="294"/>
      <c r="AW831" s="294"/>
      <c r="AX831" s="294"/>
      <c r="AY831" s="294"/>
      <c r="AZ831" s="294"/>
      <c r="BA831" s="294"/>
      <c r="BB831" s="294"/>
      <c r="BC831" s="294"/>
      <c r="BD831" s="294"/>
      <c r="BE831" s="294"/>
      <c r="BF831" s="294"/>
      <c r="BG831" s="294"/>
      <c r="BH831" s="294"/>
      <c r="BI831" s="294"/>
    </row>
    <row r="832" spans="2:61" ht="15.75" customHeight="1" x14ac:dyDescent="0.2">
      <c r="B832" s="297"/>
      <c r="C832" s="297"/>
      <c r="D832" s="297"/>
      <c r="E832" s="297"/>
      <c r="F832" s="294"/>
      <c r="G832" s="294"/>
      <c r="H832" s="294"/>
      <c r="I832" s="294"/>
      <c r="J832" s="294"/>
      <c r="K832" s="294"/>
      <c r="L832" s="294"/>
      <c r="M832" s="294"/>
      <c r="N832" s="294"/>
      <c r="O832" s="294"/>
      <c r="P832" s="294"/>
      <c r="Q832" s="294"/>
      <c r="R832" s="294"/>
      <c r="S832" s="294"/>
      <c r="T832" s="294"/>
      <c r="U832" s="294"/>
      <c r="V832" s="294"/>
      <c r="W832" s="294"/>
      <c r="X832" s="294"/>
      <c r="Y832" s="294"/>
      <c r="Z832" s="294"/>
      <c r="AA832" s="294"/>
      <c r="AB832" s="294"/>
      <c r="AC832" s="294"/>
      <c r="AD832" s="294"/>
      <c r="AE832" s="294"/>
      <c r="AF832" s="294"/>
      <c r="AG832" s="294"/>
      <c r="AH832" s="294"/>
      <c r="AI832" s="294"/>
      <c r="AJ832" s="294"/>
      <c r="AK832" s="294"/>
      <c r="AL832" s="294"/>
      <c r="AM832" s="294"/>
      <c r="AN832" s="294"/>
      <c r="AO832" s="294"/>
      <c r="AP832" s="294"/>
      <c r="AQ832" s="294"/>
      <c r="AR832" s="294"/>
      <c r="AS832" s="294"/>
      <c r="AT832" s="294"/>
      <c r="AU832" s="294"/>
      <c r="AV832" s="294"/>
      <c r="AW832" s="294"/>
      <c r="AX832" s="294"/>
      <c r="AY832" s="294"/>
      <c r="AZ832" s="294"/>
      <c r="BA832" s="294"/>
      <c r="BB832" s="294"/>
      <c r="BC832" s="294"/>
      <c r="BD832" s="294"/>
      <c r="BE832" s="294"/>
      <c r="BF832" s="294"/>
      <c r="BG832" s="294"/>
      <c r="BH832" s="294"/>
      <c r="BI832" s="294"/>
    </row>
    <row r="833" spans="2:61" ht="15.75" customHeight="1" x14ac:dyDescent="0.2">
      <c r="B833" s="297"/>
      <c r="C833" s="297"/>
      <c r="D833" s="297"/>
      <c r="E833" s="297"/>
      <c r="F833" s="294"/>
      <c r="G833" s="294"/>
      <c r="H833" s="294"/>
      <c r="I833" s="294"/>
      <c r="J833" s="294"/>
      <c r="K833" s="294"/>
      <c r="L833" s="294"/>
      <c r="M833" s="294"/>
      <c r="N833" s="294"/>
      <c r="O833" s="294"/>
      <c r="P833" s="294"/>
      <c r="Q833" s="294"/>
      <c r="R833" s="294"/>
      <c r="S833" s="294"/>
      <c r="T833" s="294"/>
      <c r="U833" s="294"/>
      <c r="V833" s="294"/>
      <c r="W833" s="294"/>
      <c r="X833" s="294"/>
      <c r="Y833" s="294"/>
      <c r="Z833" s="294"/>
      <c r="AA833" s="294"/>
      <c r="AB833" s="294"/>
      <c r="AC833" s="294"/>
      <c r="AD833" s="294"/>
      <c r="AE833" s="294"/>
      <c r="AF833" s="294"/>
      <c r="AG833" s="294"/>
      <c r="AH833" s="294"/>
      <c r="AI833" s="294"/>
      <c r="AJ833" s="294"/>
      <c r="AK833" s="294"/>
      <c r="AL833" s="294"/>
      <c r="AM833" s="294"/>
      <c r="AN833" s="294"/>
      <c r="AO833" s="294"/>
      <c r="AP833" s="294"/>
      <c r="AQ833" s="294"/>
      <c r="AR833" s="294"/>
      <c r="AS833" s="294"/>
      <c r="AT833" s="294"/>
      <c r="AU833" s="294"/>
      <c r="AV833" s="294"/>
      <c r="AW833" s="294"/>
      <c r="AX833" s="294"/>
      <c r="AY833" s="294"/>
      <c r="AZ833" s="294"/>
      <c r="BA833" s="294"/>
      <c r="BB833" s="294"/>
      <c r="BC833" s="294"/>
      <c r="BD833" s="294"/>
      <c r="BE833" s="294"/>
      <c r="BF833" s="294"/>
      <c r="BG833" s="294"/>
      <c r="BH833" s="294"/>
      <c r="BI833" s="294"/>
    </row>
    <row r="834" spans="2:61" ht="15.75" customHeight="1" x14ac:dyDescent="0.2">
      <c r="B834" s="297"/>
      <c r="C834" s="297"/>
      <c r="D834" s="297"/>
      <c r="E834" s="297"/>
      <c r="F834" s="294"/>
      <c r="G834" s="294"/>
      <c r="H834" s="294"/>
      <c r="I834" s="294"/>
      <c r="J834" s="294"/>
      <c r="K834" s="294"/>
      <c r="L834" s="294"/>
      <c r="M834" s="294"/>
      <c r="N834" s="294"/>
      <c r="O834" s="294"/>
      <c r="P834" s="294"/>
      <c r="Q834" s="294"/>
      <c r="R834" s="294"/>
      <c r="S834" s="294"/>
      <c r="T834" s="294"/>
      <c r="U834" s="294"/>
      <c r="V834" s="294"/>
      <c r="W834" s="294"/>
      <c r="X834" s="294"/>
      <c r="Y834" s="294"/>
      <c r="Z834" s="294"/>
      <c r="AA834" s="294"/>
      <c r="AB834" s="294"/>
      <c r="AC834" s="294"/>
      <c r="AD834" s="294"/>
      <c r="AE834" s="294"/>
      <c r="AF834" s="294"/>
      <c r="AG834" s="294"/>
      <c r="AH834" s="294"/>
      <c r="AI834" s="294"/>
      <c r="AJ834" s="294"/>
      <c r="AK834" s="294"/>
      <c r="AL834" s="294"/>
      <c r="AM834" s="294"/>
      <c r="AN834" s="294"/>
      <c r="AO834" s="294"/>
      <c r="AP834" s="294"/>
      <c r="AQ834" s="294"/>
      <c r="AR834" s="294"/>
      <c r="AS834" s="294"/>
      <c r="AT834" s="294"/>
      <c r="AU834" s="294"/>
      <c r="AV834" s="294"/>
      <c r="AW834" s="294"/>
      <c r="AX834" s="294"/>
      <c r="AY834" s="294"/>
      <c r="AZ834" s="294"/>
      <c r="BA834" s="294"/>
      <c r="BB834" s="294"/>
      <c r="BC834" s="294"/>
      <c r="BD834" s="294"/>
      <c r="BE834" s="294"/>
      <c r="BF834" s="294"/>
      <c r="BG834" s="294"/>
      <c r="BH834" s="294"/>
      <c r="BI834" s="294"/>
    </row>
    <row r="835" spans="2:61" ht="15.75" customHeight="1" x14ac:dyDescent="0.2">
      <c r="B835" s="297"/>
      <c r="C835" s="297"/>
      <c r="D835" s="297"/>
      <c r="E835" s="297"/>
      <c r="F835" s="294"/>
      <c r="G835" s="294"/>
      <c r="H835" s="294"/>
      <c r="I835" s="294"/>
      <c r="J835" s="294"/>
      <c r="K835" s="294"/>
      <c r="L835" s="294"/>
      <c r="M835" s="294"/>
      <c r="N835" s="294"/>
      <c r="O835" s="294"/>
      <c r="P835" s="294"/>
      <c r="Q835" s="294"/>
      <c r="R835" s="294"/>
      <c r="S835" s="294"/>
      <c r="T835" s="294"/>
      <c r="U835" s="294"/>
      <c r="V835" s="294"/>
      <c r="W835" s="294"/>
      <c r="X835" s="294"/>
      <c r="Y835" s="294"/>
      <c r="Z835" s="294"/>
      <c r="AA835" s="294"/>
      <c r="AB835" s="294"/>
      <c r="AC835" s="294"/>
      <c r="AD835" s="294"/>
      <c r="AE835" s="294"/>
      <c r="AF835" s="294"/>
      <c r="AG835" s="294"/>
      <c r="AH835" s="294"/>
      <c r="AI835" s="294"/>
      <c r="AJ835" s="294"/>
      <c r="AK835" s="294"/>
      <c r="AL835" s="294"/>
      <c r="AM835" s="294"/>
      <c r="AN835" s="294"/>
      <c r="AO835" s="294"/>
      <c r="AP835" s="294"/>
      <c r="AQ835" s="294"/>
      <c r="AR835" s="294"/>
      <c r="AS835" s="294"/>
      <c r="AT835" s="294"/>
      <c r="AU835" s="294"/>
      <c r="AV835" s="294"/>
      <c r="AW835" s="294"/>
      <c r="AX835" s="294"/>
      <c r="AY835" s="294"/>
      <c r="AZ835" s="294"/>
      <c r="BA835" s="294"/>
      <c r="BB835" s="294"/>
      <c r="BC835" s="294"/>
      <c r="BD835" s="294"/>
      <c r="BE835" s="294"/>
      <c r="BF835" s="294"/>
      <c r="BG835" s="294"/>
      <c r="BH835" s="294"/>
      <c r="BI835" s="294"/>
    </row>
    <row r="836" spans="2:61" ht="15.75" customHeight="1" x14ac:dyDescent="0.2">
      <c r="B836" s="297"/>
      <c r="C836" s="297"/>
      <c r="D836" s="297"/>
      <c r="E836" s="297"/>
      <c r="F836" s="294"/>
      <c r="G836" s="294"/>
      <c r="H836" s="294"/>
      <c r="I836" s="294"/>
      <c r="J836" s="294"/>
      <c r="K836" s="294"/>
      <c r="L836" s="294"/>
      <c r="M836" s="294"/>
      <c r="N836" s="294"/>
      <c r="O836" s="294"/>
      <c r="P836" s="294"/>
      <c r="Q836" s="294"/>
      <c r="R836" s="294"/>
      <c r="S836" s="294"/>
      <c r="T836" s="294"/>
      <c r="U836" s="294"/>
      <c r="V836" s="294"/>
      <c r="W836" s="294"/>
      <c r="X836" s="294"/>
      <c r="Y836" s="294"/>
      <c r="Z836" s="294"/>
      <c r="AA836" s="294"/>
      <c r="AB836" s="294"/>
      <c r="AC836" s="294"/>
      <c r="AD836" s="294"/>
      <c r="AE836" s="294"/>
      <c r="AF836" s="294"/>
      <c r="AG836" s="294"/>
      <c r="AH836" s="294"/>
      <c r="AI836" s="294"/>
      <c r="AJ836" s="294"/>
      <c r="AK836" s="294"/>
      <c r="AL836" s="294"/>
      <c r="AM836" s="294"/>
      <c r="AN836" s="294"/>
      <c r="AO836" s="294"/>
      <c r="AP836" s="294"/>
      <c r="AQ836" s="294"/>
      <c r="AR836" s="294"/>
      <c r="AS836" s="294"/>
      <c r="AT836" s="294"/>
      <c r="AU836" s="294"/>
      <c r="AV836" s="294"/>
      <c r="AW836" s="294"/>
      <c r="AX836" s="294"/>
      <c r="AY836" s="294"/>
      <c r="AZ836" s="294"/>
      <c r="BA836" s="294"/>
      <c r="BB836" s="294"/>
      <c r="BC836" s="294"/>
      <c r="BD836" s="294"/>
      <c r="BE836" s="294"/>
      <c r="BF836" s="294"/>
      <c r="BG836" s="294"/>
      <c r="BH836" s="294"/>
      <c r="BI836" s="294"/>
    </row>
    <row r="837" spans="2:61" ht="15.75" customHeight="1" x14ac:dyDescent="0.2">
      <c r="B837" s="297"/>
      <c r="C837" s="297"/>
      <c r="D837" s="297"/>
      <c r="E837" s="297"/>
      <c r="F837" s="294"/>
      <c r="G837" s="294"/>
      <c r="H837" s="294"/>
      <c r="I837" s="294"/>
      <c r="J837" s="294"/>
      <c r="K837" s="294"/>
      <c r="L837" s="294"/>
      <c r="M837" s="294"/>
      <c r="N837" s="294"/>
      <c r="O837" s="294"/>
      <c r="P837" s="294"/>
      <c r="Q837" s="294"/>
      <c r="R837" s="294"/>
      <c r="S837" s="294"/>
      <c r="T837" s="294"/>
      <c r="U837" s="294"/>
      <c r="V837" s="294"/>
      <c r="W837" s="294"/>
      <c r="X837" s="294"/>
      <c r="Y837" s="294"/>
      <c r="Z837" s="294"/>
      <c r="AA837" s="294"/>
      <c r="AB837" s="294"/>
      <c r="AC837" s="294"/>
      <c r="AD837" s="294"/>
      <c r="AE837" s="294"/>
      <c r="AF837" s="294"/>
      <c r="AG837" s="294"/>
      <c r="AH837" s="294"/>
      <c r="AI837" s="294"/>
      <c r="AJ837" s="294"/>
      <c r="AK837" s="294"/>
      <c r="AL837" s="294"/>
      <c r="AM837" s="294"/>
      <c r="AN837" s="294"/>
      <c r="AO837" s="294"/>
      <c r="AP837" s="294"/>
      <c r="AQ837" s="294"/>
      <c r="AR837" s="294"/>
      <c r="AS837" s="294"/>
      <c r="AT837" s="294"/>
      <c r="AU837" s="294"/>
      <c r="AV837" s="294"/>
      <c r="AW837" s="294"/>
      <c r="AX837" s="294"/>
      <c r="AY837" s="294"/>
      <c r="AZ837" s="294"/>
      <c r="BA837" s="294"/>
      <c r="BB837" s="294"/>
      <c r="BC837" s="294"/>
      <c r="BD837" s="294"/>
      <c r="BE837" s="294"/>
      <c r="BF837" s="294"/>
      <c r="BG837" s="294"/>
      <c r="BH837" s="294"/>
      <c r="BI837" s="294"/>
    </row>
    <row r="838" spans="2:61" ht="15.75" customHeight="1" x14ac:dyDescent="0.2">
      <c r="B838" s="297"/>
      <c r="C838" s="297"/>
      <c r="D838" s="297"/>
      <c r="E838" s="297"/>
      <c r="F838" s="294"/>
      <c r="G838" s="294"/>
      <c r="H838" s="294"/>
      <c r="I838" s="294"/>
      <c r="J838" s="294"/>
      <c r="K838" s="294"/>
      <c r="L838" s="294"/>
      <c r="M838" s="294"/>
      <c r="N838" s="294"/>
      <c r="O838" s="294"/>
      <c r="P838" s="294"/>
      <c r="Q838" s="294"/>
      <c r="R838" s="294"/>
      <c r="S838" s="294"/>
      <c r="T838" s="294"/>
      <c r="U838" s="294"/>
      <c r="V838" s="294"/>
      <c r="W838" s="294"/>
      <c r="X838" s="294"/>
      <c r="Y838" s="294"/>
      <c r="Z838" s="294"/>
      <c r="AA838" s="294"/>
      <c r="AB838" s="294"/>
      <c r="AC838" s="294"/>
      <c r="AD838" s="294"/>
      <c r="AE838" s="294"/>
      <c r="AF838" s="294"/>
      <c r="AG838" s="294"/>
      <c r="AH838" s="294"/>
      <c r="AI838" s="294"/>
      <c r="AJ838" s="294"/>
      <c r="AK838" s="294"/>
      <c r="AL838" s="294"/>
      <c r="AM838" s="294"/>
      <c r="AN838" s="294"/>
      <c r="AO838" s="294"/>
      <c r="AP838" s="294"/>
      <c r="AQ838" s="294"/>
      <c r="AR838" s="294"/>
      <c r="AS838" s="294"/>
      <c r="AT838" s="294"/>
      <c r="AU838" s="294"/>
      <c r="AV838" s="294"/>
      <c r="AW838" s="294"/>
      <c r="AX838" s="294"/>
      <c r="AY838" s="294"/>
      <c r="AZ838" s="294"/>
      <c r="BA838" s="294"/>
      <c r="BB838" s="294"/>
      <c r="BC838" s="294"/>
      <c r="BD838" s="294"/>
      <c r="BE838" s="294"/>
      <c r="BF838" s="294"/>
      <c r="BG838" s="294"/>
      <c r="BH838" s="294"/>
      <c r="BI838" s="294"/>
    </row>
    <row r="839" spans="2:61" ht="15.75" customHeight="1" x14ac:dyDescent="0.2">
      <c r="B839" s="297"/>
      <c r="C839" s="297"/>
      <c r="D839" s="297"/>
      <c r="E839" s="297"/>
      <c r="F839" s="294"/>
      <c r="G839" s="294"/>
      <c r="H839" s="294"/>
      <c r="I839" s="294"/>
      <c r="J839" s="294"/>
      <c r="K839" s="294"/>
      <c r="L839" s="294"/>
      <c r="M839" s="294"/>
      <c r="N839" s="294"/>
      <c r="O839" s="294"/>
      <c r="P839" s="294"/>
      <c r="Q839" s="294"/>
      <c r="R839" s="294"/>
      <c r="S839" s="294"/>
      <c r="T839" s="294"/>
      <c r="U839" s="294"/>
      <c r="V839" s="294"/>
      <c r="W839" s="294"/>
      <c r="X839" s="294"/>
      <c r="Y839" s="294"/>
      <c r="Z839" s="294"/>
      <c r="AA839" s="294"/>
      <c r="AB839" s="294"/>
      <c r="AC839" s="294"/>
      <c r="AD839" s="294"/>
      <c r="AE839" s="294"/>
      <c r="AF839" s="294"/>
      <c r="AG839" s="294"/>
      <c r="AH839" s="294"/>
      <c r="AI839" s="294"/>
      <c r="AJ839" s="294"/>
      <c r="AK839" s="294"/>
      <c r="AL839" s="294"/>
      <c r="AM839" s="294"/>
      <c r="AN839" s="294"/>
      <c r="AO839" s="294"/>
      <c r="AP839" s="294"/>
      <c r="AQ839" s="294"/>
      <c r="AR839" s="294"/>
      <c r="AS839" s="294"/>
      <c r="AT839" s="294"/>
      <c r="AU839" s="294"/>
      <c r="AV839" s="294"/>
      <c r="AW839" s="294"/>
      <c r="AX839" s="294"/>
      <c r="AY839" s="294"/>
      <c r="AZ839" s="294"/>
      <c r="BA839" s="294"/>
      <c r="BB839" s="294"/>
      <c r="BC839" s="294"/>
      <c r="BD839" s="294"/>
      <c r="BE839" s="294"/>
      <c r="BF839" s="294"/>
      <c r="BG839" s="294"/>
      <c r="BH839" s="294"/>
      <c r="BI839" s="294"/>
    </row>
    <row r="840" spans="2:61" ht="15.75" customHeight="1" x14ac:dyDescent="0.2">
      <c r="B840" s="297"/>
      <c r="C840" s="297"/>
      <c r="D840" s="297"/>
      <c r="E840" s="297"/>
      <c r="F840" s="294"/>
      <c r="G840" s="294"/>
      <c r="H840" s="294"/>
      <c r="I840" s="294"/>
      <c r="J840" s="294"/>
      <c r="K840" s="294"/>
      <c r="L840" s="294"/>
      <c r="M840" s="294"/>
      <c r="N840" s="294"/>
      <c r="O840" s="294"/>
      <c r="P840" s="294"/>
      <c r="Q840" s="294"/>
      <c r="R840" s="294"/>
      <c r="S840" s="294"/>
      <c r="T840" s="294"/>
      <c r="U840" s="294"/>
      <c r="V840" s="294"/>
      <c r="W840" s="294"/>
      <c r="X840" s="294"/>
      <c r="Y840" s="294"/>
      <c r="Z840" s="294"/>
      <c r="AA840" s="294"/>
      <c r="AB840" s="294"/>
      <c r="AC840" s="294"/>
      <c r="AD840" s="294"/>
      <c r="AE840" s="294"/>
      <c r="AF840" s="294"/>
      <c r="AG840" s="294"/>
      <c r="AH840" s="294"/>
      <c r="AI840" s="294"/>
      <c r="AJ840" s="294"/>
      <c r="AK840" s="294"/>
      <c r="AL840" s="294"/>
      <c r="AM840" s="294"/>
      <c r="AN840" s="294"/>
      <c r="AO840" s="294"/>
      <c r="AP840" s="294"/>
      <c r="AQ840" s="294"/>
      <c r="AR840" s="294"/>
      <c r="AS840" s="294"/>
      <c r="AT840" s="294"/>
      <c r="AU840" s="294"/>
      <c r="AV840" s="294"/>
      <c r="AW840" s="294"/>
      <c r="AX840" s="294"/>
      <c r="AY840" s="294"/>
      <c r="AZ840" s="294"/>
      <c r="BA840" s="294"/>
      <c r="BB840" s="294"/>
      <c r="BC840" s="294"/>
      <c r="BD840" s="294"/>
      <c r="BE840" s="294"/>
      <c r="BF840" s="294"/>
      <c r="BG840" s="294"/>
      <c r="BH840" s="294"/>
      <c r="BI840" s="294"/>
    </row>
    <row r="841" spans="2:61" ht="15.75" customHeight="1" x14ac:dyDescent="0.2">
      <c r="B841" s="297"/>
      <c r="C841" s="297"/>
      <c r="D841" s="297"/>
      <c r="E841" s="297"/>
      <c r="F841" s="294"/>
      <c r="G841" s="294"/>
      <c r="H841" s="294"/>
      <c r="I841" s="294"/>
      <c r="J841" s="294"/>
      <c r="K841" s="294"/>
      <c r="L841" s="294"/>
      <c r="M841" s="294"/>
      <c r="N841" s="294"/>
      <c r="O841" s="294"/>
      <c r="P841" s="294"/>
      <c r="Q841" s="294"/>
      <c r="R841" s="294"/>
      <c r="S841" s="294"/>
      <c r="T841" s="294"/>
      <c r="U841" s="294"/>
      <c r="V841" s="294"/>
      <c r="W841" s="294"/>
      <c r="X841" s="294"/>
      <c r="Y841" s="294"/>
      <c r="Z841" s="294"/>
      <c r="AA841" s="294"/>
      <c r="AB841" s="294"/>
      <c r="AC841" s="294"/>
      <c r="AD841" s="294"/>
      <c r="AE841" s="294"/>
      <c r="AF841" s="294"/>
      <c r="AG841" s="294"/>
      <c r="AH841" s="294"/>
      <c r="AI841" s="294"/>
      <c r="AJ841" s="294"/>
      <c r="AK841" s="294"/>
      <c r="AL841" s="294"/>
      <c r="AM841" s="294"/>
      <c r="AN841" s="294"/>
      <c r="AO841" s="294"/>
      <c r="AP841" s="294"/>
      <c r="AQ841" s="294"/>
      <c r="AR841" s="294"/>
      <c r="AS841" s="294"/>
      <c r="AT841" s="294"/>
      <c r="AU841" s="294"/>
      <c r="AV841" s="294"/>
      <c r="AW841" s="294"/>
      <c r="AX841" s="294"/>
      <c r="AY841" s="294"/>
      <c r="AZ841" s="294"/>
      <c r="BA841" s="294"/>
      <c r="BB841" s="294"/>
      <c r="BC841" s="294"/>
      <c r="BD841" s="294"/>
      <c r="BE841" s="294"/>
      <c r="BF841" s="294"/>
      <c r="BG841" s="294"/>
      <c r="BH841" s="294"/>
      <c r="BI841" s="294"/>
    </row>
    <row r="842" spans="2:61" ht="15.75" customHeight="1" x14ac:dyDescent="0.2">
      <c r="B842" s="297"/>
      <c r="C842" s="297"/>
      <c r="D842" s="297"/>
      <c r="E842" s="297"/>
      <c r="F842" s="294"/>
      <c r="G842" s="294"/>
      <c r="H842" s="294"/>
      <c r="I842" s="294"/>
      <c r="J842" s="294"/>
      <c r="K842" s="294"/>
      <c r="L842" s="294"/>
      <c r="M842" s="294"/>
      <c r="N842" s="294"/>
      <c r="O842" s="294"/>
      <c r="P842" s="294"/>
      <c r="Q842" s="294"/>
      <c r="R842" s="294"/>
      <c r="S842" s="294"/>
      <c r="T842" s="294"/>
      <c r="U842" s="294"/>
      <c r="V842" s="294"/>
      <c r="W842" s="294"/>
      <c r="X842" s="294"/>
      <c r="Y842" s="294"/>
      <c r="Z842" s="294"/>
      <c r="AA842" s="294"/>
      <c r="AB842" s="294"/>
      <c r="AC842" s="294"/>
      <c r="AD842" s="294"/>
      <c r="AE842" s="294"/>
      <c r="AF842" s="294"/>
      <c r="AG842" s="294"/>
      <c r="AH842" s="294"/>
      <c r="AI842" s="294"/>
      <c r="AJ842" s="294"/>
      <c r="AK842" s="294"/>
      <c r="AL842" s="294"/>
      <c r="AM842" s="294"/>
      <c r="AN842" s="294"/>
      <c r="AO842" s="294"/>
      <c r="AP842" s="294"/>
      <c r="AQ842" s="294"/>
      <c r="AR842" s="294"/>
      <c r="AS842" s="294"/>
      <c r="AT842" s="294"/>
      <c r="AU842" s="294"/>
      <c r="AV842" s="294"/>
      <c r="AW842" s="294"/>
      <c r="AX842" s="294"/>
      <c r="AY842" s="294"/>
      <c r="AZ842" s="294"/>
      <c r="BA842" s="294"/>
      <c r="BB842" s="294"/>
      <c r="BC842" s="294"/>
      <c r="BD842" s="294"/>
      <c r="BE842" s="294"/>
      <c r="BF842" s="294"/>
      <c r="BG842" s="294"/>
      <c r="BH842" s="294"/>
      <c r="BI842" s="294"/>
    </row>
    <row r="843" spans="2:61" ht="15.75" customHeight="1" x14ac:dyDescent="0.2">
      <c r="B843" s="297"/>
      <c r="C843" s="297"/>
      <c r="D843" s="297"/>
      <c r="E843" s="297"/>
      <c r="F843" s="294"/>
      <c r="G843" s="294"/>
      <c r="H843" s="294"/>
      <c r="I843" s="294"/>
      <c r="J843" s="294"/>
      <c r="K843" s="294"/>
      <c r="L843" s="294"/>
      <c r="M843" s="294"/>
      <c r="N843" s="294"/>
      <c r="O843" s="294"/>
      <c r="P843" s="294"/>
      <c r="Q843" s="294"/>
      <c r="R843" s="294"/>
      <c r="S843" s="294"/>
      <c r="T843" s="294"/>
      <c r="U843" s="294"/>
      <c r="V843" s="294"/>
      <c r="W843" s="294"/>
      <c r="X843" s="294"/>
      <c r="Y843" s="294"/>
      <c r="Z843" s="294"/>
      <c r="AA843" s="294"/>
      <c r="AB843" s="294"/>
      <c r="AC843" s="294"/>
      <c r="AD843" s="294"/>
      <c r="AE843" s="294"/>
      <c r="AF843" s="294"/>
      <c r="AG843" s="294"/>
      <c r="AH843" s="294"/>
      <c r="AI843" s="294"/>
      <c r="AJ843" s="294"/>
      <c r="AK843" s="294"/>
      <c r="AL843" s="294"/>
      <c r="AM843" s="294"/>
      <c r="AN843" s="294"/>
      <c r="AO843" s="294"/>
      <c r="AP843" s="294"/>
      <c r="AQ843" s="294"/>
      <c r="AR843" s="294"/>
      <c r="AS843" s="294"/>
      <c r="AT843" s="294"/>
      <c r="AU843" s="294"/>
      <c r="AV843" s="294"/>
      <c r="AW843" s="294"/>
      <c r="AX843" s="294"/>
      <c r="AY843" s="294"/>
      <c r="AZ843" s="294"/>
      <c r="BA843" s="294"/>
      <c r="BB843" s="294"/>
      <c r="BC843" s="294"/>
      <c r="BD843" s="294"/>
      <c r="BE843" s="294"/>
      <c r="BF843" s="294"/>
      <c r="BG843" s="294"/>
      <c r="BH843" s="294"/>
      <c r="BI843" s="294"/>
    </row>
    <row r="844" spans="2:61" ht="15.75" customHeight="1" x14ac:dyDescent="0.2">
      <c r="B844" s="297"/>
      <c r="C844" s="297"/>
      <c r="D844" s="297"/>
      <c r="E844" s="297"/>
      <c r="F844" s="294"/>
      <c r="G844" s="294"/>
      <c r="H844" s="294"/>
      <c r="I844" s="294"/>
      <c r="J844" s="294"/>
      <c r="K844" s="294"/>
      <c r="L844" s="294"/>
      <c r="M844" s="294"/>
      <c r="N844" s="294"/>
      <c r="O844" s="294"/>
      <c r="P844" s="294"/>
      <c r="Q844" s="294"/>
      <c r="R844" s="294"/>
      <c r="S844" s="294"/>
      <c r="T844" s="294"/>
      <c r="U844" s="294"/>
      <c r="V844" s="294"/>
      <c r="W844" s="294"/>
      <c r="X844" s="294"/>
      <c r="Y844" s="294"/>
      <c r="Z844" s="294"/>
      <c r="AA844" s="294"/>
      <c r="AB844" s="294"/>
      <c r="AC844" s="294"/>
      <c r="AD844" s="294"/>
      <c r="AE844" s="294"/>
      <c r="AF844" s="294"/>
      <c r="AG844" s="294"/>
      <c r="AH844" s="294"/>
      <c r="AI844" s="294"/>
      <c r="AJ844" s="294"/>
      <c r="AK844" s="294"/>
      <c r="AL844" s="294"/>
      <c r="AM844" s="294"/>
      <c r="AN844" s="294"/>
      <c r="AO844" s="294"/>
      <c r="AP844" s="294"/>
      <c r="AQ844" s="294"/>
      <c r="AR844" s="294"/>
      <c r="AS844" s="294"/>
      <c r="AT844" s="294"/>
      <c r="AU844" s="294"/>
      <c r="AV844" s="294"/>
      <c r="AW844" s="294"/>
      <c r="AX844" s="294"/>
      <c r="AY844" s="294"/>
      <c r="AZ844" s="294"/>
      <c r="BA844" s="294"/>
      <c r="BB844" s="294"/>
      <c r="BC844" s="294"/>
      <c r="BD844" s="294"/>
      <c r="BE844" s="294"/>
      <c r="BF844" s="294"/>
      <c r="BG844" s="294"/>
      <c r="BH844" s="294"/>
      <c r="BI844" s="294"/>
    </row>
    <row r="845" spans="2:61" ht="15.75" customHeight="1" x14ac:dyDescent="0.2">
      <c r="B845" s="297"/>
      <c r="C845" s="297"/>
      <c r="D845" s="297"/>
      <c r="E845" s="297"/>
      <c r="F845" s="294"/>
      <c r="G845" s="294"/>
      <c r="H845" s="294"/>
      <c r="I845" s="294"/>
      <c r="J845" s="294"/>
      <c r="K845" s="294"/>
      <c r="L845" s="294"/>
      <c r="M845" s="294"/>
      <c r="N845" s="294"/>
      <c r="O845" s="294"/>
      <c r="P845" s="294"/>
      <c r="Q845" s="294"/>
      <c r="R845" s="294"/>
      <c r="S845" s="294"/>
      <c r="T845" s="294"/>
      <c r="U845" s="294"/>
      <c r="V845" s="294"/>
      <c r="W845" s="294"/>
      <c r="X845" s="294"/>
      <c r="Y845" s="294"/>
      <c r="Z845" s="294"/>
      <c r="AA845" s="294"/>
      <c r="AB845" s="294"/>
      <c r="AC845" s="294"/>
      <c r="AD845" s="294"/>
      <c r="AE845" s="294"/>
      <c r="AF845" s="294"/>
      <c r="AG845" s="294"/>
      <c r="AH845" s="294"/>
      <c r="AI845" s="294"/>
      <c r="AJ845" s="294"/>
      <c r="AK845" s="294"/>
      <c r="AL845" s="294"/>
      <c r="AM845" s="294"/>
      <c r="AN845" s="294"/>
      <c r="AO845" s="294"/>
      <c r="AP845" s="294"/>
      <c r="AQ845" s="294"/>
      <c r="AR845" s="294"/>
      <c r="AS845" s="294"/>
      <c r="AT845" s="294"/>
      <c r="AU845" s="294"/>
      <c r="AV845" s="294"/>
      <c r="AW845" s="294"/>
      <c r="AX845" s="294"/>
      <c r="AY845" s="294"/>
      <c r="AZ845" s="294"/>
      <c r="BA845" s="294"/>
      <c r="BB845" s="294"/>
      <c r="BC845" s="294"/>
      <c r="BD845" s="294"/>
      <c r="BE845" s="294"/>
      <c r="BF845" s="294"/>
      <c r="BG845" s="294"/>
      <c r="BH845" s="294"/>
      <c r="BI845" s="294"/>
    </row>
    <row r="846" spans="2:61" ht="15.75" customHeight="1" x14ac:dyDescent="0.2">
      <c r="B846" s="297"/>
      <c r="C846" s="297"/>
      <c r="D846" s="297"/>
      <c r="E846" s="297"/>
      <c r="F846" s="294"/>
      <c r="G846" s="294"/>
      <c r="H846" s="294"/>
      <c r="I846" s="294"/>
      <c r="J846" s="294"/>
      <c r="K846" s="294"/>
      <c r="L846" s="294"/>
      <c r="M846" s="294"/>
      <c r="N846" s="294"/>
      <c r="O846" s="294"/>
      <c r="P846" s="294"/>
      <c r="Q846" s="294"/>
      <c r="R846" s="294"/>
      <c r="S846" s="294"/>
      <c r="T846" s="294"/>
      <c r="U846" s="294"/>
      <c r="V846" s="294"/>
      <c r="W846" s="294"/>
      <c r="X846" s="294"/>
      <c r="Y846" s="294"/>
      <c r="Z846" s="294"/>
      <c r="AA846" s="294"/>
      <c r="AB846" s="294"/>
      <c r="AC846" s="294"/>
      <c r="AD846" s="294"/>
      <c r="AE846" s="294"/>
      <c r="AF846" s="294"/>
      <c r="AG846" s="294"/>
      <c r="AH846" s="294"/>
      <c r="AI846" s="294"/>
      <c r="AJ846" s="294"/>
      <c r="AK846" s="294"/>
      <c r="AL846" s="294"/>
      <c r="AM846" s="294"/>
      <c r="AN846" s="294"/>
      <c r="AO846" s="294"/>
      <c r="AP846" s="294"/>
      <c r="AQ846" s="294"/>
      <c r="AR846" s="294"/>
      <c r="AS846" s="294"/>
      <c r="AT846" s="294"/>
      <c r="AU846" s="294"/>
      <c r="AV846" s="294"/>
      <c r="AW846" s="294"/>
      <c r="AX846" s="294"/>
      <c r="AY846" s="294"/>
      <c r="AZ846" s="294"/>
      <c r="BA846" s="294"/>
      <c r="BB846" s="294"/>
      <c r="BC846" s="294"/>
      <c r="BD846" s="294"/>
      <c r="BE846" s="294"/>
      <c r="BF846" s="294"/>
      <c r="BG846" s="294"/>
      <c r="BH846" s="294"/>
      <c r="BI846" s="294"/>
    </row>
    <row r="847" spans="2:61" ht="15.75" customHeight="1" x14ac:dyDescent="0.2">
      <c r="B847" s="297"/>
      <c r="C847" s="297"/>
      <c r="D847" s="297"/>
      <c r="E847" s="297"/>
      <c r="F847" s="294"/>
      <c r="G847" s="294"/>
      <c r="H847" s="294"/>
      <c r="I847" s="294"/>
      <c r="J847" s="294"/>
      <c r="K847" s="294"/>
      <c r="L847" s="294"/>
      <c r="M847" s="294"/>
      <c r="N847" s="294"/>
      <c r="O847" s="294"/>
      <c r="P847" s="294"/>
      <c r="Q847" s="294"/>
      <c r="R847" s="294"/>
      <c r="S847" s="294"/>
      <c r="T847" s="294"/>
      <c r="U847" s="294"/>
      <c r="V847" s="294"/>
      <c r="W847" s="294"/>
      <c r="X847" s="294"/>
      <c r="Y847" s="294"/>
      <c r="Z847" s="294"/>
      <c r="AA847" s="294"/>
      <c r="AB847" s="294"/>
      <c r="AC847" s="294"/>
      <c r="AD847" s="294"/>
      <c r="AE847" s="294"/>
      <c r="AF847" s="294"/>
      <c r="AG847" s="294"/>
      <c r="AH847" s="294"/>
      <c r="AI847" s="294"/>
      <c r="AJ847" s="294"/>
      <c r="AK847" s="294"/>
      <c r="AL847" s="294"/>
      <c r="AM847" s="294"/>
      <c r="AN847" s="294"/>
      <c r="AO847" s="294"/>
      <c r="AP847" s="294"/>
      <c r="AQ847" s="294"/>
      <c r="AR847" s="294"/>
      <c r="AS847" s="294"/>
      <c r="AT847" s="294"/>
      <c r="AU847" s="294"/>
      <c r="AV847" s="294"/>
      <c r="AW847" s="294"/>
      <c r="AX847" s="294"/>
      <c r="AY847" s="294"/>
      <c r="AZ847" s="294"/>
      <c r="BA847" s="294"/>
      <c r="BB847" s="294"/>
      <c r="BC847" s="294"/>
      <c r="BD847" s="294"/>
      <c r="BE847" s="294"/>
      <c r="BF847" s="294"/>
      <c r="BG847" s="294"/>
      <c r="BH847" s="294"/>
      <c r="BI847" s="294"/>
    </row>
    <row r="848" spans="2:61" ht="15.75" customHeight="1" x14ac:dyDescent="0.2">
      <c r="B848" s="297"/>
      <c r="C848" s="297"/>
      <c r="D848" s="297"/>
      <c r="E848" s="297"/>
      <c r="F848" s="294"/>
      <c r="G848" s="294"/>
      <c r="H848" s="294"/>
      <c r="I848" s="294"/>
      <c r="J848" s="294"/>
      <c r="K848" s="294"/>
      <c r="L848" s="294"/>
      <c r="M848" s="294"/>
      <c r="N848" s="294"/>
      <c r="O848" s="294"/>
      <c r="P848" s="294"/>
      <c r="Q848" s="294"/>
      <c r="R848" s="294"/>
      <c r="S848" s="294"/>
      <c r="T848" s="294"/>
      <c r="U848" s="294"/>
      <c r="V848" s="294"/>
      <c r="W848" s="294"/>
      <c r="X848" s="294"/>
      <c r="Y848" s="294"/>
      <c r="Z848" s="294"/>
      <c r="AA848" s="294"/>
      <c r="AB848" s="294"/>
      <c r="AC848" s="294"/>
      <c r="AD848" s="294"/>
      <c r="AE848" s="294"/>
      <c r="AF848" s="294"/>
      <c r="AG848" s="294"/>
      <c r="AH848" s="294"/>
      <c r="AI848" s="294"/>
      <c r="AJ848" s="294"/>
      <c r="AK848" s="294"/>
      <c r="AL848" s="294"/>
      <c r="AM848" s="294"/>
      <c r="AN848" s="294"/>
      <c r="AO848" s="294"/>
      <c r="AP848" s="294"/>
      <c r="AQ848" s="294"/>
      <c r="AR848" s="294"/>
      <c r="AS848" s="294"/>
      <c r="AT848" s="294"/>
      <c r="AU848" s="294"/>
      <c r="AV848" s="294"/>
      <c r="AW848" s="294"/>
      <c r="AX848" s="294"/>
      <c r="AY848" s="294"/>
      <c r="AZ848" s="294"/>
      <c r="BA848" s="294"/>
      <c r="BB848" s="294"/>
      <c r="BC848" s="294"/>
      <c r="BD848" s="294"/>
      <c r="BE848" s="294"/>
      <c r="BF848" s="294"/>
      <c r="BG848" s="294"/>
      <c r="BH848" s="294"/>
      <c r="BI848" s="294"/>
    </row>
    <row r="849" spans="2:61" ht="15.75" customHeight="1" x14ac:dyDescent="0.2">
      <c r="B849" s="297"/>
      <c r="C849" s="297"/>
      <c r="D849" s="297"/>
      <c r="E849" s="297"/>
      <c r="F849" s="294"/>
      <c r="G849" s="294"/>
      <c r="H849" s="294"/>
      <c r="I849" s="294"/>
      <c r="J849" s="294"/>
      <c r="K849" s="294"/>
      <c r="L849" s="294"/>
      <c r="M849" s="294"/>
      <c r="N849" s="294"/>
      <c r="O849" s="294"/>
      <c r="P849" s="294"/>
      <c r="Q849" s="294"/>
      <c r="R849" s="294"/>
      <c r="S849" s="294"/>
      <c r="T849" s="294"/>
      <c r="U849" s="294"/>
      <c r="V849" s="294"/>
      <c r="W849" s="294"/>
      <c r="X849" s="294"/>
      <c r="Y849" s="294"/>
      <c r="Z849" s="294"/>
      <c r="AA849" s="294"/>
      <c r="AB849" s="294"/>
      <c r="AC849" s="294"/>
      <c r="AD849" s="294"/>
      <c r="AE849" s="294"/>
      <c r="AF849" s="294"/>
      <c r="AG849" s="294"/>
      <c r="AH849" s="294"/>
      <c r="AI849" s="294"/>
      <c r="AJ849" s="294"/>
      <c r="AK849" s="294"/>
      <c r="AL849" s="294"/>
      <c r="AM849" s="294"/>
      <c r="AN849" s="294"/>
      <c r="AO849" s="294"/>
      <c r="AP849" s="294"/>
      <c r="AQ849" s="294"/>
      <c r="AR849" s="294"/>
      <c r="AS849" s="294"/>
      <c r="AT849" s="294"/>
      <c r="AU849" s="294"/>
      <c r="AV849" s="294"/>
      <c r="AW849" s="294"/>
      <c r="AX849" s="294"/>
      <c r="AY849" s="294"/>
      <c r="AZ849" s="294"/>
      <c r="BA849" s="294"/>
      <c r="BB849" s="294"/>
      <c r="BC849" s="294"/>
      <c r="BD849" s="294"/>
      <c r="BE849" s="294"/>
      <c r="BF849" s="294"/>
      <c r="BG849" s="294"/>
      <c r="BH849" s="294"/>
      <c r="BI849" s="294"/>
    </row>
    <row r="850" spans="2:61" ht="15.75" customHeight="1" x14ac:dyDescent="0.2">
      <c r="B850" s="297"/>
      <c r="C850" s="297"/>
      <c r="D850" s="297"/>
      <c r="E850" s="297"/>
      <c r="F850" s="294"/>
      <c r="G850" s="294"/>
      <c r="H850" s="294"/>
      <c r="I850" s="294"/>
      <c r="J850" s="294"/>
      <c r="K850" s="294"/>
      <c r="L850" s="294"/>
      <c r="M850" s="294"/>
      <c r="N850" s="294"/>
      <c r="O850" s="294"/>
      <c r="P850" s="294"/>
      <c r="Q850" s="294"/>
      <c r="R850" s="294"/>
      <c r="S850" s="294"/>
      <c r="T850" s="294"/>
      <c r="U850" s="294"/>
      <c r="V850" s="294"/>
      <c r="W850" s="294"/>
      <c r="X850" s="294"/>
      <c r="Y850" s="294"/>
      <c r="Z850" s="294"/>
      <c r="AA850" s="294"/>
      <c r="AB850" s="294"/>
      <c r="AC850" s="294"/>
      <c r="AD850" s="294"/>
      <c r="AE850" s="294"/>
      <c r="AF850" s="294"/>
      <c r="AG850" s="294"/>
      <c r="AH850" s="294"/>
      <c r="AI850" s="294"/>
      <c r="AJ850" s="294"/>
      <c r="AK850" s="294"/>
      <c r="AL850" s="294"/>
      <c r="AM850" s="294"/>
      <c r="AN850" s="294"/>
      <c r="AO850" s="294"/>
      <c r="AP850" s="294"/>
      <c r="AQ850" s="294"/>
      <c r="AR850" s="294"/>
      <c r="AS850" s="294"/>
      <c r="AT850" s="294"/>
      <c r="AU850" s="294"/>
      <c r="AV850" s="294"/>
      <c r="AW850" s="294"/>
      <c r="AX850" s="294"/>
      <c r="AY850" s="294"/>
      <c r="AZ850" s="294"/>
      <c r="BA850" s="294"/>
      <c r="BB850" s="294"/>
      <c r="BC850" s="294"/>
      <c r="BD850" s="294"/>
      <c r="BE850" s="294"/>
      <c r="BF850" s="294"/>
      <c r="BG850" s="294"/>
      <c r="BH850" s="294"/>
      <c r="BI850" s="294"/>
    </row>
    <row r="851" spans="2:61" ht="15.75" customHeight="1" x14ac:dyDescent="0.2">
      <c r="B851" s="297"/>
      <c r="C851" s="297"/>
      <c r="D851" s="297"/>
      <c r="E851" s="297"/>
      <c r="F851" s="294"/>
      <c r="G851" s="294"/>
      <c r="H851" s="294"/>
      <c r="I851" s="294"/>
      <c r="J851" s="294"/>
      <c r="K851" s="294"/>
      <c r="L851" s="294"/>
      <c r="M851" s="294"/>
      <c r="N851" s="294"/>
      <c r="O851" s="294"/>
      <c r="P851" s="294"/>
      <c r="Q851" s="294"/>
      <c r="R851" s="294"/>
      <c r="S851" s="294"/>
      <c r="T851" s="294"/>
      <c r="U851" s="294"/>
      <c r="V851" s="294"/>
      <c r="W851" s="294"/>
      <c r="X851" s="294"/>
      <c r="Y851" s="294"/>
      <c r="Z851" s="294"/>
      <c r="AA851" s="294"/>
      <c r="AB851" s="294"/>
      <c r="AC851" s="294"/>
      <c r="AD851" s="294"/>
      <c r="AE851" s="294"/>
      <c r="AF851" s="294"/>
      <c r="AG851" s="294"/>
      <c r="AH851" s="294"/>
      <c r="AI851" s="294"/>
      <c r="AJ851" s="294"/>
      <c r="AK851" s="294"/>
      <c r="AL851" s="294"/>
      <c r="AM851" s="294"/>
      <c r="AN851" s="294"/>
      <c r="AO851" s="294"/>
      <c r="AP851" s="294"/>
      <c r="AQ851" s="294"/>
      <c r="AR851" s="294"/>
      <c r="AS851" s="294"/>
      <c r="AT851" s="294"/>
      <c r="AU851" s="294"/>
      <c r="AV851" s="294"/>
      <c r="AW851" s="294"/>
      <c r="AX851" s="294"/>
      <c r="AY851" s="294"/>
      <c r="AZ851" s="294"/>
      <c r="BA851" s="294"/>
      <c r="BB851" s="294"/>
      <c r="BC851" s="294"/>
      <c r="BD851" s="294"/>
      <c r="BE851" s="294"/>
      <c r="BF851" s="294"/>
      <c r="BG851" s="294"/>
      <c r="BH851" s="294"/>
      <c r="BI851" s="294"/>
    </row>
    <row r="852" spans="2:61" ht="15.75" customHeight="1" x14ac:dyDescent="0.2">
      <c r="B852" s="297"/>
      <c r="C852" s="297"/>
      <c r="D852" s="297"/>
      <c r="E852" s="297"/>
      <c r="F852" s="294"/>
      <c r="G852" s="294"/>
      <c r="H852" s="294"/>
      <c r="I852" s="294"/>
      <c r="J852" s="294"/>
      <c r="K852" s="294"/>
      <c r="L852" s="294"/>
      <c r="M852" s="294"/>
      <c r="N852" s="294"/>
      <c r="O852" s="294"/>
      <c r="P852" s="294"/>
      <c r="Q852" s="294"/>
      <c r="R852" s="294"/>
      <c r="S852" s="294"/>
      <c r="T852" s="294"/>
      <c r="U852" s="294"/>
      <c r="V852" s="294"/>
      <c r="W852" s="294"/>
      <c r="X852" s="294"/>
      <c r="Y852" s="294"/>
      <c r="Z852" s="294"/>
      <c r="AA852" s="294"/>
      <c r="AB852" s="294"/>
      <c r="AC852" s="294"/>
      <c r="AD852" s="294"/>
      <c r="AE852" s="294"/>
      <c r="AF852" s="294"/>
      <c r="AG852" s="294"/>
      <c r="AH852" s="294"/>
      <c r="AI852" s="294"/>
      <c r="AJ852" s="294"/>
      <c r="AK852" s="294"/>
      <c r="AL852" s="294"/>
      <c r="AM852" s="294"/>
      <c r="AN852" s="294"/>
      <c r="AO852" s="294"/>
      <c r="AP852" s="294"/>
      <c r="AQ852" s="294"/>
      <c r="AR852" s="294"/>
      <c r="AS852" s="294"/>
      <c r="AT852" s="294"/>
      <c r="AU852" s="294"/>
      <c r="AV852" s="294"/>
      <c r="AW852" s="294"/>
      <c r="AX852" s="294"/>
      <c r="AY852" s="294"/>
      <c r="AZ852" s="294"/>
      <c r="BA852" s="294"/>
      <c r="BB852" s="294"/>
      <c r="BC852" s="294"/>
      <c r="BD852" s="294"/>
      <c r="BE852" s="294"/>
      <c r="BF852" s="294"/>
      <c r="BG852" s="294"/>
      <c r="BH852" s="294"/>
      <c r="BI852" s="294"/>
    </row>
    <row r="853" spans="2:61" ht="15.75" customHeight="1" x14ac:dyDescent="0.2">
      <c r="B853" s="297"/>
      <c r="C853" s="297"/>
      <c r="D853" s="297"/>
      <c r="E853" s="297"/>
      <c r="F853" s="294"/>
      <c r="G853" s="294"/>
      <c r="H853" s="294"/>
      <c r="I853" s="294"/>
      <c r="J853" s="294"/>
      <c r="K853" s="294"/>
      <c r="L853" s="294"/>
      <c r="M853" s="294"/>
      <c r="N853" s="294"/>
      <c r="O853" s="294"/>
      <c r="P853" s="294"/>
      <c r="Q853" s="294"/>
      <c r="R853" s="294"/>
      <c r="S853" s="294"/>
      <c r="T853" s="294"/>
      <c r="U853" s="294"/>
      <c r="V853" s="294"/>
      <c r="W853" s="294"/>
      <c r="X853" s="294"/>
      <c r="Y853" s="294"/>
      <c r="Z853" s="294"/>
      <c r="AA853" s="294"/>
      <c r="AB853" s="294"/>
      <c r="AC853" s="294"/>
      <c r="AD853" s="294"/>
      <c r="AE853" s="294"/>
      <c r="AF853" s="294"/>
      <c r="AG853" s="294"/>
      <c r="AH853" s="294"/>
      <c r="AI853" s="294"/>
      <c r="AJ853" s="294"/>
      <c r="AK853" s="294"/>
      <c r="AL853" s="294"/>
      <c r="AM853" s="294"/>
      <c r="AN853" s="294"/>
      <c r="AO853" s="294"/>
      <c r="AP853" s="294"/>
      <c r="AQ853" s="294"/>
      <c r="AR853" s="294"/>
      <c r="AS853" s="294"/>
      <c r="AT853" s="294"/>
      <c r="AU853" s="294"/>
      <c r="AV853" s="294"/>
      <c r="AW853" s="294"/>
      <c r="AX853" s="294"/>
      <c r="AY853" s="294"/>
      <c r="AZ853" s="294"/>
      <c r="BA853" s="294"/>
      <c r="BB853" s="294"/>
      <c r="BC853" s="294"/>
      <c r="BD853" s="294"/>
      <c r="BE853" s="294"/>
      <c r="BF853" s="294"/>
      <c r="BG853" s="294"/>
      <c r="BH853" s="294"/>
      <c r="BI853" s="294"/>
    </row>
    <row r="854" spans="2:61" ht="15.75" customHeight="1" x14ac:dyDescent="0.2">
      <c r="B854" s="297"/>
      <c r="C854" s="297"/>
      <c r="D854" s="297"/>
      <c r="E854" s="297"/>
      <c r="F854" s="294"/>
      <c r="G854" s="294"/>
      <c r="H854" s="294"/>
      <c r="I854" s="294"/>
      <c r="J854" s="294"/>
      <c r="K854" s="294"/>
      <c r="L854" s="294"/>
      <c r="M854" s="294"/>
      <c r="N854" s="294"/>
      <c r="O854" s="294"/>
      <c r="P854" s="294"/>
      <c r="Q854" s="294"/>
      <c r="R854" s="294"/>
      <c r="S854" s="294"/>
      <c r="T854" s="294"/>
      <c r="U854" s="294"/>
      <c r="V854" s="294"/>
      <c r="W854" s="294"/>
      <c r="X854" s="294"/>
      <c r="Y854" s="294"/>
      <c r="Z854" s="294"/>
      <c r="AA854" s="294"/>
      <c r="AB854" s="294"/>
      <c r="AC854" s="294"/>
      <c r="AD854" s="294"/>
      <c r="AE854" s="294"/>
      <c r="AF854" s="294"/>
      <c r="AG854" s="294"/>
      <c r="AH854" s="294"/>
      <c r="AI854" s="294"/>
      <c r="AJ854" s="294"/>
      <c r="AK854" s="294"/>
      <c r="AL854" s="294"/>
      <c r="AM854" s="294"/>
      <c r="AN854" s="294"/>
      <c r="AO854" s="294"/>
      <c r="AP854" s="294"/>
      <c r="AQ854" s="294"/>
      <c r="AR854" s="294"/>
      <c r="AS854" s="294"/>
      <c r="AT854" s="294"/>
      <c r="AU854" s="294"/>
      <c r="AV854" s="294"/>
      <c r="AW854" s="294"/>
      <c r="AX854" s="294"/>
      <c r="AY854" s="294"/>
      <c r="AZ854" s="294"/>
      <c r="BA854" s="294"/>
      <c r="BB854" s="294"/>
      <c r="BC854" s="294"/>
      <c r="BD854" s="294"/>
      <c r="BE854" s="294"/>
      <c r="BF854" s="294"/>
      <c r="BG854" s="294"/>
      <c r="BH854" s="294"/>
      <c r="BI854" s="294"/>
    </row>
    <row r="855" spans="2:61" ht="15.75" customHeight="1" x14ac:dyDescent="0.2">
      <c r="B855" s="297"/>
      <c r="C855" s="297"/>
      <c r="D855" s="297"/>
      <c r="E855" s="297"/>
      <c r="F855" s="294"/>
      <c r="G855" s="294"/>
      <c r="H855" s="294"/>
      <c r="I855" s="294"/>
      <c r="J855" s="294"/>
      <c r="K855" s="294"/>
      <c r="L855" s="294"/>
      <c r="M855" s="294"/>
      <c r="N855" s="294"/>
      <c r="O855" s="294"/>
      <c r="P855" s="294"/>
      <c r="Q855" s="294"/>
      <c r="R855" s="294"/>
      <c r="S855" s="294"/>
      <c r="T855" s="294"/>
      <c r="U855" s="294"/>
      <c r="V855" s="294"/>
      <c r="W855" s="294"/>
      <c r="X855" s="294"/>
      <c r="Y855" s="294"/>
      <c r="Z855" s="294"/>
      <c r="AA855" s="294"/>
      <c r="AB855" s="294"/>
      <c r="AC855" s="294"/>
      <c r="AD855" s="294"/>
      <c r="AE855" s="294"/>
      <c r="AF855" s="294"/>
      <c r="AG855" s="294"/>
      <c r="AH855" s="294"/>
      <c r="AI855" s="294"/>
      <c r="AJ855" s="294"/>
      <c r="AK855" s="294"/>
      <c r="AL855" s="294"/>
      <c r="AM855" s="294"/>
      <c r="AN855" s="294"/>
      <c r="AO855" s="294"/>
      <c r="AP855" s="294"/>
      <c r="AQ855" s="294"/>
      <c r="AR855" s="294"/>
      <c r="AS855" s="294"/>
      <c r="AT855" s="294"/>
      <c r="AU855" s="294"/>
      <c r="AV855" s="294"/>
      <c r="AW855" s="294"/>
      <c r="AX855" s="294"/>
      <c r="AY855" s="294"/>
      <c r="AZ855" s="294"/>
      <c r="BA855" s="294"/>
      <c r="BB855" s="294"/>
      <c r="BC855" s="294"/>
      <c r="BD855" s="294"/>
      <c r="BE855" s="294"/>
      <c r="BF855" s="294"/>
      <c r="BG855" s="294"/>
      <c r="BH855" s="294"/>
      <c r="BI855" s="294"/>
    </row>
    <row r="856" spans="2:61" ht="15.75" customHeight="1" x14ac:dyDescent="0.2">
      <c r="B856" s="297"/>
      <c r="C856" s="297"/>
      <c r="D856" s="297"/>
      <c r="E856" s="297"/>
      <c r="F856" s="294"/>
      <c r="G856" s="294"/>
      <c r="H856" s="294"/>
      <c r="I856" s="294"/>
      <c r="J856" s="294"/>
      <c r="K856" s="294"/>
      <c r="L856" s="294"/>
      <c r="M856" s="294"/>
      <c r="N856" s="294"/>
      <c r="O856" s="294"/>
      <c r="P856" s="294"/>
      <c r="Q856" s="294"/>
      <c r="R856" s="294"/>
      <c r="S856" s="294"/>
      <c r="T856" s="294"/>
      <c r="U856" s="294"/>
      <c r="V856" s="294"/>
      <c r="W856" s="294"/>
      <c r="X856" s="294"/>
      <c r="Y856" s="294"/>
      <c r="Z856" s="294"/>
      <c r="AA856" s="294"/>
      <c r="AB856" s="294"/>
      <c r="AC856" s="294"/>
      <c r="AD856" s="294"/>
      <c r="AE856" s="294"/>
      <c r="AF856" s="294"/>
      <c r="AG856" s="294"/>
      <c r="AH856" s="294"/>
      <c r="AI856" s="294"/>
      <c r="AJ856" s="294"/>
      <c r="AK856" s="294"/>
      <c r="AL856" s="294"/>
      <c r="AM856" s="294"/>
      <c r="AN856" s="294"/>
      <c r="AO856" s="294"/>
      <c r="AP856" s="294"/>
      <c r="AQ856" s="294"/>
      <c r="AR856" s="294"/>
      <c r="AS856" s="294"/>
      <c r="AT856" s="294"/>
      <c r="AU856" s="294"/>
      <c r="AV856" s="294"/>
      <c r="AW856" s="294"/>
      <c r="AX856" s="294"/>
      <c r="AY856" s="294"/>
      <c r="AZ856" s="294"/>
      <c r="BA856" s="294"/>
      <c r="BB856" s="294"/>
      <c r="BC856" s="294"/>
      <c r="BD856" s="294"/>
      <c r="BE856" s="294"/>
      <c r="BF856" s="294"/>
      <c r="BG856" s="294"/>
      <c r="BH856" s="294"/>
      <c r="BI856" s="294"/>
    </row>
    <row r="857" spans="2:61" ht="15.75" customHeight="1" x14ac:dyDescent="0.2">
      <c r="B857" s="297"/>
      <c r="C857" s="297"/>
      <c r="D857" s="297"/>
      <c r="E857" s="297"/>
      <c r="F857" s="294"/>
      <c r="G857" s="294"/>
      <c r="H857" s="294"/>
      <c r="I857" s="294"/>
      <c r="J857" s="294"/>
      <c r="K857" s="294"/>
      <c r="L857" s="294"/>
      <c r="M857" s="294"/>
      <c r="N857" s="294"/>
      <c r="O857" s="294"/>
      <c r="P857" s="294"/>
      <c r="Q857" s="294"/>
      <c r="R857" s="294"/>
      <c r="S857" s="294"/>
      <c r="T857" s="294"/>
      <c r="U857" s="294"/>
      <c r="V857" s="294"/>
      <c r="W857" s="294"/>
      <c r="X857" s="294"/>
      <c r="Y857" s="294"/>
      <c r="Z857" s="294"/>
      <c r="AA857" s="294"/>
      <c r="AB857" s="294"/>
      <c r="AC857" s="294"/>
      <c r="AD857" s="294"/>
      <c r="AE857" s="294"/>
      <c r="AF857" s="294"/>
      <c r="AG857" s="294"/>
      <c r="AH857" s="294"/>
      <c r="AI857" s="294"/>
      <c r="AJ857" s="294"/>
      <c r="AK857" s="294"/>
      <c r="AL857" s="294"/>
      <c r="AM857" s="294"/>
      <c r="AN857" s="294"/>
      <c r="AO857" s="294"/>
      <c r="AP857" s="294"/>
      <c r="AQ857" s="294"/>
      <c r="AR857" s="294"/>
      <c r="AS857" s="294"/>
      <c r="AT857" s="294"/>
      <c r="AU857" s="294"/>
      <c r="AV857" s="294"/>
      <c r="AW857" s="294"/>
      <c r="AX857" s="294"/>
      <c r="AY857" s="294"/>
      <c r="AZ857" s="294"/>
      <c r="BA857" s="294"/>
      <c r="BB857" s="294"/>
      <c r="BC857" s="294"/>
      <c r="BD857" s="294"/>
      <c r="BE857" s="294"/>
      <c r="BF857" s="294"/>
      <c r="BG857" s="294"/>
      <c r="BH857" s="294"/>
      <c r="BI857" s="294"/>
    </row>
    <row r="858" spans="2:61" ht="15.75" customHeight="1" x14ac:dyDescent="0.2">
      <c r="B858" s="297"/>
      <c r="C858" s="297"/>
      <c r="D858" s="297"/>
      <c r="E858" s="297"/>
      <c r="F858" s="294"/>
      <c r="G858" s="294"/>
      <c r="H858" s="294"/>
      <c r="I858" s="294"/>
      <c r="J858" s="294"/>
      <c r="K858" s="294"/>
      <c r="L858" s="294"/>
      <c r="M858" s="294"/>
      <c r="N858" s="294"/>
      <c r="O858" s="294"/>
      <c r="P858" s="294"/>
      <c r="Q858" s="294"/>
      <c r="R858" s="294"/>
      <c r="S858" s="294"/>
      <c r="T858" s="294"/>
      <c r="U858" s="294"/>
      <c r="V858" s="294"/>
      <c r="W858" s="294"/>
      <c r="X858" s="294"/>
      <c r="Y858" s="294"/>
      <c r="Z858" s="294"/>
      <c r="AA858" s="294"/>
      <c r="AB858" s="294"/>
      <c r="AC858" s="294"/>
      <c r="AD858" s="294"/>
      <c r="AE858" s="294"/>
      <c r="AF858" s="294"/>
      <c r="AG858" s="294"/>
      <c r="AH858" s="294"/>
      <c r="AI858" s="294"/>
      <c r="AJ858" s="294"/>
      <c r="AK858" s="294"/>
      <c r="AL858" s="294"/>
      <c r="AM858" s="294"/>
      <c r="AN858" s="294"/>
      <c r="AO858" s="294"/>
      <c r="AP858" s="294"/>
      <c r="AQ858" s="294"/>
      <c r="AR858" s="294"/>
      <c r="AS858" s="294"/>
      <c r="AT858" s="294"/>
      <c r="AU858" s="294"/>
      <c r="AV858" s="294"/>
      <c r="AW858" s="294"/>
      <c r="AX858" s="294"/>
      <c r="AY858" s="294"/>
      <c r="AZ858" s="294"/>
      <c r="BA858" s="294"/>
      <c r="BB858" s="294"/>
      <c r="BC858" s="294"/>
      <c r="BD858" s="294"/>
      <c r="BE858" s="294"/>
      <c r="BF858" s="294"/>
      <c r="BG858" s="294"/>
      <c r="BH858" s="294"/>
      <c r="BI858" s="294"/>
    </row>
    <row r="859" spans="2:61" ht="15.75" customHeight="1" x14ac:dyDescent="0.2">
      <c r="B859" s="297"/>
      <c r="C859" s="297"/>
      <c r="D859" s="297"/>
      <c r="E859" s="297"/>
      <c r="F859" s="294"/>
      <c r="G859" s="294"/>
      <c r="H859" s="294"/>
      <c r="I859" s="294"/>
      <c r="J859" s="294"/>
      <c r="K859" s="294"/>
      <c r="L859" s="294"/>
      <c r="M859" s="294"/>
      <c r="N859" s="294"/>
      <c r="O859" s="294"/>
      <c r="P859" s="294"/>
      <c r="Q859" s="294"/>
      <c r="R859" s="294"/>
      <c r="S859" s="294"/>
      <c r="T859" s="294"/>
      <c r="U859" s="294"/>
      <c r="V859" s="294"/>
      <c r="W859" s="294"/>
      <c r="X859" s="294"/>
      <c r="Y859" s="294"/>
      <c r="Z859" s="294"/>
      <c r="AA859" s="294"/>
      <c r="AB859" s="294"/>
      <c r="AC859" s="294"/>
      <c r="AD859" s="294"/>
      <c r="AE859" s="294"/>
      <c r="AF859" s="294"/>
      <c r="AG859" s="294"/>
      <c r="AH859" s="294"/>
      <c r="AI859" s="294"/>
      <c r="AJ859" s="294"/>
      <c r="AK859" s="294"/>
      <c r="AL859" s="294"/>
      <c r="AM859" s="294"/>
      <c r="AN859" s="294"/>
      <c r="AO859" s="294"/>
      <c r="AP859" s="294"/>
      <c r="AQ859" s="294"/>
      <c r="AR859" s="294"/>
      <c r="AS859" s="294"/>
      <c r="AT859" s="294"/>
      <c r="AU859" s="294"/>
      <c r="AV859" s="294"/>
      <c r="AW859" s="294"/>
      <c r="AX859" s="294"/>
      <c r="AY859" s="294"/>
      <c r="AZ859" s="294"/>
      <c r="BA859" s="294"/>
      <c r="BB859" s="294"/>
      <c r="BC859" s="294"/>
      <c r="BD859" s="294"/>
      <c r="BE859" s="294"/>
      <c r="BF859" s="294"/>
      <c r="BG859" s="294"/>
      <c r="BH859" s="294"/>
      <c r="BI859" s="294"/>
    </row>
    <row r="860" spans="2:61" ht="15.75" customHeight="1" x14ac:dyDescent="0.2">
      <c r="B860" s="297"/>
      <c r="C860" s="297"/>
      <c r="D860" s="297"/>
      <c r="E860" s="297"/>
      <c r="F860" s="294"/>
      <c r="G860" s="294"/>
      <c r="H860" s="294"/>
      <c r="I860" s="294"/>
      <c r="J860" s="294"/>
      <c r="K860" s="294"/>
      <c r="L860" s="294"/>
      <c r="M860" s="294"/>
      <c r="N860" s="294"/>
      <c r="O860" s="294"/>
      <c r="P860" s="294"/>
      <c r="Q860" s="294"/>
      <c r="R860" s="294"/>
      <c r="S860" s="294"/>
      <c r="T860" s="294"/>
      <c r="U860" s="294"/>
      <c r="V860" s="294"/>
      <c r="W860" s="294"/>
      <c r="X860" s="294"/>
      <c r="Y860" s="294"/>
      <c r="Z860" s="294"/>
      <c r="AA860" s="294"/>
      <c r="AB860" s="294"/>
      <c r="AC860" s="294"/>
      <c r="AD860" s="294"/>
      <c r="AE860" s="294"/>
      <c r="AF860" s="294"/>
      <c r="AG860" s="294"/>
      <c r="AH860" s="294"/>
      <c r="AI860" s="294"/>
      <c r="AJ860" s="294"/>
      <c r="AK860" s="294"/>
      <c r="AL860" s="294"/>
      <c r="AM860" s="294"/>
      <c r="AN860" s="294"/>
      <c r="AO860" s="294"/>
      <c r="AP860" s="294"/>
      <c r="AQ860" s="294"/>
      <c r="AR860" s="294"/>
      <c r="AS860" s="294"/>
      <c r="AT860" s="294"/>
      <c r="AU860" s="294"/>
      <c r="AV860" s="294"/>
      <c r="AW860" s="294"/>
      <c r="AX860" s="294"/>
      <c r="AY860" s="294"/>
      <c r="AZ860" s="294"/>
      <c r="BA860" s="294"/>
      <c r="BB860" s="294"/>
      <c r="BC860" s="294"/>
      <c r="BD860" s="294"/>
      <c r="BE860" s="294"/>
      <c r="BF860" s="294"/>
      <c r="BG860" s="294"/>
      <c r="BH860" s="294"/>
      <c r="BI860" s="294"/>
    </row>
    <row r="861" spans="2:61" ht="15.75" customHeight="1" x14ac:dyDescent="0.2">
      <c r="B861" s="297"/>
      <c r="C861" s="297"/>
      <c r="D861" s="297"/>
      <c r="E861" s="297"/>
      <c r="F861" s="294"/>
      <c r="G861" s="294"/>
      <c r="H861" s="294"/>
      <c r="I861" s="294"/>
      <c r="J861" s="294"/>
      <c r="K861" s="294"/>
      <c r="L861" s="294"/>
      <c r="M861" s="294"/>
      <c r="N861" s="294"/>
      <c r="O861" s="294"/>
      <c r="P861" s="294"/>
      <c r="Q861" s="294"/>
      <c r="R861" s="294"/>
      <c r="S861" s="294"/>
      <c r="T861" s="294"/>
      <c r="U861" s="294"/>
      <c r="V861" s="294"/>
      <c r="W861" s="294"/>
      <c r="X861" s="294"/>
      <c r="Y861" s="294"/>
      <c r="Z861" s="294"/>
      <c r="AA861" s="294"/>
      <c r="AB861" s="294"/>
      <c r="AC861" s="294"/>
      <c r="AD861" s="294"/>
      <c r="AE861" s="294"/>
      <c r="AF861" s="294"/>
      <c r="AG861" s="294"/>
      <c r="AH861" s="294"/>
      <c r="AI861" s="294"/>
      <c r="AJ861" s="294"/>
      <c r="AK861" s="294"/>
      <c r="AL861" s="294"/>
      <c r="AM861" s="294"/>
      <c r="AN861" s="294"/>
      <c r="AO861" s="294"/>
      <c r="AP861" s="294"/>
      <c r="AQ861" s="294"/>
      <c r="AR861" s="294"/>
      <c r="AS861" s="294"/>
      <c r="AT861" s="294"/>
      <c r="AU861" s="294"/>
      <c r="AV861" s="294"/>
      <c r="AW861" s="294"/>
      <c r="AX861" s="294"/>
      <c r="AY861" s="294"/>
      <c r="AZ861" s="294"/>
      <c r="BA861" s="294"/>
      <c r="BB861" s="294"/>
      <c r="BC861" s="294"/>
      <c r="BD861" s="294"/>
      <c r="BE861" s="294"/>
      <c r="BF861" s="294"/>
      <c r="BG861" s="294"/>
      <c r="BH861" s="294"/>
      <c r="BI861" s="294"/>
    </row>
    <row r="862" spans="2:61" ht="15.75" customHeight="1" x14ac:dyDescent="0.2">
      <c r="B862" s="297"/>
      <c r="C862" s="297"/>
      <c r="D862" s="297"/>
      <c r="E862" s="297"/>
      <c r="F862" s="294"/>
      <c r="G862" s="294"/>
      <c r="H862" s="294"/>
      <c r="I862" s="294"/>
      <c r="J862" s="294"/>
      <c r="K862" s="294"/>
      <c r="L862" s="294"/>
      <c r="M862" s="294"/>
      <c r="N862" s="294"/>
      <c r="O862" s="294"/>
      <c r="P862" s="294"/>
      <c r="Q862" s="294"/>
      <c r="R862" s="294"/>
      <c r="S862" s="294"/>
      <c r="T862" s="294"/>
      <c r="U862" s="294"/>
      <c r="V862" s="294"/>
      <c r="W862" s="294"/>
      <c r="X862" s="294"/>
      <c r="Y862" s="294"/>
      <c r="Z862" s="294"/>
      <c r="AA862" s="294"/>
      <c r="AB862" s="294"/>
      <c r="AC862" s="294"/>
      <c r="AD862" s="294"/>
      <c r="AE862" s="294"/>
      <c r="AF862" s="294"/>
      <c r="AG862" s="294"/>
      <c r="AH862" s="294"/>
      <c r="AI862" s="294"/>
      <c r="AJ862" s="294"/>
      <c r="AK862" s="294"/>
      <c r="AL862" s="294"/>
      <c r="AM862" s="294"/>
      <c r="AN862" s="294"/>
      <c r="AO862" s="294"/>
      <c r="AP862" s="294"/>
      <c r="AQ862" s="294"/>
      <c r="AR862" s="294"/>
      <c r="AS862" s="294"/>
      <c r="AT862" s="294"/>
      <c r="AU862" s="294"/>
      <c r="AV862" s="294"/>
      <c r="AW862" s="294"/>
      <c r="AX862" s="294"/>
      <c r="AY862" s="294"/>
      <c r="AZ862" s="294"/>
      <c r="BA862" s="294"/>
      <c r="BB862" s="294"/>
      <c r="BC862" s="294"/>
      <c r="BD862" s="294"/>
      <c r="BE862" s="294"/>
      <c r="BF862" s="294"/>
      <c r="BG862" s="294"/>
      <c r="BH862" s="294"/>
      <c r="BI862" s="294"/>
    </row>
    <row r="863" spans="2:61" ht="15.75" customHeight="1" x14ac:dyDescent="0.2">
      <c r="B863" s="297"/>
      <c r="C863" s="297"/>
      <c r="D863" s="297"/>
      <c r="E863" s="297"/>
      <c r="F863" s="294"/>
      <c r="G863" s="294"/>
      <c r="H863" s="294"/>
      <c r="I863" s="294"/>
      <c r="J863" s="294"/>
      <c r="K863" s="294"/>
      <c r="L863" s="294"/>
      <c r="M863" s="294"/>
      <c r="N863" s="294"/>
      <c r="O863" s="294"/>
      <c r="P863" s="294"/>
      <c r="Q863" s="294"/>
      <c r="R863" s="294"/>
      <c r="S863" s="294"/>
      <c r="T863" s="294"/>
      <c r="U863" s="294"/>
      <c r="V863" s="294"/>
      <c r="W863" s="294"/>
      <c r="X863" s="294"/>
      <c r="Y863" s="294"/>
      <c r="Z863" s="294"/>
      <c r="AA863" s="294"/>
      <c r="AB863" s="294"/>
      <c r="AC863" s="294"/>
      <c r="AD863" s="294"/>
      <c r="AE863" s="294"/>
      <c r="AF863" s="294"/>
      <c r="AG863" s="294"/>
      <c r="AH863" s="294"/>
      <c r="AI863" s="294"/>
      <c r="AJ863" s="294"/>
      <c r="AK863" s="294"/>
      <c r="AL863" s="294"/>
      <c r="AM863" s="294"/>
      <c r="AN863" s="294"/>
      <c r="AO863" s="294"/>
      <c r="AP863" s="294"/>
      <c r="AQ863" s="294"/>
      <c r="AR863" s="294"/>
      <c r="AS863" s="294"/>
      <c r="AT863" s="294"/>
      <c r="AU863" s="294"/>
      <c r="AV863" s="294"/>
      <c r="AW863" s="294"/>
      <c r="AX863" s="294"/>
      <c r="AY863" s="294"/>
      <c r="AZ863" s="294"/>
      <c r="BA863" s="294"/>
      <c r="BB863" s="294"/>
      <c r="BC863" s="294"/>
      <c r="BD863" s="294"/>
      <c r="BE863" s="294"/>
      <c r="BF863" s="294"/>
      <c r="BG863" s="294"/>
      <c r="BH863" s="294"/>
      <c r="BI863" s="294"/>
    </row>
    <row r="864" spans="2:61" ht="15.75" customHeight="1" x14ac:dyDescent="0.2">
      <c r="B864" s="297"/>
      <c r="C864" s="297"/>
      <c r="D864" s="297"/>
      <c r="E864" s="297"/>
      <c r="F864" s="294"/>
      <c r="G864" s="294"/>
      <c r="H864" s="294"/>
      <c r="I864" s="294"/>
      <c r="J864" s="294"/>
      <c r="K864" s="294"/>
      <c r="L864" s="294"/>
      <c r="M864" s="294"/>
      <c r="N864" s="294"/>
      <c r="O864" s="294"/>
      <c r="P864" s="294"/>
      <c r="Q864" s="294"/>
      <c r="R864" s="294"/>
      <c r="S864" s="294"/>
      <c r="T864" s="294"/>
      <c r="U864" s="294"/>
      <c r="V864" s="294"/>
      <c r="W864" s="294"/>
      <c r="X864" s="294"/>
      <c r="Y864" s="294"/>
      <c r="Z864" s="294"/>
      <c r="AA864" s="294"/>
      <c r="AB864" s="294"/>
      <c r="AC864" s="294"/>
      <c r="AD864" s="294"/>
      <c r="AE864" s="294"/>
      <c r="AF864" s="294"/>
      <c r="AG864" s="294"/>
      <c r="AH864" s="294"/>
      <c r="AI864" s="294"/>
      <c r="AJ864" s="294"/>
      <c r="AK864" s="294"/>
      <c r="AL864" s="294"/>
      <c r="AM864" s="294"/>
      <c r="AN864" s="294"/>
      <c r="AO864" s="294"/>
      <c r="AP864" s="294"/>
      <c r="AQ864" s="294"/>
      <c r="AR864" s="294"/>
      <c r="AS864" s="294"/>
      <c r="AT864" s="294"/>
      <c r="AU864" s="294"/>
      <c r="AV864" s="294"/>
      <c r="AW864" s="294"/>
      <c r="AX864" s="294"/>
      <c r="AY864" s="294"/>
      <c r="AZ864" s="294"/>
      <c r="BA864" s="294"/>
      <c r="BB864" s="294"/>
      <c r="BC864" s="294"/>
      <c r="BD864" s="294"/>
      <c r="BE864" s="294"/>
      <c r="BF864" s="294"/>
      <c r="BG864" s="294"/>
      <c r="BH864" s="294"/>
      <c r="BI864" s="294"/>
    </row>
    <row r="865" spans="2:61" ht="15.75" customHeight="1" x14ac:dyDescent="0.2">
      <c r="B865" s="297"/>
      <c r="C865" s="297"/>
      <c r="D865" s="297"/>
      <c r="E865" s="297"/>
      <c r="F865" s="294"/>
      <c r="G865" s="294"/>
      <c r="H865" s="294"/>
      <c r="I865" s="294"/>
      <c r="J865" s="294"/>
      <c r="K865" s="294"/>
      <c r="L865" s="294"/>
      <c r="M865" s="294"/>
      <c r="N865" s="294"/>
      <c r="O865" s="294"/>
      <c r="P865" s="294"/>
      <c r="Q865" s="294"/>
      <c r="R865" s="294"/>
      <c r="S865" s="294"/>
      <c r="T865" s="294"/>
      <c r="U865" s="294"/>
      <c r="V865" s="294"/>
      <c r="W865" s="294"/>
      <c r="X865" s="294"/>
      <c r="Y865" s="294"/>
      <c r="Z865" s="294"/>
      <c r="AA865" s="294"/>
      <c r="AB865" s="294"/>
      <c r="AC865" s="294"/>
      <c r="AD865" s="294"/>
      <c r="AE865" s="294"/>
      <c r="AF865" s="294"/>
      <c r="AG865" s="294"/>
      <c r="AH865" s="294"/>
      <c r="AI865" s="294"/>
      <c r="AJ865" s="294"/>
      <c r="AK865" s="294"/>
      <c r="AL865" s="294"/>
      <c r="AM865" s="294"/>
      <c r="AN865" s="294"/>
      <c r="AO865" s="294"/>
      <c r="AP865" s="294"/>
      <c r="AQ865" s="294"/>
      <c r="AR865" s="294"/>
      <c r="AS865" s="294"/>
      <c r="AT865" s="294"/>
      <c r="AU865" s="294"/>
      <c r="AV865" s="294"/>
      <c r="AW865" s="294"/>
      <c r="AX865" s="294"/>
      <c r="AY865" s="294"/>
      <c r="AZ865" s="294"/>
      <c r="BA865" s="294"/>
      <c r="BB865" s="294"/>
      <c r="BC865" s="294"/>
      <c r="BD865" s="294"/>
      <c r="BE865" s="294"/>
      <c r="BF865" s="294"/>
      <c r="BG865" s="294"/>
      <c r="BH865" s="294"/>
      <c r="BI865" s="294"/>
    </row>
    <row r="866" spans="2:61" ht="15.75" customHeight="1" x14ac:dyDescent="0.2">
      <c r="B866" s="297"/>
      <c r="C866" s="297"/>
      <c r="D866" s="297"/>
      <c r="E866" s="297"/>
      <c r="F866" s="294"/>
      <c r="G866" s="294"/>
      <c r="H866" s="294"/>
      <c r="I866" s="294"/>
      <c r="J866" s="294"/>
      <c r="K866" s="294"/>
      <c r="L866" s="294"/>
      <c r="M866" s="294"/>
      <c r="N866" s="294"/>
      <c r="O866" s="294"/>
      <c r="P866" s="294"/>
      <c r="Q866" s="294"/>
      <c r="R866" s="294"/>
      <c r="S866" s="294"/>
      <c r="T866" s="294"/>
      <c r="U866" s="294"/>
      <c r="V866" s="294"/>
      <c r="W866" s="294"/>
      <c r="X866" s="294"/>
      <c r="Y866" s="294"/>
      <c r="Z866" s="294"/>
      <c r="AA866" s="294"/>
      <c r="AB866" s="294"/>
      <c r="AC866" s="294"/>
      <c r="AD866" s="294"/>
      <c r="AE866" s="294"/>
      <c r="AF866" s="294"/>
      <c r="AG866" s="294"/>
      <c r="AH866" s="294"/>
      <c r="AI866" s="294"/>
      <c r="AJ866" s="294"/>
      <c r="AK866" s="294"/>
      <c r="AL866" s="294"/>
      <c r="AM866" s="294"/>
      <c r="AN866" s="294"/>
      <c r="AO866" s="294"/>
      <c r="AP866" s="294"/>
      <c r="AQ866" s="294"/>
      <c r="AR866" s="294"/>
      <c r="AS866" s="294"/>
      <c r="AT866" s="294"/>
      <c r="AU866" s="294"/>
      <c r="AV866" s="294"/>
      <c r="AW866" s="294"/>
      <c r="AX866" s="294"/>
      <c r="AY866" s="294"/>
      <c r="AZ866" s="294"/>
      <c r="BA866" s="294"/>
      <c r="BB866" s="294"/>
      <c r="BC866" s="294"/>
      <c r="BD866" s="294"/>
      <c r="BE866" s="294"/>
      <c r="BF866" s="294"/>
      <c r="BG866" s="294"/>
      <c r="BH866" s="294"/>
      <c r="BI866" s="294"/>
    </row>
    <row r="867" spans="2:61" ht="15.75" customHeight="1" x14ac:dyDescent="0.2">
      <c r="B867" s="297"/>
      <c r="C867" s="297"/>
      <c r="D867" s="297"/>
      <c r="E867" s="297"/>
      <c r="F867" s="294"/>
      <c r="G867" s="294"/>
      <c r="H867" s="294"/>
      <c r="I867" s="294"/>
      <c r="J867" s="294"/>
      <c r="K867" s="294"/>
      <c r="L867" s="294"/>
      <c r="M867" s="294"/>
      <c r="N867" s="294"/>
      <c r="O867" s="294"/>
      <c r="P867" s="294"/>
      <c r="Q867" s="294"/>
      <c r="R867" s="294"/>
      <c r="S867" s="294"/>
      <c r="T867" s="294"/>
      <c r="U867" s="294"/>
      <c r="V867" s="294"/>
      <c r="W867" s="294"/>
      <c r="X867" s="294"/>
      <c r="Y867" s="294"/>
      <c r="Z867" s="294"/>
      <c r="AA867" s="294"/>
      <c r="AB867" s="294"/>
      <c r="AC867" s="294"/>
      <c r="AD867" s="294"/>
      <c r="AE867" s="294"/>
      <c r="AF867" s="294"/>
      <c r="AG867" s="294"/>
      <c r="AH867" s="294"/>
      <c r="AI867" s="294"/>
      <c r="AJ867" s="294"/>
      <c r="AK867" s="294"/>
      <c r="AL867" s="294"/>
      <c r="AM867" s="294"/>
      <c r="AN867" s="294"/>
      <c r="AO867" s="294"/>
      <c r="AP867" s="294"/>
      <c r="AQ867" s="294"/>
      <c r="AR867" s="294"/>
      <c r="AS867" s="294"/>
      <c r="AT867" s="294"/>
      <c r="AU867" s="294"/>
      <c r="AV867" s="294"/>
      <c r="AW867" s="294"/>
      <c r="AX867" s="294"/>
      <c r="AY867" s="294"/>
      <c r="AZ867" s="294"/>
      <c r="BA867" s="294"/>
      <c r="BB867" s="294"/>
      <c r="BC867" s="294"/>
      <c r="BD867" s="294"/>
      <c r="BE867" s="294"/>
      <c r="BF867" s="294"/>
      <c r="BG867" s="294"/>
      <c r="BH867" s="294"/>
      <c r="BI867" s="294"/>
    </row>
    <row r="868" spans="2:61" ht="15.75" customHeight="1" x14ac:dyDescent="0.2">
      <c r="B868" s="297"/>
      <c r="C868" s="297"/>
      <c r="D868" s="297"/>
      <c r="E868" s="297"/>
      <c r="F868" s="294"/>
      <c r="G868" s="294"/>
      <c r="H868" s="294"/>
      <c r="I868" s="294"/>
      <c r="J868" s="294"/>
      <c r="K868" s="294"/>
      <c r="L868" s="294"/>
      <c r="M868" s="294"/>
      <c r="N868" s="294"/>
      <c r="O868" s="294"/>
      <c r="P868" s="294"/>
      <c r="Q868" s="294"/>
      <c r="R868" s="294"/>
      <c r="S868" s="294"/>
      <c r="T868" s="294"/>
      <c r="U868" s="294"/>
      <c r="V868" s="294"/>
      <c r="W868" s="294"/>
      <c r="X868" s="294"/>
      <c r="Y868" s="294"/>
      <c r="Z868" s="294"/>
      <c r="AA868" s="294"/>
      <c r="AB868" s="294"/>
      <c r="AC868" s="294"/>
      <c r="AD868" s="294"/>
      <c r="AE868" s="294"/>
      <c r="AF868" s="294"/>
      <c r="AG868" s="294"/>
      <c r="AH868" s="294"/>
      <c r="AI868" s="294"/>
      <c r="AJ868" s="294"/>
      <c r="AK868" s="294"/>
      <c r="AL868" s="294"/>
      <c r="AM868" s="294"/>
      <c r="AN868" s="294"/>
      <c r="AO868" s="294"/>
      <c r="AP868" s="294"/>
      <c r="AQ868" s="294"/>
      <c r="AR868" s="294"/>
      <c r="AS868" s="294"/>
      <c r="AT868" s="294"/>
      <c r="AU868" s="294"/>
      <c r="AV868" s="294"/>
      <c r="AW868" s="294"/>
      <c r="AX868" s="294"/>
      <c r="AY868" s="294"/>
      <c r="AZ868" s="294"/>
      <c r="BA868" s="294"/>
      <c r="BB868" s="294"/>
      <c r="BC868" s="294"/>
      <c r="BD868" s="294"/>
      <c r="BE868" s="294"/>
      <c r="BF868" s="294"/>
      <c r="BG868" s="294"/>
      <c r="BH868" s="294"/>
      <c r="BI868" s="294"/>
    </row>
    <row r="869" spans="2:61" ht="15.75" customHeight="1" x14ac:dyDescent="0.2">
      <c r="B869" s="297"/>
      <c r="C869" s="297"/>
      <c r="D869" s="297"/>
      <c r="E869" s="297"/>
      <c r="F869" s="294"/>
      <c r="G869" s="294"/>
      <c r="H869" s="294"/>
      <c r="I869" s="294"/>
      <c r="J869" s="294"/>
      <c r="K869" s="294"/>
      <c r="L869" s="294"/>
      <c r="M869" s="294"/>
      <c r="N869" s="294"/>
      <c r="O869" s="294"/>
      <c r="P869" s="294"/>
      <c r="Q869" s="294"/>
      <c r="R869" s="294"/>
      <c r="S869" s="294"/>
      <c r="T869" s="294"/>
      <c r="U869" s="294"/>
      <c r="V869" s="294"/>
      <c r="W869" s="294"/>
      <c r="X869" s="294"/>
      <c r="Y869" s="294"/>
      <c r="Z869" s="294"/>
      <c r="AA869" s="294"/>
      <c r="AB869" s="294"/>
      <c r="AC869" s="294"/>
      <c r="AD869" s="294"/>
      <c r="AE869" s="294"/>
      <c r="AF869" s="294"/>
      <c r="AG869" s="294"/>
      <c r="AH869" s="294"/>
      <c r="AI869" s="294"/>
      <c r="AJ869" s="294"/>
      <c r="AK869" s="294"/>
      <c r="AL869" s="294"/>
      <c r="AM869" s="294"/>
      <c r="AN869" s="294"/>
      <c r="AO869" s="294"/>
      <c r="AP869" s="294"/>
      <c r="AQ869" s="294"/>
      <c r="AR869" s="294"/>
      <c r="AS869" s="294"/>
      <c r="AT869" s="294"/>
      <c r="AU869" s="294"/>
      <c r="AV869" s="294"/>
      <c r="AW869" s="294"/>
      <c r="AX869" s="294"/>
      <c r="AY869" s="294"/>
      <c r="AZ869" s="294"/>
      <c r="BA869" s="294"/>
      <c r="BB869" s="294"/>
      <c r="BC869" s="294"/>
      <c r="BD869" s="294"/>
      <c r="BE869" s="294"/>
      <c r="BF869" s="294"/>
      <c r="BG869" s="294"/>
      <c r="BH869" s="294"/>
      <c r="BI869" s="294"/>
    </row>
    <row r="870" spans="2:61" ht="15.75" customHeight="1" x14ac:dyDescent="0.2">
      <c r="B870" s="297"/>
      <c r="C870" s="297"/>
      <c r="D870" s="297"/>
      <c r="E870" s="297"/>
      <c r="F870" s="294"/>
      <c r="G870" s="294"/>
      <c r="H870" s="294"/>
      <c r="I870" s="294"/>
      <c r="J870" s="294"/>
      <c r="K870" s="294"/>
      <c r="L870" s="294"/>
      <c r="M870" s="294"/>
      <c r="N870" s="294"/>
      <c r="O870" s="294"/>
      <c r="P870" s="294"/>
      <c r="Q870" s="294"/>
      <c r="R870" s="294"/>
      <c r="S870" s="294"/>
      <c r="T870" s="294"/>
      <c r="U870" s="294"/>
      <c r="V870" s="294"/>
      <c r="W870" s="294"/>
      <c r="X870" s="294"/>
      <c r="Y870" s="294"/>
      <c r="Z870" s="294"/>
      <c r="AA870" s="294"/>
      <c r="AB870" s="294"/>
      <c r="AC870" s="294"/>
      <c r="AD870" s="294"/>
      <c r="AE870" s="294"/>
      <c r="AF870" s="294"/>
      <c r="AG870" s="294"/>
      <c r="AH870" s="294"/>
      <c r="AI870" s="294"/>
      <c r="AJ870" s="294"/>
      <c r="AK870" s="294"/>
      <c r="AL870" s="294"/>
      <c r="AM870" s="294"/>
      <c r="AN870" s="294"/>
      <c r="AO870" s="294"/>
      <c r="AP870" s="294"/>
      <c r="AQ870" s="294"/>
      <c r="AR870" s="294"/>
      <c r="AS870" s="294"/>
      <c r="AT870" s="294"/>
      <c r="AU870" s="294"/>
      <c r="AV870" s="294"/>
      <c r="AW870" s="294"/>
      <c r="AX870" s="294"/>
      <c r="AY870" s="294"/>
      <c r="AZ870" s="294"/>
      <c r="BA870" s="294"/>
      <c r="BB870" s="294"/>
      <c r="BC870" s="294"/>
      <c r="BD870" s="294"/>
      <c r="BE870" s="294"/>
      <c r="BF870" s="294"/>
      <c r="BG870" s="294"/>
      <c r="BH870" s="294"/>
      <c r="BI870" s="294"/>
    </row>
    <row r="871" spans="2:61" ht="15.75" customHeight="1" x14ac:dyDescent="0.2">
      <c r="B871" s="297"/>
      <c r="C871" s="297"/>
      <c r="D871" s="297"/>
      <c r="E871" s="297"/>
      <c r="F871" s="294"/>
      <c r="G871" s="294"/>
      <c r="H871" s="294"/>
      <c r="I871" s="294"/>
      <c r="J871" s="294"/>
      <c r="K871" s="294"/>
      <c r="L871" s="294"/>
      <c r="M871" s="294"/>
      <c r="N871" s="294"/>
      <c r="O871" s="294"/>
      <c r="P871" s="294"/>
      <c r="Q871" s="294"/>
      <c r="R871" s="294"/>
      <c r="S871" s="294"/>
      <c r="T871" s="294"/>
      <c r="U871" s="294"/>
      <c r="V871" s="294"/>
      <c r="W871" s="294"/>
      <c r="X871" s="294"/>
      <c r="Y871" s="294"/>
      <c r="Z871" s="294"/>
      <c r="AA871" s="294"/>
      <c r="AB871" s="294"/>
      <c r="AC871" s="294"/>
      <c r="AD871" s="294"/>
      <c r="AE871" s="294"/>
      <c r="AF871" s="294"/>
      <c r="AG871" s="294"/>
      <c r="AH871" s="294"/>
      <c r="AI871" s="294"/>
      <c r="AJ871" s="294"/>
      <c r="AK871" s="294"/>
      <c r="AL871" s="294"/>
      <c r="AM871" s="294"/>
      <c r="AN871" s="294"/>
      <c r="AO871" s="294"/>
      <c r="AP871" s="294"/>
      <c r="AQ871" s="294"/>
      <c r="AR871" s="294"/>
      <c r="AS871" s="294"/>
      <c r="AT871" s="294"/>
      <c r="AU871" s="294"/>
      <c r="AV871" s="294"/>
      <c r="AW871" s="294"/>
      <c r="AX871" s="294"/>
      <c r="AY871" s="294"/>
      <c r="AZ871" s="294"/>
      <c r="BA871" s="294"/>
      <c r="BB871" s="294"/>
      <c r="BC871" s="294"/>
      <c r="BD871" s="294"/>
      <c r="BE871" s="294"/>
      <c r="BF871" s="294"/>
      <c r="BG871" s="294"/>
      <c r="BH871" s="294"/>
      <c r="BI871" s="294"/>
    </row>
    <row r="872" spans="2:61" ht="15.75" customHeight="1" x14ac:dyDescent="0.2">
      <c r="B872" s="297"/>
      <c r="C872" s="297"/>
      <c r="D872" s="297"/>
      <c r="E872" s="297"/>
      <c r="F872" s="294"/>
      <c r="G872" s="294"/>
      <c r="H872" s="294"/>
      <c r="I872" s="294"/>
      <c r="J872" s="294"/>
      <c r="K872" s="294"/>
      <c r="L872" s="294"/>
      <c r="M872" s="294"/>
      <c r="N872" s="294"/>
      <c r="O872" s="294"/>
      <c r="P872" s="294"/>
      <c r="Q872" s="294"/>
      <c r="R872" s="294"/>
      <c r="S872" s="294"/>
      <c r="T872" s="294"/>
      <c r="U872" s="294"/>
      <c r="V872" s="294"/>
      <c r="W872" s="294"/>
      <c r="X872" s="294"/>
      <c r="Y872" s="294"/>
      <c r="Z872" s="294"/>
      <c r="AA872" s="294"/>
      <c r="AB872" s="294"/>
      <c r="AC872" s="294"/>
      <c r="AD872" s="294"/>
      <c r="AE872" s="294"/>
      <c r="AF872" s="294"/>
      <c r="AG872" s="294"/>
      <c r="AH872" s="294"/>
      <c r="AI872" s="294"/>
      <c r="AJ872" s="294"/>
      <c r="AK872" s="294"/>
      <c r="AL872" s="294"/>
      <c r="AM872" s="294"/>
      <c r="AN872" s="294"/>
      <c r="AO872" s="294"/>
      <c r="AP872" s="294"/>
      <c r="AQ872" s="294"/>
      <c r="AR872" s="294"/>
      <c r="AS872" s="294"/>
      <c r="AT872" s="294"/>
      <c r="AU872" s="294"/>
      <c r="AV872" s="294"/>
      <c r="AW872" s="294"/>
      <c r="AX872" s="294"/>
      <c r="AY872" s="294"/>
      <c r="AZ872" s="294"/>
      <c r="BA872" s="294"/>
      <c r="BB872" s="294"/>
      <c r="BC872" s="294"/>
      <c r="BD872" s="294"/>
      <c r="BE872" s="294"/>
      <c r="BF872" s="294"/>
      <c r="BG872" s="294"/>
      <c r="BH872" s="294"/>
      <c r="BI872" s="294"/>
    </row>
    <row r="873" spans="2:61" ht="15.75" customHeight="1" x14ac:dyDescent="0.2">
      <c r="B873" s="297"/>
      <c r="C873" s="297"/>
      <c r="D873" s="297"/>
      <c r="E873" s="297"/>
      <c r="F873" s="294"/>
      <c r="G873" s="294"/>
      <c r="H873" s="294"/>
      <c r="I873" s="294"/>
      <c r="J873" s="294"/>
      <c r="K873" s="294"/>
      <c r="L873" s="294"/>
      <c r="M873" s="294"/>
      <c r="N873" s="294"/>
      <c r="O873" s="294"/>
      <c r="P873" s="294"/>
      <c r="Q873" s="294"/>
      <c r="R873" s="294"/>
      <c r="S873" s="294"/>
      <c r="T873" s="294"/>
      <c r="U873" s="294"/>
      <c r="V873" s="294"/>
      <c r="W873" s="294"/>
      <c r="X873" s="294"/>
      <c r="Y873" s="294"/>
      <c r="Z873" s="294"/>
      <c r="AA873" s="294"/>
      <c r="AB873" s="294"/>
      <c r="AC873" s="294"/>
      <c r="AD873" s="294"/>
      <c r="AE873" s="294"/>
      <c r="AF873" s="294"/>
      <c r="AG873" s="294"/>
      <c r="AH873" s="294"/>
      <c r="AI873" s="294"/>
      <c r="AJ873" s="294"/>
      <c r="AK873" s="294"/>
      <c r="AL873" s="294"/>
      <c r="AM873" s="294"/>
      <c r="AN873" s="294"/>
      <c r="AO873" s="294"/>
      <c r="AP873" s="294"/>
      <c r="AQ873" s="294"/>
      <c r="AR873" s="294"/>
      <c r="AS873" s="294"/>
      <c r="AT873" s="294"/>
      <c r="AU873" s="294"/>
      <c r="AV873" s="294"/>
      <c r="AW873" s="294"/>
      <c r="AX873" s="294"/>
      <c r="AY873" s="294"/>
      <c r="AZ873" s="294"/>
      <c r="BA873" s="294"/>
      <c r="BB873" s="294"/>
      <c r="BC873" s="294"/>
      <c r="BD873" s="294"/>
      <c r="BE873" s="294"/>
      <c r="BF873" s="294"/>
      <c r="BG873" s="294"/>
      <c r="BH873" s="294"/>
      <c r="BI873" s="294"/>
    </row>
    <row r="874" spans="2:61" ht="15.75" customHeight="1" x14ac:dyDescent="0.2">
      <c r="B874" s="297"/>
      <c r="C874" s="297"/>
      <c r="D874" s="297"/>
      <c r="E874" s="297"/>
      <c r="F874" s="294"/>
      <c r="G874" s="294"/>
      <c r="H874" s="294"/>
      <c r="I874" s="294"/>
      <c r="J874" s="294"/>
      <c r="K874" s="294"/>
      <c r="L874" s="294"/>
      <c r="M874" s="294"/>
      <c r="N874" s="294"/>
      <c r="O874" s="294"/>
      <c r="P874" s="294"/>
      <c r="Q874" s="294"/>
      <c r="R874" s="294"/>
      <c r="S874" s="294"/>
      <c r="T874" s="294"/>
      <c r="U874" s="294"/>
      <c r="V874" s="294"/>
      <c r="W874" s="294"/>
      <c r="X874" s="294"/>
      <c r="Y874" s="294"/>
      <c r="Z874" s="294"/>
      <c r="AA874" s="294"/>
      <c r="AB874" s="294"/>
      <c r="AC874" s="294"/>
      <c r="AD874" s="294"/>
      <c r="AE874" s="294"/>
      <c r="AF874" s="294"/>
      <c r="AG874" s="294"/>
      <c r="AH874" s="294"/>
      <c r="AI874" s="294"/>
      <c r="AJ874" s="294"/>
      <c r="AK874" s="294"/>
      <c r="AL874" s="294"/>
      <c r="AM874" s="294"/>
      <c r="AN874" s="294"/>
      <c r="AO874" s="294"/>
      <c r="AP874" s="294"/>
      <c r="AQ874" s="294"/>
      <c r="AR874" s="294"/>
      <c r="AS874" s="294"/>
      <c r="AT874" s="294"/>
      <c r="AU874" s="294"/>
      <c r="AV874" s="294"/>
      <c r="AW874" s="294"/>
      <c r="AX874" s="294"/>
      <c r="AY874" s="294"/>
      <c r="AZ874" s="294"/>
      <c r="BA874" s="294"/>
      <c r="BB874" s="294"/>
      <c r="BC874" s="294"/>
      <c r="BD874" s="294"/>
      <c r="BE874" s="294"/>
      <c r="BF874" s="294"/>
      <c r="BG874" s="294"/>
      <c r="BH874" s="294"/>
      <c r="BI874" s="294"/>
    </row>
    <row r="875" spans="2:61" ht="15.75" customHeight="1" x14ac:dyDescent="0.2">
      <c r="B875" s="297"/>
      <c r="C875" s="297"/>
      <c r="D875" s="297"/>
      <c r="E875" s="297"/>
      <c r="F875" s="294"/>
      <c r="G875" s="294"/>
      <c r="H875" s="294"/>
      <c r="I875" s="294"/>
      <c r="J875" s="294"/>
      <c r="K875" s="294"/>
      <c r="L875" s="294"/>
      <c r="M875" s="294"/>
      <c r="N875" s="294"/>
      <c r="O875" s="294"/>
      <c r="P875" s="294"/>
      <c r="Q875" s="294"/>
      <c r="R875" s="294"/>
      <c r="S875" s="294"/>
      <c r="T875" s="294"/>
      <c r="U875" s="294"/>
      <c r="V875" s="294"/>
      <c r="W875" s="294"/>
      <c r="X875" s="294"/>
      <c r="Y875" s="294"/>
      <c r="Z875" s="294"/>
      <c r="AA875" s="294"/>
      <c r="AB875" s="294"/>
      <c r="AC875" s="294"/>
      <c r="AD875" s="294"/>
      <c r="AE875" s="294"/>
      <c r="AF875" s="294"/>
      <c r="AG875" s="294"/>
      <c r="AH875" s="294"/>
      <c r="AI875" s="294"/>
      <c r="AJ875" s="294"/>
      <c r="AK875" s="294"/>
      <c r="AL875" s="294"/>
      <c r="AM875" s="294"/>
      <c r="AN875" s="294"/>
      <c r="AO875" s="294"/>
      <c r="AP875" s="294"/>
      <c r="AQ875" s="294"/>
      <c r="AR875" s="294"/>
      <c r="AS875" s="294"/>
      <c r="AT875" s="294"/>
      <c r="AU875" s="294"/>
      <c r="AV875" s="294"/>
      <c r="AW875" s="294"/>
      <c r="AX875" s="294"/>
      <c r="AY875" s="294"/>
      <c r="AZ875" s="294"/>
      <c r="BA875" s="294"/>
      <c r="BB875" s="294"/>
      <c r="BC875" s="294"/>
      <c r="BD875" s="294"/>
      <c r="BE875" s="294"/>
      <c r="BF875" s="294"/>
      <c r="BG875" s="294"/>
      <c r="BH875" s="294"/>
      <c r="BI875" s="294"/>
    </row>
    <row r="876" spans="2:61" ht="15.75" customHeight="1" x14ac:dyDescent="0.2">
      <c r="B876" s="297"/>
      <c r="C876" s="297"/>
      <c r="D876" s="297"/>
      <c r="E876" s="297"/>
      <c r="F876" s="294"/>
      <c r="G876" s="294"/>
      <c r="H876" s="294"/>
      <c r="I876" s="294"/>
      <c r="J876" s="294"/>
      <c r="K876" s="294"/>
      <c r="L876" s="294"/>
      <c r="M876" s="294"/>
      <c r="N876" s="294"/>
      <c r="O876" s="294"/>
      <c r="P876" s="294"/>
      <c r="Q876" s="294"/>
      <c r="R876" s="294"/>
      <c r="S876" s="294"/>
      <c r="T876" s="294"/>
      <c r="U876" s="294"/>
      <c r="V876" s="294"/>
      <c r="W876" s="294"/>
      <c r="X876" s="294"/>
      <c r="Y876" s="294"/>
      <c r="Z876" s="294"/>
      <c r="AA876" s="294"/>
      <c r="AB876" s="294"/>
      <c r="AC876" s="294"/>
      <c r="AD876" s="294"/>
      <c r="AE876" s="294"/>
      <c r="AF876" s="294"/>
      <c r="AG876" s="294"/>
      <c r="AH876" s="294"/>
      <c r="AI876" s="294"/>
      <c r="AJ876" s="294"/>
      <c r="AK876" s="294"/>
      <c r="AL876" s="294"/>
      <c r="AM876" s="294"/>
      <c r="AN876" s="294"/>
      <c r="AO876" s="294"/>
      <c r="AP876" s="294"/>
      <c r="AQ876" s="294"/>
      <c r="AR876" s="294"/>
      <c r="AS876" s="294"/>
      <c r="AT876" s="294"/>
      <c r="AU876" s="294"/>
      <c r="AV876" s="294"/>
      <c r="AW876" s="294"/>
      <c r="AX876" s="294"/>
      <c r="AY876" s="294"/>
      <c r="AZ876" s="294"/>
      <c r="BA876" s="294"/>
      <c r="BB876" s="294"/>
      <c r="BC876" s="294"/>
      <c r="BD876" s="294"/>
      <c r="BE876" s="294"/>
      <c r="BF876" s="294"/>
      <c r="BG876" s="294"/>
      <c r="BH876" s="294"/>
      <c r="BI876" s="294"/>
    </row>
    <row r="877" spans="2:61" ht="15.75" customHeight="1" x14ac:dyDescent="0.2">
      <c r="B877" s="297"/>
      <c r="C877" s="297"/>
      <c r="D877" s="297"/>
      <c r="E877" s="297"/>
      <c r="F877" s="294"/>
      <c r="G877" s="294"/>
      <c r="H877" s="294"/>
      <c r="I877" s="294"/>
      <c r="J877" s="294"/>
      <c r="K877" s="294"/>
      <c r="L877" s="294"/>
      <c r="M877" s="294"/>
      <c r="N877" s="294"/>
      <c r="O877" s="294"/>
      <c r="P877" s="294"/>
      <c r="Q877" s="294"/>
      <c r="R877" s="294"/>
      <c r="S877" s="294"/>
      <c r="T877" s="294"/>
      <c r="U877" s="294"/>
      <c r="V877" s="294"/>
      <c r="W877" s="294"/>
      <c r="X877" s="294"/>
      <c r="Y877" s="294"/>
      <c r="Z877" s="294"/>
      <c r="AA877" s="294"/>
      <c r="AB877" s="294"/>
      <c r="AC877" s="294"/>
      <c r="AD877" s="294"/>
      <c r="AE877" s="294"/>
      <c r="AF877" s="294"/>
      <c r="AG877" s="294"/>
      <c r="AH877" s="294"/>
      <c r="AI877" s="294"/>
      <c r="AJ877" s="294"/>
      <c r="AK877" s="294"/>
      <c r="AL877" s="294"/>
      <c r="AM877" s="294"/>
      <c r="AN877" s="294"/>
      <c r="AO877" s="294"/>
      <c r="AP877" s="294"/>
      <c r="AQ877" s="294"/>
      <c r="AR877" s="294"/>
      <c r="AS877" s="294"/>
      <c r="AT877" s="294"/>
      <c r="AU877" s="294"/>
      <c r="AV877" s="294"/>
      <c r="AW877" s="294"/>
      <c r="AX877" s="294"/>
      <c r="AY877" s="294"/>
      <c r="AZ877" s="294"/>
      <c r="BA877" s="294"/>
      <c r="BB877" s="294"/>
      <c r="BC877" s="294"/>
      <c r="BD877" s="294"/>
      <c r="BE877" s="294"/>
      <c r="BF877" s="294"/>
      <c r="BG877" s="294"/>
      <c r="BH877" s="294"/>
      <c r="BI877" s="294"/>
    </row>
    <row r="878" spans="2:61" ht="15.75" customHeight="1" x14ac:dyDescent="0.2">
      <c r="B878" s="297"/>
      <c r="C878" s="297"/>
      <c r="D878" s="297"/>
      <c r="E878" s="297"/>
      <c r="F878" s="294"/>
      <c r="G878" s="294"/>
      <c r="H878" s="294"/>
      <c r="I878" s="294"/>
      <c r="J878" s="294"/>
      <c r="K878" s="294"/>
      <c r="L878" s="294"/>
      <c r="M878" s="294"/>
      <c r="N878" s="294"/>
      <c r="O878" s="294"/>
      <c r="P878" s="294"/>
      <c r="Q878" s="294"/>
      <c r="R878" s="294"/>
      <c r="S878" s="294"/>
      <c r="T878" s="294"/>
      <c r="U878" s="294"/>
      <c r="V878" s="294"/>
      <c r="W878" s="294"/>
      <c r="X878" s="294"/>
      <c r="Y878" s="294"/>
      <c r="Z878" s="294"/>
      <c r="AA878" s="294"/>
      <c r="AB878" s="294"/>
      <c r="AC878" s="294"/>
      <c r="AD878" s="294"/>
      <c r="AE878" s="294"/>
      <c r="AF878" s="294"/>
      <c r="AG878" s="294"/>
      <c r="AH878" s="294"/>
      <c r="AI878" s="294"/>
      <c r="AJ878" s="294"/>
      <c r="AK878" s="294"/>
      <c r="AL878" s="294"/>
      <c r="AM878" s="294"/>
      <c r="AN878" s="294"/>
      <c r="AO878" s="294"/>
      <c r="AP878" s="294"/>
      <c r="AQ878" s="294"/>
      <c r="AR878" s="294"/>
      <c r="AS878" s="294"/>
      <c r="AT878" s="294"/>
      <c r="AU878" s="294"/>
      <c r="AV878" s="294"/>
      <c r="AW878" s="294"/>
      <c r="AX878" s="294"/>
      <c r="AY878" s="294"/>
      <c r="AZ878" s="294"/>
      <c r="BA878" s="294"/>
      <c r="BB878" s="294"/>
      <c r="BC878" s="294"/>
      <c r="BD878" s="294"/>
      <c r="BE878" s="294"/>
      <c r="BF878" s="294"/>
      <c r="BG878" s="294"/>
      <c r="BH878" s="294"/>
      <c r="BI878" s="294"/>
    </row>
    <row r="879" spans="2:61" ht="15.75" customHeight="1" x14ac:dyDescent="0.2">
      <c r="B879" s="297"/>
      <c r="C879" s="297"/>
      <c r="D879" s="297"/>
      <c r="E879" s="297"/>
      <c r="F879" s="294"/>
      <c r="G879" s="294"/>
      <c r="H879" s="294"/>
      <c r="I879" s="294"/>
      <c r="J879" s="294"/>
      <c r="K879" s="294"/>
      <c r="L879" s="294"/>
      <c r="M879" s="294"/>
      <c r="N879" s="294"/>
      <c r="O879" s="294"/>
      <c r="P879" s="294"/>
      <c r="Q879" s="294"/>
      <c r="R879" s="294"/>
      <c r="S879" s="294"/>
      <c r="T879" s="294"/>
      <c r="U879" s="294"/>
      <c r="V879" s="294"/>
      <c r="W879" s="294"/>
      <c r="X879" s="294"/>
      <c r="Y879" s="294"/>
      <c r="Z879" s="294"/>
      <c r="AA879" s="294"/>
      <c r="AB879" s="294"/>
      <c r="AC879" s="294"/>
      <c r="AD879" s="294"/>
      <c r="AE879" s="294"/>
      <c r="AF879" s="294"/>
      <c r="AG879" s="294"/>
      <c r="AH879" s="294"/>
      <c r="AI879" s="294"/>
      <c r="AJ879" s="294"/>
      <c r="AK879" s="294"/>
      <c r="AL879" s="294"/>
      <c r="AM879" s="294"/>
      <c r="AN879" s="294"/>
      <c r="AO879" s="294"/>
      <c r="AP879" s="294"/>
      <c r="AQ879" s="294"/>
      <c r="AR879" s="294"/>
      <c r="AS879" s="294"/>
      <c r="AT879" s="294"/>
      <c r="AU879" s="294"/>
      <c r="AV879" s="294"/>
      <c r="AW879" s="294"/>
      <c r="AX879" s="294"/>
      <c r="AY879" s="294"/>
      <c r="AZ879" s="294"/>
      <c r="BA879" s="294"/>
      <c r="BB879" s="294"/>
      <c r="BC879" s="294"/>
      <c r="BD879" s="294"/>
      <c r="BE879" s="294"/>
      <c r="BF879" s="294"/>
      <c r="BG879" s="294"/>
      <c r="BH879" s="294"/>
      <c r="BI879" s="294"/>
    </row>
    <row r="880" spans="2:61" ht="15.75" customHeight="1" x14ac:dyDescent="0.2">
      <c r="B880" s="297"/>
      <c r="C880" s="297"/>
      <c r="D880" s="297"/>
      <c r="E880" s="297"/>
      <c r="F880" s="294"/>
      <c r="G880" s="294"/>
      <c r="H880" s="294"/>
      <c r="I880" s="294"/>
      <c r="J880" s="294"/>
      <c r="K880" s="294"/>
      <c r="L880" s="294"/>
      <c r="M880" s="294"/>
      <c r="N880" s="294"/>
      <c r="O880" s="294"/>
      <c r="P880" s="294"/>
      <c r="Q880" s="294"/>
      <c r="R880" s="294"/>
      <c r="S880" s="294"/>
      <c r="T880" s="294"/>
      <c r="U880" s="294"/>
      <c r="V880" s="294"/>
      <c r="W880" s="294"/>
      <c r="X880" s="294"/>
      <c r="Y880" s="294"/>
      <c r="Z880" s="294"/>
      <c r="AA880" s="294"/>
      <c r="AB880" s="294"/>
      <c r="AC880" s="294"/>
      <c r="AD880" s="294"/>
      <c r="AE880" s="294"/>
      <c r="AF880" s="294"/>
      <c r="AG880" s="294"/>
      <c r="AH880" s="294"/>
      <c r="AI880" s="294"/>
      <c r="AJ880" s="294"/>
      <c r="AK880" s="294"/>
      <c r="AL880" s="294"/>
      <c r="AM880" s="294"/>
      <c r="AN880" s="294"/>
      <c r="AO880" s="294"/>
      <c r="AP880" s="294"/>
      <c r="AQ880" s="294"/>
      <c r="AR880" s="294"/>
      <c r="AS880" s="294"/>
      <c r="AT880" s="294"/>
      <c r="AU880" s="294"/>
      <c r="AV880" s="294"/>
      <c r="AW880" s="294"/>
      <c r="AX880" s="294"/>
      <c r="AY880" s="294"/>
      <c r="AZ880" s="294"/>
      <c r="BA880" s="294"/>
      <c r="BB880" s="294"/>
      <c r="BC880" s="294"/>
      <c r="BD880" s="294"/>
      <c r="BE880" s="294"/>
      <c r="BF880" s="294"/>
      <c r="BG880" s="294"/>
      <c r="BH880" s="294"/>
      <c r="BI880" s="294"/>
    </row>
    <row r="881" spans="2:61" ht="15.75" customHeight="1" x14ac:dyDescent="0.2">
      <c r="B881" s="297"/>
      <c r="C881" s="297"/>
      <c r="D881" s="297"/>
      <c r="E881" s="297"/>
      <c r="F881" s="294"/>
      <c r="G881" s="294"/>
      <c r="H881" s="294"/>
      <c r="I881" s="294"/>
      <c r="J881" s="294"/>
      <c r="K881" s="294"/>
      <c r="L881" s="294"/>
      <c r="M881" s="294"/>
      <c r="N881" s="294"/>
      <c r="O881" s="294"/>
      <c r="P881" s="294"/>
      <c r="Q881" s="294"/>
      <c r="R881" s="294"/>
      <c r="S881" s="294"/>
      <c r="T881" s="294"/>
      <c r="U881" s="294"/>
      <c r="V881" s="294"/>
      <c r="W881" s="294"/>
      <c r="X881" s="294"/>
      <c r="Y881" s="294"/>
      <c r="Z881" s="294"/>
      <c r="AA881" s="294"/>
      <c r="AB881" s="294"/>
      <c r="AC881" s="294"/>
      <c r="AD881" s="294"/>
      <c r="AE881" s="294"/>
      <c r="AF881" s="294"/>
      <c r="AG881" s="294"/>
      <c r="AH881" s="294"/>
      <c r="AI881" s="294"/>
      <c r="AJ881" s="294"/>
      <c r="AK881" s="294"/>
      <c r="AL881" s="294"/>
      <c r="AM881" s="294"/>
      <c r="AN881" s="294"/>
      <c r="AO881" s="294"/>
      <c r="AP881" s="294"/>
      <c r="AQ881" s="294"/>
      <c r="AR881" s="294"/>
      <c r="AS881" s="294"/>
      <c r="AT881" s="294"/>
      <c r="AU881" s="294"/>
      <c r="AV881" s="294"/>
      <c r="AW881" s="294"/>
      <c r="AX881" s="294"/>
      <c r="AY881" s="294"/>
      <c r="AZ881" s="294"/>
      <c r="BA881" s="294"/>
      <c r="BB881" s="294"/>
      <c r="BC881" s="294"/>
      <c r="BD881" s="294"/>
      <c r="BE881" s="294"/>
      <c r="BF881" s="294"/>
      <c r="BG881" s="294"/>
      <c r="BH881" s="294"/>
      <c r="BI881" s="294"/>
    </row>
    <row r="882" spans="2:61" ht="15.75" customHeight="1" x14ac:dyDescent="0.2">
      <c r="B882" s="297"/>
      <c r="C882" s="297"/>
      <c r="D882" s="297"/>
      <c r="E882" s="297"/>
      <c r="F882" s="294"/>
      <c r="G882" s="294"/>
      <c r="H882" s="294"/>
      <c r="I882" s="294"/>
      <c r="J882" s="294"/>
      <c r="K882" s="294"/>
      <c r="L882" s="294"/>
      <c r="M882" s="294"/>
      <c r="N882" s="294"/>
      <c r="O882" s="294"/>
      <c r="P882" s="294"/>
      <c r="Q882" s="294"/>
      <c r="R882" s="294"/>
      <c r="S882" s="294"/>
      <c r="T882" s="294"/>
      <c r="U882" s="294"/>
      <c r="V882" s="294"/>
      <c r="W882" s="294"/>
      <c r="X882" s="294"/>
      <c r="Y882" s="294"/>
      <c r="Z882" s="294"/>
      <c r="AA882" s="294"/>
      <c r="AB882" s="294"/>
      <c r="AC882" s="294"/>
      <c r="AD882" s="294"/>
      <c r="AE882" s="294"/>
      <c r="AF882" s="294"/>
      <c r="AG882" s="294"/>
      <c r="AH882" s="294"/>
      <c r="AI882" s="294"/>
      <c r="AJ882" s="294"/>
      <c r="AK882" s="294"/>
      <c r="AL882" s="294"/>
      <c r="AM882" s="294"/>
      <c r="AN882" s="294"/>
      <c r="AO882" s="294"/>
      <c r="AP882" s="294"/>
      <c r="AQ882" s="294"/>
      <c r="AR882" s="294"/>
      <c r="AS882" s="294"/>
      <c r="AT882" s="294"/>
      <c r="AU882" s="294"/>
      <c r="AV882" s="294"/>
      <c r="AW882" s="294"/>
      <c r="AX882" s="294"/>
      <c r="AY882" s="294"/>
      <c r="AZ882" s="294"/>
      <c r="BA882" s="294"/>
      <c r="BB882" s="294"/>
      <c r="BC882" s="294"/>
      <c r="BD882" s="294"/>
      <c r="BE882" s="294"/>
      <c r="BF882" s="294"/>
      <c r="BG882" s="294"/>
      <c r="BH882" s="294"/>
      <c r="BI882" s="294"/>
    </row>
    <row r="883" spans="2:61" ht="15.75" customHeight="1" x14ac:dyDescent="0.2">
      <c r="B883" s="297"/>
      <c r="C883" s="297"/>
      <c r="D883" s="297"/>
      <c r="E883" s="297"/>
      <c r="F883" s="294"/>
      <c r="G883" s="294"/>
      <c r="H883" s="294"/>
      <c r="I883" s="294"/>
      <c r="J883" s="294"/>
      <c r="K883" s="294"/>
      <c r="L883" s="294"/>
      <c r="M883" s="294"/>
      <c r="N883" s="294"/>
      <c r="O883" s="294"/>
      <c r="P883" s="294"/>
      <c r="Q883" s="294"/>
      <c r="R883" s="294"/>
      <c r="S883" s="294"/>
      <c r="T883" s="294"/>
      <c r="U883" s="294"/>
      <c r="V883" s="294"/>
      <c r="W883" s="294"/>
      <c r="X883" s="294"/>
      <c r="Y883" s="294"/>
      <c r="Z883" s="294"/>
      <c r="AA883" s="294"/>
      <c r="AB883" s="294"/>
      <c r="AC883" s="294"/>
      <c r="AD883" s="294"/>
      <c r="AE883" s="294"/>
      <c r="AF883" s="294"/>
      <c r="AG883" s="294"/>
      <c r="AH883" s="294"/>
      <c r="AI883" s="294"/>
      <c r="AJ883" s="294"/>
      <c r="AK883" s="294"/>
      <c r="AL883" s="294"/>
      <c r="AM883" s="294"/>
      <c r="AN883" s="294"/>
      <c r="AO883" s="294"/>
      <c r="AP883" s="294"/>
      <c r="AQ883" s="294"/>
      <c r="AR883" s="294"/>
      <c r="AS883" s="294"/>
      <c r="AT883" s="294"/>
      <c r="AU883" s="294"/>
      <c r="AV883" s="294"/>
      <c r="AW883" s="294"/>
      <c r="AX883" s="294"/>
      <c r="AY883" s="294"/>
      <c r="AZ883" s="294"/>
      <c r="BA883" s="294"/>
      <c r="BB883" s="294"/>
      <c r="BC883" s="294"/>
      <c r="BD883" s="294"/>
      <c r="BE883" s="294"/>
      <c r="BF883" s="294"/>
      <c r="BG883" s="294"/>
      <c r="BH883" s="294"/>
      <c r="BI883" s="294"/>
    </row>
    <row r="884" spans="2:61" ht="15.75" customHeight="1" x14ac:dyDescent="0.2">
      <c r="B884" s="297"/>
      <c r="C884" s="297"/>
      <c r="D884" s="297"/>
      <c r="E884" s="297"/>
      <c r="F884" s="294"/>
      <c r="G884" s="294"/>
      <c r="H884" s="294"/>
      <c r="I884" s="294"/>
      <c r="J884" s="294"/>
      <c r="K884" s="294"/>
      <c r="L884" s="294"/>
      <c r="M884" s="294"/>
      <c r="N884" s="294"/>
      <c r="O884" s="294"/>
      <c r="P884" s="294"/>
      <c r="Q884" s="294"/>
      <c r="R884" s="294"/>
      <c r="S884" s="294"/>
      <c r="T884" s="294"/>
      <c r="U884" s="294"/>
      <c r="V884" s="294"/>
      <c r="W884" s="294"/>
      <c r="X884" s="294"/>
      <c r="Y884" s="294"/>
      <c r="Z884" s="294"/>
      <c r="AA884" s="294"/>
      <c r="AB884" s="294"/>
      <c r="AC884" s="294"/>
      <c r="AD884" s="294"/>
      <c r="AE884" s="294"/>
      <c r="AF884" s="294"/>
      <c r="AG884" s="294"/>
      <c r="AH884" s="294"/>
      <c r="AI884" s="294"/>
      <c r="AJ884" s="294"/>
      <c r="AK884" s="294"/>
      <c r="AL884" s="294"/>
      <c r="AM884" s="294"/>
      <c r="AN884" s="294"/>
      <c r="AO884" s="294"/>
      <c r="AP884" s="294"/>
      <c r="AQ884" s="294"/>
      <c r="AR884" s="294"/>
      <c r="AS884" s="294"/>
      <c r="AT884" s="294"/>
      <c r="AU884" s="294"/>
      <c r="AV884" s="294"/>
      <c r="AW884" s="294"/>
      <c r="AX884" s="294"/>
      <c r="AY884" s="294"/>
      <c r="AZ884" s="294"/>
      <c r="BA884" s="294"/>
      <c r="BB884" s="294"/>
      <c r="BC884" s="294"/>
      <c r="BD884" s="294"/>
      <c r="BE884" s="294"/>
      <c r="BF884" s="294"/>
      <c r="BG884" s="294"/>
      <c r="BH884" s="294"/>
      <c r="BI884" s="294"/>
    </row>
    <row r="885" spans="2:61" ht="15.75" customHeight="1" x14ac:dyDescent="0.2">
      <c r="B885" s="297"/>
      <c r="C885" s="297"/>
      <c r="D885" s="297"/>
      <c r="E885" s="297"/>
      <c r="F885" s="294"/>
      <c r="G885" s="294"/>
      <c r="H885" s="294"/>
      <c r="I885" s="294"/>
      <c r="J885" s="294"/>
      <c r="K885" s="294"/>
      <c r="L885" s="294"/>
      <c r="M885" s="294"/>
      <c r="N885" s="294"/>
      <c r="O885" s="294"/>
      <c r="P885" s="294"/>
      <c r="Q885" s="294"/>
      <c r="R885" s="294"/>
      <c r="S885" s="294"/>
      <c r="T885" s="294"/>
      <c r="U885" s="294"/>
      <c r="V885" s="294"/>
      <c r="W885" s="294"/>
      <c r="X885" s="294"/>
      <c r="Y885" s="294"/>
      <c r="Z885" s="294"/>
      <c r="AA885" s="294"/>
      <c r="AB885" s="294"/>
      <c r="AC885" s="294"/>
      <c r="AD885" s="294"/>
      <c r="AE885" s="294"/>
      <c r="AF885" s="294"/>
      <c r="AG885" s="294"/>
      <c r="AH885" s="294"/>
      <c r="AI885" s="294"/>
      <c r="AJ885" s="294"/>
      <c r="AK885" s="294"/>
      <c r="AL885" s="294"/>
      <c r="AM885" s="294"/>
      <c r="AN885" s="294"/>
      <c r="AO885" s="294"/>
      <c r="AP885" s="294"/>
      <c r="AQ885" s="294"/>
      <c r="AR885" s="294"/>
      <c r="AS885" s="294"/>
      <c r="AT885" s="294"/>
      <c r="AU885" s="294"/>
      <c r="AV885" s="294"/>
      <c r="AW885" s="294"/>
      <c r="AX885" s="294"/>
      <c r="AY885" s="294"/>
      <c r="AZ885" s="294"/>
      <c r="BA885" s="294"/>
      <c r="BB885" s="294"/>
      <c r="BC885" s="294"/>
      <c r="BD885" s="294"/>
      <c r="BE885" s="294"/>
      <c r="BF885" s="294"/>
      <c r="BG885" s="294"/>
      <c r="BH885" s="294"/>
      <c r="BI885" s="294"/>
    </row>
    <row r="886" spans="2:61" ht="15.75" customHeight="1" x14ac:dyDescent="0.2">
      <c r="B886" s="297"/>
      <c r="C886" s="297"/>
      <c r="D886" s="297"/>
      <c r="E886" s="297"/>
      <c r="F886" s="294"/>
      <c r="G886" s="294"/>
      <c r="H886" s="294"/>
      <c r="I886" s="294"/>
      <c r="J886" s="294"/>
      <c r="K886" s="294"/>
      <c r="L886" s="294"/>
      <c r="M886" s="294"/>
      <c r="N886" s="294"/>
      <c r="O886" s="294"/>
      <c r="P886" s="294"/>
      <c r="Q886" s="294"/>
      <c r="R886" s="294"/>
      <c r="S886" s="294"/>
      <c r="T886" s="294"/>
      <c r="U886" s="294"/>
      <c r="V886" s="294"/>
      <c r="W886" s="294"/>
      <c r="X886" s="294"/>
      <c r="Y886" s="294"/>
      <c r="Z886" s="294"/>
      <c r="AA886" s="294"/>
      <c r="AB886" s="294"/>
      <c r="AC886" s="294"/>
      <c r="AD886" s="294"/>
      <c r="AE886" s="294"/>
      <c r="AF886" s="294"/>
      <c r="AG886" s="294"/>
      <c r="AH886" s="294"/>
      <c r="AI886" s="294"/>
      <c r="AJ886" s="294"/>
      <c r="AK886" s="294"/>
      <c r="AL886" s="294"/>
      <c r="AM886" s="294"/>
      <c r="AN886" s="294"/>
      <c r="AO886" s="294"/>
      <c r="AP886" s="294"/>
      <c r="AQ886" s="294"/>
      <c r="AR886" s="294"/>
      <c r="AS886" s="294"/>
      <c r="AT886" s="294"/>
      <c r="AU886" s="294"/>
      <c r="AV886" s="294"/>
      <c r="AW886" s="294"/>
      <c r="AX886" s="294"/>
      <c r="AY886" s="294"/>
      <c r="AZ886" s="294"/>
      <c r="BA886" s="294"/>
      <c r="BB886" s="294"/>
      <c r="BC886" s="294"/>
      <c r="BD886" s="294"/>
      <c r="BE886" s="294"/>
      <c r="BF886" s="294"/>
      <c r="BG886" s="294"/>
      <c r="BH886" s="294"/>
      <c r="BI886" s="294"/>
    </row>
    <row r="887" spans="2:61" ht="15.75" customHeight="1" x14ac:dyDescent="0.2">
      <c r="B887" s="297"/>
      <c r="C887" s="297"/>
      <c r="D887" s="297"/>
      <c r="E887" s="297"/>
      <c r="F887" s="294"/>
      <c r="G887" s="294"/>
      <c r="H887" s="294"/>
      <c r="I887" s="294"/>
      <c r="J887" s="294"/>
      <c r="K887" s="294"/>
      <c r="L887" s="294"/>
      <c r="M887" s="294"/>
      <c r="N887" s="294"/>
      <c r="O887" s="294"/>
      <c r="P887" s="294"/>
      <c r="Q887" s="294"/>
      <c r="R887" s="294"/>
      <c r="S887" s="294"/>
      <c r="T887" s="294"/>
      <c r="U887" s="294"/>
      <c r="V887" s="294"/>
      <c r="W887" s="294"/>
      <c r="X887" s="294"/>
      <c r="Y887" s="294"/>
      <c r="Z887" s="294"/>
      <c r="AA887" s="294"/>
      <c r="AB887" s="294"/>
      <c r="AC887" s="294"/>
      <c r="AD887" s="294"/>
      <c r="AE887" s="294"/>
      <c r="AF887" s="294"/>
      <c r="AG887" s="294"/>
      <c r="AH887" s="294"/>
      <c r="AI887" s="294"/>
      <c r="AJ887" s="294"/>
      <c r="AK887" s="294"/>
      <c r="AL887" s="294"/>
      <c r="AM887" s="294"/>
      <c r="AN887" s="294"/>
      <c r="AO887" s="294"/>
      <c r="AP887" s="294"/>
      <c r="AQ887" s="294"/>
      <c r="AR887" s="294"/>
      <c r="AS887" s="294"/>
      <c r="AT887" s="294"/>
      <c r="AU887" s="294"/>
      <c r="AV887" s="294"/>
      <c r="AW887" s="294"/>
      <c r="AX887" s="294"/>
      <c r="AY887" s="294"/>
      <c r="AZ887" s="294"/>
      <c r="BA887" s="294"/>
      <c r="BB887" s="294"/>
      <c r="BC887" s="294"/>
      <c r="BD887" s="294"/>
      <c r="BE887" s="294"/>
      <c r="BF887" s="294"/>
      <c r="BG887" s="294"/>
      <c r="BH887" s="294"/>
      <c r="BI887" s="294"/>
    </row>
    <row r="888" spans="2:61" ht="15.75" customHeight="1" x14ac:dyDescent="0.2">
      <c r="B888" s="297"/>
      <c r="C888" s="297"/>
      <c r="D888" s="297"/>
      <c r="E888" s="297"/>
      <c r="F888" s="294"/>
      <c r="G888" s="294"/>
      <c r="H888" s="294"/>
      <c r="I888" s="294"/>
      <c r="J888" s="294"/>
      <c r="K888" s="294"/>
      <c r="L888" s="294"/>
      <c r="M888" s="294"/>
      <c r="N888" s="294"/>
      <c r="O888" s="294"/>
      <c r="P888" s="294"/>
      <c r="Q888" s="294"/>
      <c r="R888" s="294"/>
      <c r="S888" s="294"/>
      <c r="T888" s="294"/>
      <c r="U888" s="294"/>
      <c r="V888" s="294"/>
      <c r="W888" s="294"/>
      <c r="X888" s="294"/>
      <c r="Y888" s="294"/>
      <c r="Z888" s="294"/>
      <c r="AA888" s="294"/>
      <c r="AB888" s="294"/>
      <c r="AC888" s="294"/>
      <c r="AD888" s="294"/>
      <c r="AE888" s="294"/>
      <c r="AF888" s="294"/>
      <c r="AG888" s="294"/>
      <c r="AH888" s="294"/>
      <c r="AI888" s="294"/>
      <c r="AJ888" s="294"/>
      <c r="AK888" s="294"/>
      <c r="AL888" s="294"/>
      <c r="AM888" s="294"/>
      <c r="AN888" s="294"/>
      <c r="AO888" s="294"/>
      <c r="AP888" s="294"/>
      <c r="AQ888" s="294"/>
      <c r="AR888" s="294"/>
      <c r="AS888" s="294"/>
      <c r="AT888" s="294"/>
      <c r="AU888" s="294"/>
      <c r="AV888" s="294"/>
      <c r="AW888" s="294"/>
      <c r="AX888" s="294"/>
      <c r="AY888" s="294"/>
      <c r="AZ888" s="294"/>
      <c r="BA888" s="294"/>
      <c r="BB888" s="294"/>
      <c r="BC888" s="294"/>
      <c r="BD888" s="294"/>
      <c r="BE888" s="294"/>
      <c r="BF888" s="294"/>
      <c r="BG888" s="294"/>
      <c r="BH888" s="294"/>
      <c r="BI888" s="294"/>
    </row>
    <row r="889" spans="2:61" ht="15.75" customHeight="1" x14ac:dyDescent="0.2">
      <c r="B889" s="297"/>
      <c r="C889" s="297"/>
      <c r="D889" s="297"/>
      <c r="E889" s="297"/>
      <c r="F889" s="294"/>
      <c r="G889" s="294"/>
      <c r="H889" s="294"/>
      <c r="I889" s="294"/>
      <c r="J889" s="294"/>
      <c r="K889" s="294"/>
      <c r="L889" s="294"/>
      <c r="M889" s="294"/>
      <c r="N889" s="294"/>
      <c r="O889" s="294"/>
      <c r="P889" s="294"/>
      <c r="Q889" s="294"/>
      <c r="R889" s="294"/>
      <c r="S889" s="294"/>
      <c r="T889" s="294"/>
      <c r="U889" s="294"/>
      <c r="V889" s="294"/>
      <c r="W889" s="294"/>
      <c r="X889" s="294"/>
      <c r="Y889" s="294"/>
      <c r="Z889" s="294"/>
      <c r="AA889" s="294"/>
      <c r="AB889" s="294"/>
      <c r="AC889" s="294"/>
      <c r="AD889" s="294"/>
      <c r="AE889" s="294"/>
      <c r="AF889" s="294"/>
      <c r="AG889" s="294"/>
      <c r="AH889" s="294"/>
      <c r="AI889" s="294"/>
      <c r="AJ889" s="294"/>
      <c r="AK889" s="294"/>
      <c r="AL889" s="294"/>
      <c r="AM889" s="294"/>
      <c r="AN889" s="294"/>
      <c r="AO889" s="294"/>
      <c r="AP889" s="294"/>
      <c r="AQ889" s="294"/>
      <c r="AR889" s="294"/>
      <c r="AS889" s="294"/>
      <c r="AT889" s="294"/>
      <c r="AU889" s="294"/>
      <c r="AV889" s="294"/>
      <c r="AW889" s="294"/>
      <c r="AX889" s="294"/>
      <c r="AY889" s="294"/>
      <c r="AZ889" s="294"/>
      <c r="BA889" s="294"/>
      <c r="BB889" s="294"/>
      <c r="BC889" s="294"/>
      <c r="BD889" s="294"/>
      <c r="BE889" s="294"/>
      <c r="BF889" s="294"/>
      <c r="BG889" s="294"/>
      <c r="BH889" s="294"/>
      <c r="BI889" s="294"/>
    </row>
    <row r="890" spans="2:61" ht="15.75" customHeight="1" x14ac:dyDescent="0.2">
      <c r="B890" s="297"/>
      <c r="C890" s="297"/>
      <c r="D890" s="297"/>
      <c r="E890" s="297"/>
      <c r="F890" s="294"/>
      <c r="G890" s="294"/>
      <c r="H890" s="294"/>
      <c r="I890" s="294"/>
      <c r="J890" s="294"/>
      <c r="K890" s="294"/>
      <c r="L890" s="294"/>
      <c r="M890" s="294"/>
      <c r="N890" s="294"/>
      <c r="O890" s="294"/>
      <c r="P890" s="294"/>
      <c r="Q890" s="294"/>
      <c r="R890" s="294"/>
      <c r="S890" s="294"/>
      <c r="T890" s="294"/>
      <c r="U890" s="294"/>
      <c r="V890" s="294"/>
      <c r="W890" s="294"/>
      <c r="X890" s="294"/>
      <c r="Y890" s="294"/>
      <c r="Z890" s="294"/>
      <c r="AA890" s="294"/>
      <c r="AB890" s="294"/>
      <c r="AC890" s="294"/>
      <c r="AD890" s="294"/>
      <c r="AE890" s="294"/>
      <c r="AF890" s="294"/>
      <c r="AG890" s="294"/>
      <c r="AH890" s="294"/>
      <c r="AI890" s="294"/>
      <c r="AJ890" s="294"/>
      <c r="AK890" s="294"/>
      <c r="AL890" s="294"/>
      <c r="AM890" s="294"/>
      <c r="AN890" s="294"/>
      <c r="AO890" s="294"/>
      <c r="AP890" s="294"/>
      <c r="AQ890" s="294"/>
      <c r="AR890" s="294"/>
      <c r="AS890" s="294"/>
      <c r="AT890" s="294"/>
      <c r="AU890" s="294"/>
      <c r="AV890" s="294"/>
      <c r="AW890" s="294"/>
      <c r="AX890" s="294"/>
      <c r="AY890" s="294"/>
      <c r="AZ890" s="294"/>
      <c r="BA890" s="294"/>
      <c r="BB890" s="294"/>
      <c r="BC890" s="294"/>
      <c r="BD890" s="294"/>
      <c r="BE890" s="294"/>
      <c r="BF890" s="294"/>
      <c r="BG890" s="294"/>
      <c r="BH890" s="294"/>
      <c r="BI890" s="294"/>
    </row>
    <row r="891" spans="2:61" ht="15.75" customHeight="1" x14ac:dyDescent="0.2">
      <c r="B891" s="297"/>
      <c r="C891" s="297"/>
      <c r="D891" s="297"/>
      <c r="E891" s="297"/>
      <c r="F891" s="294"/>
      <c r="G891" s="294"/>
      <c r="H891" s="294"/>
      <c r="I891" s="294"/>
      <c r="J891" s="294"/>
      <c r="K891" s="294"/>
      <c r="L891" s="294"/>
      <c r="M891" s="294"/>
      <c r="N891" s="294"/>
      <c r="O891" s="294"/>
      <c r="P891" s="294"/>
      <c r="Q891" s="294"/>
      <c r="R891" s="294"/>
      <c r="S891" s="294"/>
      <c r="T891" s="294"/>
      <c r="U891" s="294"/>
      <c r="V891" s="294"/>
      <c r="W891" s="294"/>
      <c r="X891" s="294"/>
      <c r="Y891" s="294"/>
      <c r="Z891" s="294"/>
      <c r="AA891" s="294"/>
      <c r="AB891" s="294"/>
      <c r="AC891" s="294"/>
      <c r="AD891" s="294"/>
      <c r="AE891" s="294"/>
      <c r="AF891" s="294"/>
      <c r="AG891" s="294"/>
      <c r="AH891" s="294"/>
      <c r="AI891" s="294"/>
      <c r="AJ891" s="294"/>
      <c r="AK891" s="294"/>
      <c r="AL891" s="294"/>
      <c r="AM891" s="294"/>
      <c r="AN891" s="294"/>
      <c r="AO891" s="294"/>
      <c r="AP891" s="294"/>
      <c r="AQ891" s="294"/>
      <c r="AR891" s="294"/>
      <c r="AS891" s="294"/>
      <c r="AT891" s="294"/>
      <c r="AU891" s="294"/>
      <c r="AV891" s="294"/>
      <c r="AW891" s="294"/>
      <c r="AX891" s="294"/>
      <c r="AY891" s="294"/>
      <c r="AZ891" s="294"/>
      <c r="BA891" s="294"/>
      <c r="BB891" s="294"/>
      <c r="BC891" s="294"/>
      <c r="BD891" s="294"/>
      <c r="BE891" s="294"/>
      <c r="BF891" s="294"/>
      <c r="BG891" s="294"/>
      <c r="BH891" s="294"/>
      <c r="BI891" s="294"/>
    </row>
    <row r="892" spans="2:61" ht="15.75" customHeight="1" x14ac:dyDescent="0.2">
      <c r="B892" s="297"/>
      <c r="C892" s="297"/>
      <c r="D892" s="297"/>
      <c r="E892" s="297"/>
      <c r="F892" s="294"/>
      <c r="G892" s="294"/>
      <c r="H892" s="294"/>
      <c r="I892" s="294"/>
      <c r="J892" s="294"/>
      <c r="K892" s="294"/>
      <c r="L892" s="294"/>
      <c r="M892" s="294"/>
      <c r="N892" s="294"/>
      <c r="O892" s="294"/>
      <c r="P892" s="294"/>
      <c r="Q892" s="294"/>
      <c r="R892" s="294"/>
      <c r="S892" s="294"/>
      <c r="T892" s="294"/>
      <c r="U892" s="294"/>
      <c r="V892" s="294"/>
      <c r="W892" s="294"/>
      <c r="X892" s="294"/>
      <c r="Y892" s="294"/>
      <c r="Z892" s="294"/>
      <c r="AA892" s="294"/>
      <c r="AB892" s="294"/>
      <c r="AC892" s="294"/>
      <c r="AD892" s="294"/>
      <c r="AE892" s="294"/>
      <c r="AF892" s="294"/>
      <c r="AG892" s="294"/>
      <c r="AH892" s="294"/>
      <c r="AI892" s="294"/>
      <c r="AJ892" s="294"/>
      <c r="AK892" s="294"/>
      <c r="AL892" s="294"/>
      <c r="AM892" s="294"/>
      <c r="AN892" s="294"/>
      <c r="AO892" s="294"/>
      <c r="AP892" s="294"/>
      <c r="AQ892" s="294"/>
      <c r="AR892" s="294"/>
      <c r="AS892" s="294"/>
      <c r="AT892" s="294"/>
      <c r="AU892" s="294"/>
      <c r="AV892" s="294"/>
      <c r="AW892" s="294"/>
      <c r="AX892" s="294"/>
      <c r="AY892" s="294"/>
      <c r="AZ892" s="294"/>
      <c r="BA892" s="294"/>
      <c r="BB892" s="294"/>
      <c r="BC892" s="294"/>
      <c r="BD892" s="294"/>
      <c r="BE892" s="294"/>
      <c r="BF892" s="294"/>
      <c r="BG892" s="294"/>
      <c r="BH892" s="294"/>
      <c r="BI892" s="294"/>
    </row>
    <row r="893" spans="2:61" ht="15.75" customHeight="1" x14ac:dyDescent="0.2">
      <c r="B893" s="297"/>
      <c r="C893" s="297"/>
      <c r="D893" s="297"/>
      <c r="E893" s="297"/>
      <c r="F893" s="294"/>
      <c r="G893" s="294"/>
      <c r="H893" s="294"/>
      <c r="I893" s="294"/>
      <c r="J893" s="294"/>
      <c r="K893" s="294"/>
      <c r="L893" s="294"/>
      <c r="M893" s="294"/>
      <c r="N893" s="294"/>
      <c r="O893" s="294"/>
      <c r="P893" s="294"/>
      <c r="Q893" s="294"/>
      <c r="R893" s="294"/>
      <c r="S893" s="294"/>
      <c r="T893" s="294"/>
      <c r="U893" s="294"/>
      <c r="V893" s="294"/>
      <c r="W893" s="294"/>
      <c r="X893" s="294"/>
      <c r="Y893" s="294"/>
      <c r="Z893" s="294"/>
      <c r="AA893" s="294"/>
      <c r="AB893" s="294"/>
      <c r="AC893" s="294"/>
      <c r="AD893" s="294"/>
      <c r="AE893" s="294"/>
      <c r="AF893" s="294"/>
      <c r="AG893" s="294"/>
      <c r="AH893" s="294"/>
      <c r="AI893" s="294"/>
      <c r="AJ893" s="294"/>
      <c r="AK893" s="294"/>
      <c r="AL893" s="294"/>
      <c r="AM893" s="294"/>
      <c r="AN893" s="294"/>
      <c r="AO893" s="294"/>
      <c r="AP893" s="294"/>
      <c r="AQ893" s="294"/>
      <c r="AR893" s="294"/>
      <c r="AS893" s="294"/>
      <c r="AT893" s="294"/>
      <c r="AU893" s="294"/>
      <c r="AV893" s="294"/>
      <c r="AW893" s="294"/>
      <c r="AX893" s="294"/>
      <c r="AY893" s="294"/>
      <c r="AZ893" s="294"/>
      <c r="BA893" s="294"/>
      <c r="BB893" s="294"/>
      <c r="BC893" s="294"/>
      <c r="BD893" s="294"/>
      <c r="BE893" s="294"/>
      <c r="BF893" s="294"/>
      <c r="BG893" s="294"/>
      <c r="BH893" s="294"/>
      <c r="BI893" s="294"/>
    </row>
    <row r="894" spans="2:61" ht="15.75" customHeight="1" x14ac:dyDescent="0.2">
      <c r="B894" s="297"/>
      <c r="C894" s="297"/>
      <c r="D894" s="297"/>
      <c r="E894" s="297"/>
      <c r="F894" s="294"/>
      <c r="G894" s="294"/>
      <c r="H894" s="294"/>
      <c r="I894" s="294"/>
      <c r="J894" s="294"/>
      <c r="K894" s="294"/>
      <c r="L894" s="294"/>
      <c r="M894" s="294"/>
      <c r="N894" s="294"/>
      <c r="O894" s="294"/>
      <c r="P894" s="294"/>
      <c r="Q894" s="294"/>
      <c r="R894" s="294"/>
      <c r="S894" s="294"/>
      <c r="T894" s="294"/>
      <c r="U894" s="294"/>
      <c r="V894" s="294"/>
      <c r="W894" s="294"/>
      <c r="X894" s="294"/>
      <c r="Y894" s="294"/>
      <c r="Z894" s="294"/>
      <c r="AA894" s="294"/>
      <c r="AB894" s="294"/>
      <c r="AC894" s="294"/>
      <c r="AD894" s="294"/>
      <c r="AE894" s="294"/>
      <c r="AF894" s="294"/>
      <c r="AG894" s="294"/>
      <c r="AH894" s="294"/>
      <c r="AI894" s="294"/>
      <c r="AJ894" s="294"/>
      <c r="AK894" s="294"/>
      <c r="AL894" s="294"/>
      <c r="AM894" s="294"/>
      <c r="AN894" s="294"/>
      <c r="AO894" s="294"/>
      <c r="AP894" s="294"/>
      <c r="AQ894" s="294"/>
      <c r="AR894" s="294"/>
      <c r="AS894" s="294"/>
      <c r="AT894" s="294"/>
      <c r="AU894" s="294"/>
      <c r="AV894" s="294"/>
      <c r="AW894" s="294"/>
      <c r="AX894" s="294"/>
      <c r="AY894" s="294"/>
      <c r="AZ894" s="294"/>
      <c r="BA894" s="294"/>
      <c r="BB894" s="294"/>
      <c r="BC894" s="294"/>
      <c r="BD894" s="294"/>
      <c r="BE894" s="294"/>
      <c r="BF894" s="294"/>
      <c r="BG894" s="294"/>
      <c r="BH894" s="294"/>
      <c r="BI894" s="294"/>
    </row>
    <row r="895" spans="2:61" ht="15.75" customHeight="1" x14ac:dyDescent="0.2">
      <c r="B895" s="297"/>
      <c r="C895" s="297"/>
      <c r="D895" s="297"/>
      <c r="E895" s="297"/>
      <c r="F895" s="294"/>
      <c r="G895" s="294"/>
      <c r="H895" s="294"/>
      <c r="I895" s="294"/>
      <c r="J895" s="294"/>
      <c r="K895" s="294"/>
      <c r="L895" s="294"/>
      <c r="M895" s="294"/>
      <c r="N895" s="294"/>
      <c r="O895" s="294"/>
      <c r="P895" s="294"/>
      <c r="Q895" s="294"/>
      <c r="R895" s="294"/>
      <c r="S895" s="294"/>
      <c r="T895" s="294"/>
      <c r="U895" s="294"/>
      <c r="V895" s="294"/>
      <c r="W895" s="294"/>
      <c r="X895" s="294"/>
      <c r="Y895" s="294"/>
      <c r="Z895" s="294"/>
      <c r="AA895" s="294"/>
      <c r="AB895" s="294"/>
      <c r="AC895" s="294"/>
      <c r="AD895" s="294"/>
      <c r="AE895" s="294"/>
      <c r="AF895" s="294"/>
      <c r="AG895" s="294"/>
      <c r="AH895" s="294"/>
      <c r="AI895" s="294"/>
      <c r="AJ895" s="294"/>
      <c r="AK895" s="294"/>
      <c r="AL895" s="294"/>
      <c r="AM895" s="294"/>
      <c r="AN895" s="294"/>
      <c r="AO895" s="294"/>
      <c r="AP895" s="294"/>
      <c r="AQ895" s="294"/>
      <c r="AR895" s="294"/>
      <c r="AS895" s="294"/>
      <c r="AT895" s="294"/>
      <c r="AU895" s="294"/>
      <c r="AV895" s="294"/>
      <c r="AW895" s="294"/>
      <c r="AX895" s="294"/>
      <c r="AY895" s="294"/>
      <c r="AZ895" s="294"/>
      <c r="BA895" s="294"/>
      <c r="BB895" s="294"/>
      <c r="BC895" s="294"/>
      <c r="BD895" s="294"/>
      <c r="BE895" s="294"/>
      <c r="BF895" s="294"/>
      <c r="BG895" s="294"/>
      <c r="BH895" s="294"/>
      <c r="BI895" s="294"/>
    </row>
    <row r="896" spans="2:61" ht="15.75" customHeight="1" x14ac:dyDescent="0.2">
      <c r="B896" s="297"/>
      <c r="C896" s="297"/>
      <c r="D896" s="297"/>
      <c r="E896" s="297"/>
      <c r="F896" s="294"/>
      <c r="G896" s="294"/>
      <c r="H896" s="294"/>
      <c r="I896" s="294"/>
      <c r="J896" s="294"/>
      <c r="K896" s="294"/>
      <c r="L896" s="294"/>
      <c r="M896" s="294"/>
      <c r="N896" s="294"/>
      <c r="O896" s="294"/>
      <c r="P896" s="294"/>
      <c r="Q896" s="294"/>
      <c r="R896" s="294"/>
      <c r="S896" s="294"/>
      <c r="T896" s="294"/>
      <c r="U896" s="294"/>
      <c r="V896" s="294"/>
      <c r="W896" s="294"/>
      <c r="X896" s="294"/>
      <c r="Y896" s="294"/>
      <c r="Z896" s="294"/>
      <c r="AA896" s="294"/>
      <c r="AB896" s="294"/>
      <c r="AC896" s="294"/>
      <c r="AD896" s="294"/>
      <c r="AE896" s="294"/>
      <c r="AF896" s="294"/>
      <c r="AG896" s="294"/>
      <c r="AH896" s="294"/>
      <c r="AI896" s="294"/>
      <c r="AJ896" s="294"/>
      <c r="AK896" s="294"/>
      <c r="AL896" s="294"/>
      <c r="AM896" s="294"/>
      <c r="AN896" s="294"/>
      <c r="AO896" s="294"/>
      <c r="AP896" s="294"/>
      <c r="AQ896" s="294"/>
      <c r="AR896" s="294"/>
      <c r="AS896" s="294"/>
      <c r="AT896" s="294"/>
      <c r="AU896" s="294"/>
      <c r="AV896" s="294"/>
      <c r="AW896" s="294"/>
      <c r="AX896" s="294"/>
      <c r="AY896" s="294"/>
      <c r="AZ896" s="294"/>
      <c r="BA896" s="294"/>
      <c r="BB896" s="294"/>
      <c r="BC896" s="294"/>
      <c r="BD896" s="294"/>
      <c r="BE896" s="294"/>
      <c r="BF896" s="294"/>
      <c r="BG896" s="294"/>
      <c r="BH896" s="294"/>
      <c r="BI896" s="294"/>
    </row>
    <row r="897" spans="2:61" ht="15.75" customHeight="1" x14ac:dyDescent="0.2">
      <c r="B897" s="297"/>
      <c r="C897" s="297"/>
      <c r="D897" s="297"/>
      <c r="E897" s="297"/>
      <c r="F897" s="294"/>
      <c r="G897" s="294"/>
      <c r="H897" s="294"/>
      <c r="I897" s="294"/>
      <c r="J897" s="294"/>
      <c r="K897" s="294"/>
      <c r="L897" s="294"/>
      <c r="M897" s="294"/>
      <c r="N897" s="294"/>
      <c r="O897" s="294"/>
      <c r="P897" s="294"/>
      <c r="Q897" s="294"/>
      <c r="R897" s="294"/>
      <c r="S897" s="294"/>
      <c r="T897" s="294"/>
      <c r="U897" s="294"/>
      <c r="V897" s="294"/>
      <c r="W897" s="294"/>
      <c r="X897" s="294"/>
      <c r="Y897" s="294"/>
      <c r="Z897" s="294"/>
      <c r="AA897" s="294"/>
      <c r="AB897" s="294"/>
      <c r="AC897" s="294"/>
      <c r="AD897" s="294"/>
      <c r="AE897" s="294"/>
      <c r="AF897" s="294"/>
      <c r="AG897" s="294"/>
      <c r="AH897" s="294"/>
      <c r="AI897" s="294"/>
      <c r="AJ897" s="294"/>
      <c r="AK897" s="294"/>
      <c r="AL897" s="294"/>
      <c r="AM897" s="294"/>
      <c r="AN897" s="294"/>
      <c r="AO897" s="294"/>
      <c r="AP897" s="294"/>
      <c r="AQ897" s="294"/>
      <c r="AR897" s="294"/>
      <c r="AS897" s="294"/>
      <c r="AT897" s="294"/>
      <c r="AU897" s="294"/>
      <c r="AV897" s="294"/>
      <c r="AW897" s="294"/>
      <c r="AX897" s="294"/>
      <c r="AY897" s="294"/>
      <c r="AZ897" s="294"/>
      <c r="BA897" s="294"/>
      <c r="BB897" s="294"/>
      <c r="BC897" s="294"/>
      <c r="BD897" s="294"/>
      <c r="BE897" s="294"/>
      <c r="BF897" s="294"/>
      <c r="BG897" s="294"/>
      <c r="BH897" s="294"/>
      <c r="BI897" s="294"/>
    </row>
    <row r="898" spans="2:61" ht="15.75" customHeight="1" x14ac:dyDescent="0.2">
      <c r="B898" s="297"/>
      <c r="C898" s="297"/>
      <c r="D898" s="297"/>
      <c r="E898" s="297"/>
      <c r="F898" s="294"/>
      <c r="G898" s="294"/>
      <c r="H898" s="294"/>
      <c r="I898" s="294"/>
      <c r="J898" s="294"/>
      <c r="K898" s="294"/>
      <c r="L898" s="294"/>
      <c r="M898" s="294"/>
      <c r="N898" s="294"/>
      <c r="O898" s="294"/>
      <c r="P898" s="294"/>
      <c r="Q898" s="294"/>
      <c r="R898" s="294"/>
      <c r="S898" s="294"/>
      <c r="T898" s="294"/>
      <c r="U898" s="294"/>
      <c r="V898" s="294"/>
      <c r="W898" s="294"/>
      <c r="X898" s="294"/>
      <c r="Y898" s="294"/>
      <c r="Z898" s="294"/>
      <c r="AA898" s="294"/>
      <c r="AB898" s="294"/>
      <c r="AC898" s="294"/>
      <c r="AD898" s="294"/>
      <c r="AE898" s="294"/>
      <c r="AF898" s="294"/>
      <c r="AG898" s="294"/>
      <c r="AH898" s="294"/>
      <c r="AI898" s="294"/>
      <c r="AJ898" s="294"/>
      <c r="AK898" s="294"/>
      <c r="AL898" s="294"/>
      <c r="AM898" s="294"/>
      <c r="AN898" s="294"/>
      <c r="AO898" s="294"/>
      <c r="AP898" s="294"/>
      <c r="AQ898" s="294"/>
      <c r="AR898" s="294"/>
      <c r="AS898" s="294"/>
      <c r="AT898" s="294"/>
      <c r="AU898" s="294"/>
      <c r="AV898" s="294"/>
      <c r="AW898" s="294"/>
      <c r="AX898" s="294"/>
      <c r="AY898" s="294"/>
      <c r="AZ898" s="294"/>
      <c r="BA898" s="294"/>
      <c r="BB898" s="294"/>
      <c r="BC898" s="294"/>
      <c r="BD898" s="294"/>
      <c r="BE898" s="294"/>
      <c r="BF898" s="294"/>
      <c r="BG898" s="294"/>
      <c r="BH898" s="294"/>
      <c r="BI898" s="294"/>
    </row>
    <row r="899" spans="2:61" ht="15.75" customHeight="1" x14ac:dyDescent="0.2">
      <c r="B899" s="297"/>
      <c r="C899" s="297"/>
      <c r="D899" s="297"/>
      <c r="E899" s="297"/>
      <c r="F899" s="294"/>
      <c r="G899" s="294"/>
      <c r="H899" s="294"/>
      <c r="I899" s="294"/>
      <c r="J899" s="294"/>
      <c r="K899" s="294"/>
      <c r="L899" s="294"/>
      <c r="M899" s="294"/>
      <c r="N899" s="294"/>
      <c r="O899" s="294"/>
      <c r="P899" s="294"/>
      <c r="Q899" s="294"/>
      <c r="R899" s="294"/>
      <c r="S899" s="294"/>
      <c r="T899" s="294"/>
      <c r="U899" s="294"/>
      <c r="V899" s="294"/>
      <c r="W899" s="294"/>
      <c r="X899" s="294"/>
      <c r="Y899" s="294"/>
      <c r="Z899" s="294"/>
      <c r="AA899" s="294"/>
      <c r="AB899" s="294"/>
      <c r="AC899" s="294"/>
      <c r="AD899" s="294"/>
      <c r="AE899" s="294"/>
      <c r="AF899" s="294"/>
      <c r="AG899" s="294"/>
      <c r="AH899" s="294"/>
      <c r="AI899" s="294"/>
      <c r="AJ899" s="294"/>
      <c r="AK899" s="294"/>
      <c r="AL899" s="294"/>
      <c r="AM899" s="294"/>
      <c r="AN899" s="294"/>
      <c r="AO899" s="294"/>
      <c r="AP899" s="294"/>
      <c r="AQ899" s="294"/>
      <c r="AR899" s="294"/>
      <c r="AS899" s="294"/>
      <c r="AT899" s="294"/>
      <c r="AU899" s="294"/>
      <c r="AV899" s="294"/>
      <c r="AW899" s="294"/>
      <c r="AX899" s="294"/>
      <c r="AY899" s="294"/>
      <c r="AZ899" s="294"/>
      <c r="BA899" s="294"/>
      <c r="BB899" s="294"/>
      <c r="BC899" s="294"/>
      <c r="BD899" s="294"/>
      <c r="BE899" s="294"/>
      <c r="BF899" s="294"/>
      <c r="BG899" s="294"/>
      <c r="BH899" s="294"/>
      <c r="BI899" s="294"/>
    </row>
    <row r="900" spans="2:61" ht="15.75" customHeight="1" x14ac:dyDescent="0.2">
      <c r="B900" s="297"/>
      <c r="C900" s="297"/>
      <c r="D900" s="297"/>
      <c r="E900" s="297"/>
      <c r="F900" s="294"/>
      <c r="G900" s="294"/>
      <c r="H900" s="294"/>
      <c r="I900" s="294"/>
      <c r="J900" s="294"/>
      <c r="K900" s="294"/>
      <c r="L900" s="294"/>
      <c r="M900" s="294"/>
      <c r="N900" s="294"/>
      <c r="O900" s="294"/>
      <c r="P900" s="294"/>
      <c r="Q900" s="294"/>
      <c r="R900" s="294"/>
      <c r="S900" s="294"/>
      <c r="T900" s="294"/>
      <c r="U900" s="294"/>
      <c r="V900" s="294"/>
      <c r="W900" s="294"/>
      <c r="X900" s="294"/>
      <c r="Y900" s="294"/>
      <c r="Z900" s="294"/>
      <c r="AA900" s="294"/>
      <c r="AB900" s="294"/>
      <c r="AC900" s="294"/>
      <c r="AD900" s="294"/>
      <c r="AE900" s="294"/>
      <c r="AF900" s="294"/>
      <c r="AG900" s="294"/>
      <c r="AH900" s="294"/>
      <c r="AI900" s="294"/>
      <c r="AJ900" s="294"/>
      <c r="AK900" s="294"/>
      <c r="AL900" s="294"/>
      <c r="AM900" s="294"/>
      <c r="AN900" s="294"/>
      <c r="AO900" s="294"/>
      <c r="AP900" s="294"/>
      <c r="AQ900" s="294"/>
      <c r="AR900" s="294"/>
      <c r="AS900" s="294"/>
      <c r="AT900" s="294"/>
      <c r="AU900" s="294"/>
      <c r="AV900" s="294"/>
      <c r="AW900" s="294"/>
      <c r="AX900" s="294"/>
      <c r="AY900" s="294"/>
      <c r="AZ900" s="294"/>
      <c r="BA900" s="294"/>
      <c r="BB900" s="294"/>
      <c r="BC900" s="294"/>
      <c r="BD900" s="294"/>
      <c r="BE900" s="294"/>
      <c r="BF900" s="294"/>
      <c r="BG900" s="294"/>
      <c r="BH900" s="294"/>
      <c r="BI900" s="294"/>
    </row>
    <row r="901" spans="2:61" ht="15.75" customHeight="1" x14ac:dyDescent="0.2">
      <c r="B901" s="297"/>
      <c r="C901" s="297"/>
      <c r="D901" s="297"/>
      <c r="E901" s="297"/>
      <c r="F901" s="294"/>
      <c r="G901" s="294"/>
      <c r="H901" s="294"/>
      <c r="I901" s="294"/>
      <c r="J901" s="294"/>
      <c r="K901" s="294"/>
      <c r="L901" s="294"/>
      <c r="M901" s="294"/>
      <c r="N901" s="294"/>
      <c r="O901" s="294"/>
      <c r="P901" s="294"/>
      <c r="Q901" s="294"/>
      <c r="R901" s="294"/>
      <c r="S901" s="294"/>
      <c r="T901" s="294"/>
      <c r="U901" s="294"/>
      <c r="V901" s="294"/>
      <c r="W901" s="294"/>
      <c r="X901" s="294"/>
      <c r="Y901" s="294"/>
      <c r="Z901" s="294"/>
      <c r="AA901" s="294"/>
      <c r="AB901" s="294"/>
      <c r="AC901" s="294"/>
      <c r="AD901" s="294"/>
      <c r="AE901" s="294"/>
      <c r="AF901" s="294"/>
      <c r="AG901" s="294"/>
      <c r="AH901" s="294"/>
      <c r="AI901" s="294"/>
      <c r="AJ901" s="294"/>
      <c r="AK901" s="294"/>
      <c r="AL901" s="294"/>
      <c r="AM901" s="294"/>
      <c r="AN901" s="294"/>
      <c r="AO901" s="294"/>
      <c r="AP901" s="294"/>
      <c r="AQ901" s="294"/>
      <c r="AR901" s="294"/>
      <c r="AS901" s="294"/>
      <c r="AT901" s="294"/>
      <c r="AU901" s="294"/>
      <c r="AV901" s="294"/>
      <c r="AW901" s="294"/>
      <c r="AX901" s="294"/>
      <c r="AY901" s="294"/>
      <c r="AZ901" s="294"/>
      <c r="BA901" s="294"/>
      <c r="BB901" s="294"/>
      <c r="BC901" s="294"/>
      <c r="BD901" s="294"/>
      <c r="BE901" s="294"/>
      <c r="BF901" s="294"/>
      <c r="BG901" s="294"/>
      <c r="BH901" s="294"/>
      <c r="BI901" s="294"/>
    </row>
    <row r="902" spans="2:61" ht="15.75" customHeight="1" x14ac:dyDescent="0.2">
      <c r="B902" s="297"/>
      <c r="C902" s="297"/>
      <c r="D902" s="297"/>
      <c r="E902" s="297"/>
      <c r="F902" s="294"/>
      <c r="G902" s="294"/>
      <c r="H902" s="294"/>
      <c r="I902" s="294"/>
      <c r="J902" s="294"/>
      <c r="K902" s="294"/>
      <c r="L902" s="294"/>
      <c r="M902" s="294"/>
      <c r="N902" s="294"/>
      <c r="O902" s="294"/>
      <c r="P902" s="294"/>
      <c r="Q902" s="294"/>
      <c r="R902" s="294"/>
      <c r="S902" s="294"/>
      <c r="T902" s="294"/>
      <c r="U902" s="294"/>
      <c r="V902" s="294"/>
      <c r="W902" s="294"/>
      <c r="X902" s="294"/>
      <c r="Y902" s="294"/>
      <c r="Z902" s="294"/>
      <c r="AA902" s="294"/>
      <c r="AB902" s="294"/>
      <c r="AC902" s="294"/>
      <c r="AD902" s="294"/>
      <c r="AE902" s="294"/>
      <c r="AF902" s="294"/>
      <c r="AG902" s="294"/>
      <c r="AH902" s="294"/>
      <c r="AI902" s="294"/>
      <c r="AJ902" s="294"/>
      <c r="AK902" s="294"/>
      <c r="AL902" s="294"/>
      <c r="AM902" s="294"/>
      <c r="AN902" s="294"/>
      <c r="AO902" s="294"/>
      <c r="AP902" s="294"/>
      <c r="AQ902" s="294"/>
      <c r="AR902" s="294"/>
      <c r="AS902" s="294"/>
      <c r="AT902" s="294"/>
      <c r="AU902" s="294"/>
      <c r="AV902" s="294"/>
      <c r="AW902" s="294"/>
      <c r="AX902" s="294"/>
      <c r="AY902" s="294"/>
      <c r="AZ902" s="294"/>
      <c r="BA902" s="294"/>
      <c r="BB902" s="294"/>
      <c r="BC902" s="294"/>
      <c r="BD902" s="294"/>
      <c r="BE902" s="294"/>
      <c r="BF902" s="294"/>
      <c r="BG902" s="294"/>
      <c r="BH902" s="294"/>
      <c r="BI902" s="294"/>
    </row>
    <row r="903" spans="2:61" ht="15.75" customHeight="1" x14ac:dyDescent="0.2">
      <c r="B903" s="297"/>
      <c r="C903" s="297"/>
      <c r="D903" s="297"/>
      <c r="E903" s="297"/>
      <c r="F903" s="294"/>
      <c r="G903" s="294"/>
      <c r="H903" s="294"/>
      <c r="I903" s="294"/>
      <c r="J903" s="294"/>
      <c r="K903" s="294"/>
      <c r="L903" s="294"/>
      <c r="M903" s="294"/>
      <c r="N903" s="294"/>
      <c r="O903" s="294"/>
      <c r="P903" s="294"/>
      <c r="Q903" s="294"/>
      <c r="R903" s="294"/>
      <c r="S903" s="294"/>
      <c r="T903" s="294"/>
      <c r="U903" s="294"/>
      <c r="V903" s="294"/>
      <c r="W903" s="294"/>
      <c r="X903" s="294"/>
      <c r="Y903" s="294"/>
      <c r="Z903" s="294"/>
      <c r="AA903" s="294"/>
      <c r="AB903" s="294"/>
      <c r="AC903" s="294"/>
      <c r="AD903" s="294"/>
      <c r="AE903" s="294"/>
      <c r="AF903" s="294"/>
      <c r="AG903" s="294"/>
      <c r="AH903" s="294"/>
      <c r="AI903" s="294"/>
      <c r="AJ903" s="294"/>
      <c r="AK903" s="294"/>
      <c r="AL903" s="294"/>
      <c r="AM903" s="294"/>
      <c r="AN903" s="294"/>
      <c r="AO903" s="294"/>
      <c r="AP903" s="294"/>
      <c r="AQ903" s="294"/>
      <c r="AR903" s="294"/>
      <c r="AS903" s="294"/>
      <c r="AT903" s="294"/>
      <c r="AU903" s="294"/>
      <c r="AV903" s="294"/>
      <c r="AW903" s="294"/>
      <c r="AX903" s="294"/>
      <c r="AY903" s="294"/>
      <c r="AZ903" s="294"/>
      <c r="BA903" s="294"/>
      <c r="BB903" s="294"/>
      <c r="BC903" s="294"/>
      <c r="BD903" s="294"/>
      <c r="BE903" s="294"/>
      <c r="BF903" s="294"/>
      <c r="BG903" s="294"/>
      <c r="BH903" s="294"/>
      <c r="BI903" s="294"/>
    </row>
    <row r="904" spans="2:61" ht="15.75" customHeight="1" x14ac:dyDescent="0.2">
      <c r="B904" s="297"/>
      <c r="C904" s="297"/>
      <c r="D904" s="297"/>
      <c r="E904" s="297"/>
      <c r="F904" s="294"/>
      <c r="G904" s="294"/>
      <c r="H904" s="294"/>
      <c r="I904" s="294"/>
      <c r="J904" s="294"/>
      <c r="K904" s="294"/>
      <c r="L904" s="294"/>
      <c r="M904" s="294"/>
      <c r="N904" s="294"/>
      <c r="O904" s="294"/>
      <c r="P904" s="294"/>
      <c r="Q904" s="294"/>
      <c r="R904" s="294"/>
      <c r="S904" s="294"/>
      <c r="T904" s="294"/>
      <c r="U904" s="294"/>
      <c r="V904" s="294"/>
      <c r="W904" s="294"/>
      <c r="X904" s="294"/>
      <c r="Y904" s="294"/>
      <c r="Z904" s="294"/>
      <c r="AA904" s="294"/>
      <c r="AB904" s="294"/>
      <c r="AC904" s="294"/>
      <c r="AD904" s="294"/>
      <c r="AE904" s="294"/>
      <c r="AF904" s="294"/>
      <c r="AG904" s="294"/>
      <c r="AH904" s="294"/>
      <c r="AI904" s="294"/>
      <c r="AJ904" s="294"/>
      <c r="AK904" s="294"/>
      <c r="AL904" s="294"/>
      <c r="AM904" s="294"/>
      <c r="AN904" s="294"/>
      <c r="AO904" s="294"/>
      <c r="AP904" s="294"/>
      <c r="AQ904" s="294"/>
      <c r="AR904" s="294"/>
      <c r="AS904" s="294"/>
      <c r="AT904" s="294"/>
      <c r="AU904" s="294"/>
      <c r="AV904" s="294"/>
      <c r="AW904" s="294"/>
      <c r="AX904" s="294"/>
      <c r="AY904" s="294"/>
      <c r="AZ904" s="294"/>
      <c r="BA904" s="294"/>
      <c r="BB904" s="294"/>
      <c r="BC904" s="294"/>
      <c r="BD904" s="294"/>
      <c r="BE904" s="294"/>
      <c r="BF904" s="294"/>
      <c r="BG904" s="294"/>
      <c r="BH904" s="294"/>
      <c r="BI904" s="294"/>
    </row>
    <row r="905" spans="2:61" ht="15.75" customHeight="1" x14ac:dyDescent="0.2">
      <c r="B905" s="297"/>
      <c r="C905" s="297"/>
      <c r="D905" s="297"/>
      <c r="E905" s="297"/>
      <c r="F905" s="294"/>
      <c r="G905" s="294"/>
      <c r="H905" s="294"/>
      <c r="I905" s="294"/>
      <c r="J905" s="294"/>
      <c r="K905" s="294"/>
      <c r="L905" s="294"/>
      <c r="M905" s="294"/>
      <c r="N905" s="294"/>
      <c r="O905" s="294"/>
      <c r="P905" s="294"/>
      <c r="Q905" s="294"/>
      <c r="R905" s="294"/>
      <c r="S905" s="294"/>
      <c r="T905" s="294"/>
      <c r="U905" s="294"/>
      <c r="V905" s="294"/>
      <c r="W905" s="294"/>
      <c r="X905" s="294"/>
      <c r="Y905" s="294"/>
      <c r="Z905" s="294"/>
      <c r="AA905" s="294"/>
      <c r="AB905" s="294"/>
      <c r="AC905" s="294"/>
      <c r="AD905" s="294"/>
      <c r="AE905" s="294"/>
      <c r="AF905" s="294"/>
      <c r="AG905" s="294"/>
      <c r="AH905" s="294"/>
      <c r="AI905" s="294"/>
      <c r="AJ905" s="294"/>
      <c r="AK905" s="294"/>
      <c r="AL905" s="294"/>
      <c r="AM905" s="294"/>
      <c r="AN905" s="294"/>
      <c r="AO905" s="294"/>
      <c r="AP905" s="294"/>
      <c r="AQ905" s="294"/>
      <c r="AR905" s="294"/>
      <c r="AS905" s="294"/>
      <c r="AT905" s="294"/>
      <c r="AU905" s="294"/>
      <c r="AV905" s="294"/>
      <c r="AW905" s="294"/>
      <c r="AX905" s="294"/>
      <c r="AY905" s="294"/>
      <c r="AZ905" s="294"/>
      <c r="BA905" s="294"/>
      <c r="BB905" s="294"/>
      <c r="BC905" s="294"/>
      <c r="BD905" s="294"/>
      <c r="BE905" s="294"/>
      <c r="BF905" s="294"/>
      <c r="BG905" s="294"/>
      <c r="BH905" s="294"/>
      <c r="BI905" s="294"/>
    </row>
    <row r="906" spans="2:61" ht="15.75" customHeight="1" x14ac:dyDescent="0.2">
      <c r="B906" s="297"/>
      <c r="C906" s="297"/>
      <c r="D906" s="297"/>
      <c r="E906" s="297"/>
      <c r="F906" s="294"/>
      <c r="G906" s="294"/>
      <c r="H906" s="294"/>
      <c r="I906" s="294"/>
      <c r="J906" s="294"/>
      <c r="K906" s="294"/>
      <c r="L906" s="294"/>
      <c r="M906" s="294"/>
      <c r="N906" s="294"/>
      <c r="O906" s="294"/>
      <c r="P906" s="294"/>
      <c r="Q906" s="294"/>
      <c r="R906" s="294"/>
      <c r="S906" s="294"/>
      <c r="T906" s="294"/>
      <c r="U906" s="294"/>
      <c r="V906" s="294"/>
      <c r="W906" s="294"/>
      <c r="X906" s="294"/>
      <c r="Y906" s="294"/>
      <c r="Z906" s="294"/>
      <c r="AA906" s="294"/>
      <c r="AB906" s="294"/>
      <c r="AC906" s="294"/>
      <c r="AD906" s="294"/>
      <c r="AE906" s="294"/>
      <c r="AF906" s="294"/>
      <c r="AG906" s="294"/>
      <c r="AH906" s="294"/>
      <c r="AI906" s="294"/>
      <c r="AJ906" s="294"/>
      <c r="AK906" s="294"/>
      <c r="AL906" s="294"/>
      <c r="AM906" s="294"/>
      <c r="AN906" s="294"/>
      <c r="AO906" s="294"/>
      <c r="AP906" s="294"/>
      <c r="AQ906" s="294"/>
      <c r="AR906" s="294"/>
      <c r="AS906" s="294"/>
      <c r="AT906" s="294"/>
      <c r="AU906" s="294"/>
      <c r="AV906" s="294"/>
      <c r="AW906" s="294"/>
      <c r="AX906" s="294"/>
      <c r="AY906" s="294"/>
      <c r="AZ906" s="294"/>
      <c r="BA906" s="294"/>
      <c r="BB906" s="294"/>
      <c r="BC906" s="294"/>
      <c r="BD906" s="294"/>
      <c r="BE906" s="294"/>
      <c r="BF906" s="294"/>
      <c r="BG906" s="294"/>
      <c r="BH906" s="294"/>
      <c r="BI906" s="294"/>
    </row>
    <row r="907" spans="2:61" ht="15.75" customHeight="1" x14ac:dyDescent="0.2">
      <c r="B907" s="297"/>
      <c r="C907" s="297"/>
      <c r="D907" s="297"/>
      <c r="E907" s="297"/>
      <c r="F907" s="294"/>
      <c r="G907" s="294"/>
      <c r="H907" s="294"/>
      <c r="I907" s="294"/>
      <c r="J907" s="294"/>
      <c r="K907" s="294"/>
      <c r="L907" s="294"/>
      <c r="M907" s="294"/>
      <c r="N907" s="294"/>
      <c r="O907" s="294"/>
      <c r="P907" s="294"/>
      <c r="Q907" s="294"/>
      <c r="R907" s="294"/>
      <c r="S907" s="294"/>
      <c r="T907" s="294"/>
      <c r="U907" s="294"/>
      <c r="V907" s="294"/>
      <c r="W907" s="294"/>
      <c r="X907" s="294"/>
      <c r="Y907" s="294"/>
      <c r="Z907" s="294"/>
      <c r="AA907" s="294"/>
      <c r="AB907" s="294"/>
      <c r="AC907" s="294"/>
      <c r="AD907" s="294"/>
      <c r="AE907" s="294"/>
      <c r="AF907" s="294"/>
      <c r="AG907" s="294"/>
      <c r="AH907" s="294"/>
      <c r="AI907" s="294"/>
      <c r="AJ907" s="294"/>
      <c r="AK907" s="294"/>
      <c r="AL907" s="294"/>
      <c r="AM907" s="294"/>
      <c r="AN907" s="294"/>
      <c r="AO907" s="294"/>
      <c r="AP907" s="294"/>
      <c r="AQ907" s="294"/>
      <c r="AR907" s="294"/>
      <c r="AS907" s="294"/>
      <c r="AT907" s="294"/>
      <c r="AU907" s="294"/>
      <c r="AV907" s="294"/>
      <c r="AW907" s="294"/>
      <c r="AX907" s="294"/>
      <c r="AY907" s="294"/>
      <c r="AZ907" s="294"/>
      <c r="BA907" s="294"/>
      <c r="BB907" s="294"/>
      <c r="BC907" s="294"/>
      <c r="BD907" s="294"/>
      <c r="BE907" s="294"/>
      <c r="BF907" s="294"/>
      <c r="BG907" s="294"/>
      <c r="BH907" s="294"/>
      <c r="BI907" s="294"/>
    </row>
    <row r="908" spans="2:61" ht="15.75" customHeight="1" x14ac:dyDescent="0.2">
      <c r="B908" s="297"/>
      <c r="C908" s="297"/>
      <c r="D908" s="297"/>
      <c r="E908" s="297"/>
      <c r="F908" s="294"/>
      <c r="G908" s="294"/>
      <c r="H908" s="294"/>
      <c r="I908" s="294"/>
      <c r="J908" s="294"/>
      <c r="K908" s="294"/>
      <c r="L908" s="294"/>
      <c r="M908" s="294"/>
      <c r="N908" s="294"/>
      <c r="O908" s="294"/>
      <c r="P908" s="294"/>
      <c r="Q908" s="294"/>
      <c r="R908" s="294"/>
      <c r="S908" s="294"/>
      <c r="T908" s="294"/>
      <c r="U908" s="294"/>
      <c r="V908" s="294"/>
      <c r="W908" s="294"/>
      <c r="X908" s="294"/>
      <c r="Y908" s="294"/>
      <c r="Z908" s="294"/>
      <c r="AA908" s="294"/>
      <c r="AB908" s="294"/>
      <c r="AC908" s="294"/>
      <c r="AD908" s="294"/>
      <c r="AE908" s="294"/>
      <c r="AF908" s="294"/>
      <c r="AG908" s="294"/>
      <c r="AH908" s="294"/>
      <c r="AI908" s="294"/>
      <c r="AJ908" s="294"/>
      <c r="AK908" s="294"/>
      <c r="AL908" s="294"/>
      <c r="AM908" s="294"/>
      <c r="AN908" s="294"/>
      <c r="AO908" s="294"/>
      <c r="AP908" s="294"/>
      <c r="AQ908" s="294"/>
      <c r="AR908" s="294"/>
      <c r="AS908" s="294"/>
      <c r="AT908" s="294"/>
      <c r="AU908" s="294"/>
      <c r="AV908" s="294"/>
      <c r="AW908" s="294"/>
      <c r="AX908" s="294"/>
      <c r="AY908" s="294"/>
      <c r="AZ908" s="294"/>
      <c r="BA908" s="294"/>
      <c r="BB908" s="294"/>
      <c r="BC908" s="294"/>
      <c r="BD908" s="294"/>
      <c r="BE908" s="294"/>
      <c r="BF908" s="294"/>
      <c r="BG908" s="294"/>
      <c r="BH908" s="294"/>
      <c r="BI908" s="294"/>
    </row>
    <row r="909" spans="2:61" ht="15.75" customHeight="1" x14ac:dyDescent="0.2">
      <c r="B909" s="297"/>
      <c r="C909" s="297"/>
      <c r="D909" s="297"/>
      <c r="E909" s="297"/>
      <c r="F909" s="294"/>
      <c r="G909" s="294"/>
      <c r="H909" s="294"/>
      <c r="I909" s="294"/>
      <c r="J909" s="294"/>
      <c r="K909" s="294"/>
      <c r="L909" s="294"/>
      <c r="M909" s="294"/>
      <c r="N909" s="294"/>
      <c r="O909" s="294"/>
      <c r="P909" s="294"/>
      <c r="Q909" s="294"/>
      <c r="R909" s="294"/>
      <c r="S909" s="294"/>
      <c r="T909" s="294"/>
      <c r="U909" s="294"/>
      <c r="V909" s="294"/>
      <c r="W909" s="294"/>
      <c r="X909" s="294"/>
      <c r="Y909" s="294"/>
      <c r="Z909" s="294"/>
      <c r="AA909" s="294"/>
      <c r="AB909" s="294"/>
      <c r="AC909" s="294"/>
      <c r="AD909" s="294"/>
      <c r="AE909" s="294"/>
      <c r="AF909" s="294"/>
      <c r="AG909" s="294"/>
      <c r="AH909" s="294"/>
      <c r="AI909" s="294"/>
      <c r="AJ909" s="294"/>
      <c r="AK909" s="294"/>
      <c r="AL909" s="294"/>
      <c r="AM909" s="294"/>
      <c r="AN909" s="294"/>
      <c r="AO909" s="294"/>
      <c r="AP909" s="294"/>
      <c r="AQ909" s="294"/>
      <c r="AR909" s="294"/>
      <c r="AS909" s="294"/>
      <c r="AT909" s="294"/>
      <c r="AU909" s="294"/>
      <c r="AV909" s="294"/>
      <c r="AW909" s="294"/>
      <c r="AX909" s="294"/>
      <c r="AY909" s="294"/>
      <c r="AZ909" s="294"/>
      <c r="BA909" s="294"/>
      <c r="BB909" s="294"/>
      <c r="BC909" s="294"/>
      <c r="BD909" s="294"/>
      <c r="BE909" s="294"/>
      <c r="BF909" s="294"/>
      <c r="BG909" s="294"/>
      <c r="BH909" s="294"/>
      <c r="BI909" s="294"/>
    </row>
    <row r="910" spans="2:61" ht="15.75" customHeight="1" x14ac:dyDescent="0.2">
      <c r="B910" s="297"/>
      <c r="C910" s="297"/>
      <c r="D910" s="297"/>
      <c r="E910" s="297"/>
      <c r="F910" s="294"/>
      <c r="G910" s="294"/>
      <c r="H910" s="294"/>
      <c r="I910" s="294"/>
      <c r="J910" s="294"/>
      <c r="K910" s="294"/>
      <c r="L910" s="294"/>
      <c r="M910" s="294"/>
      <c r="N910" s="294"/>
      <c r="O910" s="294"/>
      <c r="P910" s="294"/>
      <c r="Q910" s="294"/>
      <c r="R910" s="294"/>
      <c r="S910" s="294"/>
      <c r="T910" s="294"/>
      <c r="U910" s="294"/>
      <c r="V910" s="294"/>
      <c r="W910" s="294"/>
      <c r="X910" s="294"/>
      <c r="Y910" s="294"/>
      <c r="Z910" s="294"/>
      <c r="AA910" s="294"/>
      <c r="AB910" s="294"/>
      <c r="AC910" s="294"/>
      <c r="AD910" s="294"/>
      <c r="AE910" s="294"/>
      <c r="AF910" s="294"/>
      <c r="AG910" s="294"/>
      <c r="AH910" s="294"/>
      <c r="AI910" s="294"/>
      <c r="AJ910" s="294"/>
      <c r="AK910" s="294"/>
      <c r="AL910" s="294"/>
      <c r="AM910" s="294"/>
      <c r="AN910" s="294"/>
      <c r="AO910" s="294"/>
      <c r="AP910" s="294"/>
      <c r="AQ910" s="294"/>
      <c r="AR910" s="294"/>
      <c r="AS910" s="294"/>
      <c r="AT910" s="294"/>
      <c r="AU910" s="294"/>
      <c r="AV910" s="294"/>
      <c r="AW910" s="294"/>
      <c r="AX910" s="294"/>
      <c r="AY910" s="294"/>
      <c r="AZ910" s="294"/>
      <c r="BA910" s="294"/>
      <c r="BB910" s="294"/>
      <c r="BC910" s="294"/>
      <c r="BD910" s="294"/>
      <c r="BE910" s="294"/>
      <c r="BF910" s="294"/>
      <c r="BG910" s="294"/>
      <c r="BH910" s="294"/>
      <c r="BI910" s="294"/>
    </row>
    <row r="911" spans="2:61" ht="15.75" customHeight="1" x14ac:dyDescent="0.2">
      <c r="B911" s="297"/>
      <c r="C911" s="297"/>
      <c r="D911" s="297"/>
      <c r="E911" s="297"/>
      <c r="F911" s="294"/>
      <c r="G911" s="294"/>
      <c r="H911" s="294"/>
      <c r="I911" s="294"/>
      <c r="J911" s="294"/>
      <c r="K911" s="294"/>
      <c r="L911" s="294"/>
      <c r="M911" s="294"/>
      <c r="N911" s="294"/>
      <c r="O911" s="294"/>
      <c r="P911" s="294"/>
      <c r="Q911" s="294"/>
      <c r="R911" s="294"/>
      <c r="S911" s="294"/>
      <c r="T911" s="294"/>
      <c r="U911" s="294"/>
      <c r="V911" s="294"/>
      <c r="W911" s="294"/>
      <c r="X911" s="294"/>
      <c r="Y911" s="294"/>
      <c r="Z911" s="294"/>
      <c r="AA911" s="294"/>
      <c r="AB911" s="294"/>
      <c r="AC911" s="294"/>
      <c r="AD911" s="294"/>
      <c r="AE911" s="294"/>
      <c r="AF911" s="294"/>
      <c r="AG911" s="294"/>
      <c r="AH911" s="294"/>
      <c r="AI911" s="294"/>
      <c r="AJ911" s="294"/>
      <c r="AK911" s="294"/>
      <c r="AL911" s="294"/>
      <c r="AM911" s="294"/>
      <c r="AN911" s="294"/>
      <c r="AO911" s="294"/>
      <c r="AP911" s="294"/>
      <c r="AQ911" s="294"/>
      <c r="AR911" s="294"/>
      <c r="AS911" s="294"/>
      <c r="AT911" s="294"/>
      <c r="AU911" s="294"/>
      <c r="AV911" s="294"/>
      <c r="AW911" s="294"/>
      <c r="AX911" s="294"/>
      <c r="AY911" s="294"/>
      <c r="AZ911" s="294"/>
      <c r="BA911" s="294"/>
      <c r="BB911" s="294"/>
      <c r="BC911" s="294"/>
      <c r="BD911" s="294"/>
      <c r="BE911" s="294"/>
      <c r="BF911" s="294"/>
      <c r="BG911" s="294"/>
      <c r="BH911" s="294"/>
      <c r="BI911" s="294"/>
    </row>
    <row r="912" spans="2:61" ht="15.75" customHeight="1" x14ac:dyDescent="0.2">
      <c r="B912" s="297"/>
      <c r="C912" s="297"/>
      <c r="D912" s="297"/>
      <c r="E912" s="297"/>
      <c r="F912" s="294"/>
      <c r="G912" s="294"/>
      <c r="H912" s="294"/>
      <c r="I912" s="294"/>
      <c r="J912" s="294"/>
      <c r="K912" s="294"/>
      <c r="L912" s="294"/>
      <c r="M912" s="294"/>
      <c r="N912" s="294"/>
      <c r="O912" s="294"/>
      <c r="P912" s="294"/>
      <c r="Q912" s="294"/>
      <c r="R912" s="294"/>
      <c r="S912" s="294"/>
      <c r="T912" s="294"/>
      <c r="U912" s="294"/>
      <c r="V912" s="294"/>
      <c r="W912" s="294"/>
      <c r="X912" s="294"/>
      <c r="Y912" s="294"/>
      <c r="Z912" s="294"/>
      <c r="AA912" s="294"/>
      <c r="AB912" s="294"/>
      <c r="AC912" s="294"/>
      <c r="AD912" s="294"/>
      <c r="AE912" s="294"/>
      <c r="AF912" s="294"/>
      <c r="AG912" s="294"/>
      <c r="AH912" s="294"/>
      <c r="AI912" s="294"/>
      <c r="AJ912" s="294"/>
      <c r="AK912" s="294"/>
      <c r="AL912" s="294"/>
      <c r="AM912" s="294"/>
      <c r="AN912" s="294"/>
      <c r="AO912" s="294"/>
      <c r="AP912" s="294"/>
      <c r="AQ912" s="294"/>
      <c r="AR912" s="294"/>
      <c r="AS912" s="294"/>
      <c r="AT912" s="294"/>
      <c r="AU912" s="294"/>
      <c r="AV912" s="294"/>
      <c r="AW912" s="294"/>
      <c r="AX912" s="294"/>
      <c r="AY912" s="294"/>
      <c r="AZ912" s="294"/>
      <c r="BA912" s="294"/>
      <c r="BB912" s="294"/>
      <c r="BC912" s="294"/>
      <c r="BD912" s="294"/>
      <c r="BE912" s="294"/>
      <c r="BF912" s="294"/>
      <c r="BG912" s="294"/>
      <c r="BH912" s="294"/>
      <c r="BI912" s="294"/>
    </row>
    <row r="913" spans="2:61" ht="15.75" customHeight="1" x14ac:dyDescent="0.2">
      <c r="B913" s="297"/>
      <c r="C913" s="297"/>
      <c r="D913" s="297"/>
      <c r="E913" s="297"/>
      <c r="F913" s="294"/>
      <c r="G913" s="294"/>
      <c r="H913" s="294"/>
      <c r="I913" s="294"/>
      <c r="J913" s="294"/>
      <c r="K913" s="294"/>
      <c r="L913" s="294"/>
      <c r="M913" s="294"/>
      <c r="N913" s="294"/>
      <c r="O913" s="294"/>
      <c r="P913" s="294"/>
      <c r="Q913" s="294"/>
      <c r="R913" s="294"/>
      <c r="S913" s="294"/>
      <c r="T913" s="294"/>
      <c r="U913" s="294"/>
      <c r="V913" s="294"/>
      <c r="W913" s="294"/>
      <c r="X913" s="294"/>
      <c r="Y913" s="294"/>
      <c r="Z913" s="294"/>
      <c r="AA913" s="294"/>
      <c r="AB913" s="294"/>
      <c r="AC913" s="294"/>
      <c r="AD913" s="294"/>
      <c r="AE913" s="294"/>
      <c r="AF913" s="294"/>
      <c r="AG913" s="294"/>
      <c r="AH913" s="294"/>
      <c r="AI913" s="294"/>
      <c r="AJ913" s="294"/>
      <c r="AK913" s="294"/>
      <c r="AL913" s="294"/>
      <c r="AM913" s="294"/>
      <c r="AN913" s="294"/>
      <c r="AO913" s="294"/>
      <c r="AP913" s="294"/>
      <c r="AQ913" s="294"/>
      <c r="AR913" s="294"/>
      <c r="AS913" s="294"/>
      <c r="AT913" s="294"/>
      <c r="AU913" s="294"/>
      <c r="AV913" s="294"/>
      <c r="AW913" s="294"/>
      <c r="AX913" s="294"/>
      <c r="AY913" s="294"/>
      <c r="AZ913" s="294"/>
      <c r="BA913" s="294"/>
      <c r="BB913" s="294"/>
      <c r="BC913" s="294"/>
      <c r="BD913" s="294"/>
      <c r="BE913" s="294"/>
      <c r="BF913" s="294"/>
      <c r="BG913" s="294"/>
      <c r="BH913" s="294"/>
      <c r="BI913" s="294"/>
    </row>
    <row r="914" spans="2:61" ht="15.75" customHeight="1" x14ac:dyDescent="0.2">
      <c r="B914" s="297"/>
      <c r="C914" s="297"/>
      <c r="D914" s="297"/>
      <c r="E914" s="297"/>
      <c r="F914" s="294"/>
      <c r="G914" s="294"/>
      <c r="H914" s="294"/>
      <c r="I914" s="294"/>
      <c r="J914" s="294"/>
      <c r="K914" s="294"/>
      <c r="L914" s="294"/>
      <c r="M914" s="294"/>
      <c r="N914" s="294"/>
      <c r="O914" s="294"/>
      <c r="P914" s="294"/>
      <c r="Q914" s="294"/>
      <c r="R914" s="294"/>
      <c r="S914" s="294"/>
      <c r="T914" s="294"/>
      <c r="U914" s="294"/>
      <c r="V914" s="294"/>
      <c r="W914" s="294"/>
      <c r="X914" s="294"/>
      <c r="Y914" s="294"/>
      <c r="Z914" s="294"/>
      <c r="AA914" s="294"/>
      <c r="AB914" s="294"/>
      <c r="AC914" s="294"/>
      <c r="AD914" s="294"/>
      <c r="AE914" s="294"/>
      <c r="AF914" s="294"/>
      <c r="AG914" s="294"/>
      <c r="AH914" s="294"/>
      <c r="AI914" s="294"/>
      <c r="AJ914" s="294"/>
      <c r="AK914" s="294"/>
      <c r="AL914" s="294"/>
      <c r="AM914" s="294"/>
      <c r="AN914" s="294"/>
      <c r="AO914" s="294"/>
      <c r="AP914" s="294"/>
      <c r="AQ914" s="294"/>
      <c r="AR914" s="294"/>
      <c r="AS914" s="294"/>
      <c r="AT914" s="294"/>
      <c r="AU914" s="294"/>
      <c r="AV914" s="294"/>
      <c r="AW914" s="294"/>
      <c r="AX914" s="294"/>
      <c r="AY914" s="294"/>
      <c r="AZ914" s="294"/>
      <c r="BA914" s="294"/>
      <c r="BB914" s="294"/>
      <c r="BC914" s="294"/>
      <c r="BD914" s="294"/>
      <c r="BE914" s="294"/>
      <c r="BF914" s="294"/>
      <c r="BG914" s="294"/>
      <c r="BH914" s="294"/>
      <c r="BI914" s="294"/>
    </row>
    <row r="915" spans="2:61" ht="15.75" customHeight="1" x14ac:dyDescent="0.2">
      <c r="B915" s="297"/>
      <c r="C915" s="297"/>
      <c r="D915" s="297"/>
      <c r="E915" s="297"/>
      <c r="F915" s="294"/>
      <c r="G915" s="294"/>
      <c r="H915" s="294"/>
      <c r="I915" s="294"/>
      <c r="J915" s="294"/>
      <c r="K915" s="294"/>
      <c r="L915" s="294"/>
      <c r="M915" s="294"/>
      <c r="N915" s="294"/>
      <c r="O915" s="294"/>
      <c r="P915" s="294"/>
      <c r="Q915" s="294"/>
      <c r="R915" s="294"/>
      <c r="S915" s="294"/>
      <c r="T915" s="294"/>
      <c r="U915" s="294"/>
      <c r="V915" s="294"/>
      <c r="W915" s="294"/>
      <c r="X915" s="294"/>
      <c r="Y915" s="294"/>
      <c r="Z915" s="294"/>
      <c r="AA915" s="294"/>
      <c r="AB915" s="294"/>
      <c r="AC915" s="294"/>
      <c r="AD915" s="294"/>
      <c r="AE915" s="294"/>
      <c r="AF915" s="294"/>
      <c r="AG915" s="294"/>
      <c r="AH915" s="294"/>
      <c r="AI915" s="294"/>
      <c r="AJ915" s="294"/>
      <c r="AK915" s="294"/>
      <c r="AL915" s="294"/>
      <c r="AM915" s="294"/>
      <c r="AN915" s="294"/>
      <c r="AO915" s="294"/>
      <c r="AP915" s="294"/>
      <c r="AQ915" s="294"/>
      <c r="AR915" s="294"/>
      <c r="AS915" s="294"/>
      <c r="AT915" s="294"/>
      <c r="AU915" s="294"/>
      <c r="AV915" s="294"/>
      <c r="AW915" s="294"/>
      <c r="AX915" s="294"/>
      <c r="AY915" s="294"/>
      <c r="AZ915" s="294"/>
      <c r="BA915" s="294"/>
      <c r="BB915" s="294"/>
      <c r="BC915" s="294"/>
      <c r="BD915" s="294"/>
      <c r="BE915" s="294"/>
      <c r="BF915" s="294"/>
      <c r="BG915" s="294"/>
      <c r="BH915" s="294"/>
      <c r="BI915" s="294"/>
    </row>
    <row r="916" spans="2:61" ht="15.75" customHeight="1" x14ac:dyDescent="0.2">
      <c r="B916" s="297"/>
      <c r="C916" s="297"/>
      <c r="D916" s="297"/>
      <c r="E916" s="297"/>
      <c r="F916" s="294"/>
      <c r="G916" s="294"/>
      <c r="H916" s="294"/>
      <c r="I916" s="294"/>
      <c r="J916" s="294"/>
      <c r="K916" s="294"/>
      <c r="L916" s="294"/>
      <c r="M916" s="294"/>
      <c r="N916" s="294"/>
      <c r="O916" s="294"/>
      <c r="P916" s="294"/>
      <c r="Q916" s="294"/>
      <c r="R916" s="294"/>
      <c r="S916" s="294"/>
      <c r="T916" s="294"/>
      <c r="U916" s="294"/>
      <c r="V916" s="294"/>
      <c r="W916" s="294"/>
      <c r="X916" s="294"/>
      <c r="Y916" s="294"/>
      <c r="Z916" s="294"/>
      <c r="AA916" s="294"/>
      <c r="AB916" s="294"/>
      <c r="AC916" s="294"/>
      <c r="AD916" s="294"/>
      <c r="AE916" s="294"/>
      <c r="AF916" s="294"/>
      <c r="AG916" s="294"/>
      <c r="AH916" s="294"/>
      <c r="AI916" s="294"/>
      <c r="AJ916" s="294"/>
      <c r="AK916" s="294"/>
      <c r="AL916" s="294"/>
      <c r="AM916" s="294"/>
      <c r="AN916" s="294"/>
      <c r="AO916" s="294"/>
      <c r="AP916" s="294"/>
      <c r="AQ916" s="294"/>
      <c r="AR916" s="294"/>
      <c r="AS916" s="294"/>
      <c r="AT916" s="294"/>
      <c r="AU916" s="294"/>
      <c r="AV916" s="294"/>
      <c r="AW916" s="294"/>
      <c r="AX916" s="294"/>
      <c r="AY916" s="294"/>
      <c r="AZ916" s="294"/>
      <c r="BA916" s="294"/>
      <c r="BB916" s="294"/>
      <c r="BC916" s="294"/>
      <c r="BD916" s="294"/>
      <c r="BE916" s="294"/>
      <c r="BF916" s="294"/>
      <c r="BG916" s="294"/>
      <c r="BH916" s="294"/>
      <c r="BI916" s="294"/>
    </row>
    <row r="917" spans="2:61" ht="15.75" customHeight="1" x14ac:dyDescent="0.2">
      <c r="B917" s="297"/>
      <c r="C917" s="297"/>
      <c r="D917" s="297"/>
      <c r="E917" s="297"/>
      <c r="F917" s="294"/>
      <c r="G917" s="294"/>
      <c r="H917" s="294"/>
      <c r="I917" s="294"/>
      <c r="J917" s="294"/>
      <c r="K917" s="294"/>
      <c r="L917" s="294"/>
      <c r="M917" s="294"/>
      <c r="N917" s="294"/>
      <c r="O917" s="294"/>
      <c r="P917" s="294"/>
      <c r="Q917" s="294"/>
      <c r="R917" s="294"/>
      <c r="S917" s="294"/>
      <c r="T917" s="294"/>
      <c r="U917" s="294"/>
      <c r="V917" s="294"/>
      <c r="W917" s="294"/>
      <c r="X917" s="294"/>
      <c r="Y917" s="294"/>
      <c r="Z917" s="294"/>
      <c r="AA917" s="294"/>
      <c r="AB917" s="294"/>
      <c r="AC917" s="294"/>
      <c r="AD917" s="294"/>
      <c r="AE917" s="294"/>
      <c r="AF917" s="294"/>
      <c r="AG917" s="294"/>
      <c r="AH917" s="294"/>
      <c r="AI917" s="294"/>
      <c r="AJ917" s="294"/>
      <c r="AK917" s="294"/>
      <c r="AL917" s="294"/>
      <c r="AM917" s="294"/>
      <c r="AN917" s="294"/>
      <c r="AO917" s="294"/>
      <c r="AP917" s="294"/>
      <c r="AQ917" s="294"/>
      <c r="AR917" s="294"/>
      <c r="AS917" s="294"/>
      <c r="AT917" s="294"/>
      <c r="AU917" s="294"/>
      <c r="AV917" s="294"/>
      <c r="AW917" s="294"/>
      <c r="AX917" s="294"/>
      <c r="AY917" s="294"/>
      <c r="AZ917" s="294"/>
      <c r="BA917" s="294"/>
      <c r="BB917" s="294"/>
      <c r="BC917" s="294"/>
      <c r="BD917" s="294"/>
      <c r="BE917" s="294"/>
      <c r="BF917" s="294"/>
      <c r="BG917" s="294"/>
      <c r="BH917" s="294"/>
      <c r="BI917" s="294"/>
    </row>
    <row r="918" spans="2:61" ht="15.75" customHeight="1" x14ac:dyDescent="0.2">
      <c r="B918" s="297"/>
      <c r="C918" s="297"/>
      <c r="D918" s="297"/>
      <c r="E918" s="297"/>
      <c r="F918" s="294"/>
      <c r="G918" s="294"/>
      <c r="H918" s="294"/>
      <c r="I918" s="294"/>
      <c r="J918" s="294"/>
      <c r="K918" s="294"/>
      <c r="L918" s="294"/>
      <c r="M918" s="294"/>
      <c r="N918" s="294"/>
      <c r="O918" s="294"/>
      <c r="P918" s="294"/>
      <c r="Q918" s="294"/>
      <c r="R918" s="294"/>
      <c r="S918" s="294"/>
      <c r="T918" s="294"/>
      <c r="U918" s="294"/>
      <c r="V918" s="294"/>
      <c r="W918" s="294"/>
      <c r="X918" s="294"/>
      <c r="Y918" s="294"/>
      <c r="Z918" s="294"/>
      <c r="AA918" s="294"/>
      <c r="AB918" s="294"/>
      <c r="AC918" s="294"/>
      <c r="AD918" s="294"/>
      <c r="AE918" s="294"/>
      <c r="AF918" s="294"/>
      <c r="AG918" s="294"/>
      <c r="AH918" s="294"/>
      <c r="AI918" s="294"/>
      <c r="AJ918" s="294"/>
      <c r="AK918" s="294"/>
      <c r="AL918" s="294"/>
      <c r="AM918" s="294"/>
      <c r="AN918" s="294"/>
      <c r="AO918" s="294"/>
      <c r="AP918" s="294"/>
      <c r="AQ918" s="294"/>
      <c r="AR918" s="294"/>
      <c r="AS918" s="294"/>
      <c r="AT918" s="294"/>
      <c r="AU918" s="294"/>
      <c r="AV918" s="294"/>
      <c r="AW918" s="294"/>
      <c r="AX918" s="294"/>
      <c r="AY918" s="294"/>
      <c r="AZ918" s="294"/>
      <c r="BA918" s="294"/>
      <c r="BB918" s="294"/>
      <c r="BC918" s="294"/>
      <c r="BD918" s="294"/>
      <c r="BE918" s="294"/>
      <c r="BF918" s="294"/>
      <c r="BG918" s="294"/>
      <c r="BH918" s="294"/>
      <c r="BI918" s="294"/>
    </row>
    <row r="919" spans="2:61" ht="15.75" customHeight="1" x14ac:dyDescent="0.2">
      <c r="B919" s="297"/>
      <c r="C919" s="297"/>
      <c r="D919" s="297"/>
      <c r="E919" s="297"/>
      <c r="F919" s="294"/>
      <c r="G919" s="294"/>
      <c r="H919" s="294"/>
      <c r="I919" s="294"/>
      <c r="J919" s="294"/>
      <c r="K919" s="294"/>
      <c r="L919" s="294"/>
      <c r="M919" s="294"/>
      <c r="N919" s="294"/>
      <c r="O919" s="294"/>
      <c r="P919" s="294"/>
      <c r="Q919" s="294"/>
      <c r="R919" s="294"/>
      <c r="S919" s="294"/>
      <c r="T919" s="294"/>
      <c r="U919" s="294"/>
      <c r="V919" s="294"/>
      <c r="W919" s="294"/>
      <c r="X919" s="294"/>
      <c r="Y919" s="294"/>
      <c r="Z919" s="294"/>
      <c r="AA919" s="294"/>
      <c r="AB919" s="294"/>
      <c r="AC919" s="294"/>
      <c r="AD919" s="294"/>
      <c r="AE919" s="294"/>
      <c r="AF919" s="294"/>
      <c r="AG919" s="294"/>
      <c r="AH919" s="294"/>
      <c r="AI919" s="294"/>
      <c r="AJ919" s="294"/>
      <c r="AK919" s="294"/>
      <c r="AL919" s="294"/>
      <c r="AM919" s="294"/>
      <c r="AN919" s="294"/>
      <c r="AO919" s="294"/>
      <c r="AP919" s="294"/>
      <c r="AQ919" s="294"/>
      <c r="AR919" s="294"/>
      <c r="AS919" s="294"/>
      <c r="AT919" s="294"/>
      <c r="AU919" s="294"/>
      <c r="AV919" s="294"/>
      <c r="AW919" s="294"/>
      <c r="AX919" s="294"/>
      <c r="AY919" s="294"/>
      <c r="AZ919" s="294"/>
      <c r="BA919" s="294"/>
      <c r="BB919" s="294"/>
      <c r="BC919" s="294"/>
      <c r="BD919" s="294"/>
      <c r="BE919" s="294"/>
      <c r="BF919" s="294"/>
      <c r="BG919" s="294"/>
      <c r="BH919" s="294"/>
      <c r="BI919" s="294"/>
    </row>
    <row r="920" spans="2:61" ht="15.75" customHeight="1" x14ac:dyDescent="0.2">
      <c r="B920" s="297"/>
      <c r="C920" s="297"/>
      <c r="D920" s="297"/>
      <c r="E920" s="297"/>
      <c r="F920" s="294"/>
      <c r="G920" s="294"/>
      <c r="H920" s="294"/>
      <c r="I920" s="294"/>
      <c r="J920" s="294"/>
      <c r="K920" s="294"/>
      <c r="L920" s="294"/>
      <c r="M920" s="294"/>
      <c r="N920" s="294"/>
      <c r="O920" s="294"/>
      <c r="P920" s="294"/>
      <c r="Q920" s="294"/>
      <c r="R920" s="294"/>
      <c r="S920" s="294"/>
      <c r="T920" s="294"/>
      <c r="U920" s="294"/>
      <c r="V920" s="294"/>
      <c r="W920" s="294"/>
      <c r="X920" s="294"/>
      <c r="Y920" s="294"/>
      <c r="Z920" s="294"/>
      <c r="AA920" s="294"/>
      <c r="AB920" s="294"/>
      <c r="AC920" s="294"/>
      <c r="AD920" s="294"/>
      <c r="AE920" s="294"/>
      <c r="AF920" s="294"/>
      <c r="AG920" s="294"/>
      <c r="AH920" s="294"/>
      <c r="AI920" s="294"/>
      <c r="AJ920" s="294"/>
      <c r="AK920" s="294"/>
      <c r="AL920" s="294"/>
      <c r="AM920" s="294"/>
      <c r="AN920" s="294"/>
      <c r="AO920" s="294"/>
      <c r="AP920" s="294"/>
      <c r="AQ920" s="294"/>
      <c r="AR920" s="294"/>
      <c r="AS920" s="294"/>
      <c r="AT920" s="294"/>
      <c r="AU920" s="294"/>
      <c r="AV920" s="294"/>
      <c r="AW920" s="294"/>
      <c r="AX920" s="294"/>
      <c r="AY920" s="294"/>
      <c r="AZ920" s="294"/>
      <c r="BA920" s="294"/>
      <c r="BB920" s="294"/>
      <c r="BC920" s="294"/>
      <c r="BD920" s="294"/>
      <c r="BE920" s="294"/>
      <c r="BF920" s="294"/>
      <c r="BG920" s="294"/>
      <c r="BH920" s="294"/>
      <c r="BI920" s="294"/>
    </row>
    <row r="921" spans="2:61" ht="15.75" customHeight="1" x14ac:dyDescent="0.2">
      <c r="B921" s="297"/>
      <c r="C921" s="297"/>
      <c r="D921" s="297"/>
      <c r="E921" s="297"/>
      <c r="F921" s="294"/>
      <c r="G921" s="294"/>
      <c r="H921" s="294"/>
      <c r="I921" s="294"/>
      <c r="J921" s="294"/>
      <c r="K921" s="294"/>
      <c r="L921" s="294"/>
      <c r="M921" s="294"/>
      <c r="N921" s="294"/>
      <c r="O921" s="294"/>
      <c r="P921" s="294"/>
      <c r="Q921" s="294"/>
      <c r="R921" s="294"/>
      <c r="S921" s="294"/>
      <c r="T921" s="294"/>
      <c r="U921" s="294"/>
      <c r="V921" s="294"/>
      <c r="W921" s="294"/>
      <c r="X921" s="294"/>
      <c r="Y921" s="294"/>
      <c r="Z921" s="294"/>
      <c r="AA921" s="294"/>
      <c r="AB921" s="294"/>
      <c r="AC921" s="294"/>
      <c r="AD921" s="294"/>
      <c r="AE921" s="294"/>
      <c r="AF921" s="294"/>
      <c r="AG921" s="294"/>
      <c r="AH921" s="294"/>
      <c r="AI921" s="294"/>
      <c r="AJ921" s="294"/>
      <c r="AK921" s="294"/>
      <c r="AL921" s="294"/>
      <c r="AM921" s="294"/>
      <c r="AN921" s="294"/>
      <c r="AO921" s="294"/>
      <c r="AP921" s="294"/>
      <c r="AQ921" s="294"/>
      <c r="AR921" s="294"/>
      <c r="AS921" s="294"/>
      <c r="AT921" s="294"/>
      <c r="AU921" s="294"/>
      <c r="AV921" s="294"/>
      <c r="AW921" s="294"/>
      <c r="AX921" s="294"/>
      <c r="AY921" s="294"/>
      <c r="AZ921" s="294"/>
      <c r="BA921" s="294"/>
      <c r="BB921" s="294"/>
      <c r="BC921" s="294"/>
      <c r="BD921" s="294"/>
      <c r="BE921" s="294"/>
      <c r="BF921" s="294"/>
      <c r="BG921" s="294"/>
      <c r="BH921" s="294"/>
      <c r="BI921" s="294"/>
    </row>
    <row r="922" spans="2:61" ht="15.75" customHeight="1" x14ac:dyDescent="0.2">
      <c r="B922" s="297"/>
      <c r="C922" s="297"/>
      <c r="D922" s="297"/>
      <c r="E922" s="297"/>
      <c r="F922" s="294"/>
      <c r="G922" s="294"/>
      <c r="H922" s="294"/>
      <c r="I922" s="294"/>
      <c r="J922" s="294"/>
      <c r="K922" s="294"/>
      <c r="L922" s="294"/>
      <c r="M922" s="294"/>
      <c r="N922" s="294"/>
      <c r="O922" s="294"/>
      <c r="P922" s="294"/>
      <c r="Q922" s="294"/>
      <c r="R922" s="294"/>
      <c r="S922" s="294"/>
      <c r="T922" s="294"/>
      <c r="U922" s="294"/>
      <c r="V922" s="294"/>
      <c r="W922" s="294"/>
      <c r="X922" s="294"/>
      <c r="Y922" s="294"/>
      <c r="Z922" s="294"/>
      <c r="AA922" s="294"/>
      <c r="AB922" s="294"/>
      <c r="AC922" s="294"/>
      <c r="AD922" s="294"/>
      <c r="AE922" s="294"/>
      <c r="AF922" s="294"/>
      <c r="AG922" s="294"/>
      <c r="AH922" s="294"/>
      <c r="AI922" s="294"/>
      <c r="AJ922" s="294"/>
      <c r="AK922" s="294"/>
      <c r="AL922" s="294"/>
      <c r="AM922" s="294"/>
      <c r="AN922" s="294"/>
      <c r="AO922" s="294"/>
      <c r="AP922" s="294"/>
      <c r="AQ922" s="294"/>
      <c r="AR922" s="294"/>
      <c r="AS922" s="294"/>
      <c r="AT922" s="294"/>
      <c r="AU922" s="294"/>
      <c r="AV922" s="294"/>
      <c r="AW922" s="294"/>
      <c r="AX922" s="294"/>
      <c r="AY922" s="294"/>
      <c r="AZ922" s="294"/>
      <c r="BA922" s="294"/>
      <c r="BB922" s="294"/>
      <c r="BC922" s="294"/>
      <c r="BD922" s="294"/>
      <c r="BE922" s="294"/>
      <c r="BF922" s="294"/>
      <c r="BG922" s="294"/>
      <c r="BH922" s="294"/>
      <c r="BI922" s="294"/>
    </row>
    <row r="923" spans="2:61" ht="15.75" customHeight="1" x14ac:dyDescent="0.2">
      <c r="B923" s="297"/>
      <c r="C923" s="297"/>
      <c r="D923" s="297"/>
      <c r="E923" s="297"/>
      <c r="F923" s="294"/>
      <c r="G923" s="294"/>
      <c r="H923" s="294"/>
      <c r="I923" s="294"/>
      <c r="J923" s="294"/>
      <c r="K923" s="294"/>
      <c r="L923" s="294"/>
      <c r="M923" s="294"/>
      <c r="N923" s="294"/>
      <c r="O923" s="294"/>
      <c r="P923" s="294"/>
      <c r="Q923" s="294"/>
      <c r="R923" s="294"/>
      <c r="S923" s="294"/>
      <c r="T923" s="294"/>
      <c r="U923" s="294"/>
      <c r="V923" s="294"/>
      <c r="W923" s="294"/>
      <c r="X923" s="294"/>
      <c r="Y923" s="294"/>
      <c r="Z923" s="294"/>
      <c r="AA923" s="294"/>
      <c r="AB923" s="294"/>
      <c r="AC923" s="294"/>
      <c r="AD923" s="294"/>
      <c r="AE923" s="294"/>
      <c r="AF923" s="294"/>
      <c r="AG923" s="294"/>
      <c r="AH923" s="294"/>
      <c r="AI923" s="294"/>
      <c r="AJ923" s="294"/>
      <c r="AK923" s="294"/>
      <c r="AL923" s="294"/>
      <c r="AM923" s="294"/>
      <c r="AN923" s="294"/>
      <c r="AO923" s="294"/>
      <c r="AP923" s="294"/>
      <c r="AQ923" s="294"/>
      <c r="AR923" s="294"/>
      <c r="AS923" s="294"/>
      <c r="AT923" s="294"/>
      <c r="AU923" s="294"/>
      <c r="AV923" s="294"/>
      <c r="AW923" s="294"/>
      <c r="AX923" s="294"/>
      <c r="AY923" s="294"/>
      <c r="AZ923" s="294"/>
      <c r="BA923" s="294"/>
      <c r="BB923" s="294"/>
      <c r="BC923" s="294"/>
      <c r="BD923" s="294"/>
      <c r="BE923" s="294"/>
      <c r="BF923" s="294"/>
      <c r="BG923" s="294"/>
      <c r="BH923" s="294"/>
      <c r="BI923" s="294"/>
    </row>
    <row r="924" spans="2:61" ht="15.75" customHeight="1" x14ac:dyDescent="0.2">
      <c r="B924" s="297"/>
      <c r="C924" s="297"/>
      <c r="D924" s="297"/>
      <c r="E924" s="297"/>
      <c r="F924" s="294"/>
      <c r="G924" s="294"/>
      <c r="H924" s="294"/>
      <c r="I924" s="294"/>
      <c r="J924" s="294"/>
      <c r="K924" s="294"/>
      <c r="L924" s="294"/>
      <c r="M924" s="294"/>
      <c r="N924" s="294"/>
      <c r="O924" s="294"/>
      <c r="P924" s="294"/>
      <c r="Q924" s="294"/>
      <c r="R924" s="294"/>
      <c r="S924" s="294"/>
      <c r="T924" s="294"/>
      <c r="U924" s="294"/>
      <c r="V924" s="294"/>
      <c r="W924" s="294"/>
      <c r="X924" s="294"/>
      <c r="Y924" s="294"/>
      <c r="Z924" s="294"/>
      <c r="AA924" s="294"/>
      <c r="AB924" s="294"/>
      <c r="AC924" s="294"/>
      <c r="AD924" s="294"/>
      <c r="AE924" s="294"/>
      <c r="AF924" s="294"/>
      <c r="AG924" s="294"/>
      <c r="AH924" s="294"/>
      <c r="AI924" s="294"/>
      <c r="AJ924" s="294"/>
      <c r="AK924" s="294"/>
      <c r="AL924" s="294"/>
      <c r="AM924" s="294"/>
      <c r="AN924" s="294"/>
      <c r="AO924" s="294"/>
      <c r="AP924" s="294"/>
      <c r="AQ924" s="294"/>
      <c r="AR924" s="294"/>
      <c r="AS924" s="294"/>
      <c r="AT924" s="294"/>
      <c r="AU924" s="294"/>
      <c r="AV924" s="294"/>
      <c r="AW924" s="294"/>
      <c r="AX924" s="294"/>
      <c r="AY924" s="294"/>
      <c r="AZ924" s="294"/>
      <c r="BA924" s="294"/>
      <c r="BB924" s="294"/>
      <c r="BC924" s="294"/>
      <c r="BD924" s="294"/>
      <c r="BE924" s="294"/>
      <c r="BF924" s="294"/>
      <c r="BG924" s="294"/>
      <c r="BH924" s="294"/>
      <c r="BI924" s="294"/>
    </row>
    <row r="925" spans="2:61" ht="15.75" customHeight="1" x14ac:dyDescent="0.2">
      <c r="B925" s="297"/>
      <c r="C925" s="297"/>
      <c r="D925" s="297"/>
      <c r="E925" s="297"/>
      <c r="F925" s="294"/>
      <c r="G925" s="294"/>
      <c r="H925" s="294"/>
      <c r="I925" s="294"/>
      <c r="J925" s="294"/>
      <c r="K925" s="294"/>
      <c r="L925" s="294"/>
      <c r="M925" s="294"/>
      <c r="N925" s="294"/>
      <c r="O925" s="294"/>
      <c r="P925" s="294"/>
      <c r="Q925" s="294"/>
      <c r="R925" s="294"/>
      <c r="S925" s="294"/>
      <c r="T925" s="294"/>
      <c r="U925" s="294"/>
      <c r="V925" s="294"/>
      <c r="W925" s="294"/>
      <c r="X925" s="294"/>
      <c r="Y925" s="294"/>
      <c r="Z925" s="294"/>
      <c r="AA925" s="294"/>
      <c r="AB925" s="294"/>
      <c r="AC925" s="294"/>
      <c r="AD925" s="294"/>
      <c r="AE925" s="294"/>
      <c r="AF925" s="294"/>
      <c r="AG925" s="294"/>
      <c r="AH925" s="294"/>
      <c r="AI925" s="294"/>
      <c r="AJ925" s="294"/>
      <c r="AK925" s="294"/>
      <c r="AL925" s="294"/>
      <c r="AM925" s="294"/>
      <c r="AN925" s="294"/>
      <c r="AO925" s="294"/>
      <c r="AP925" s="294"/>
      <c r="AQ925" s="294"/>
      <c r="AR925" s="294"/>
      <c r="AS925" s="294"/>
      <c r="AT925" s="294"/>
      <c r="AU925" s="294"/>
      <c r="AV925" s="294"/>
      <c r="AW925" s="294"/>
      <c r="AX925" s="294"/>
      <c r="AY925" s="294"/>
      <c r="AZ925" s="294"/>
      <c r="BA925" s="294"/>
      <c r="BB925" s="294"/>
      <c r="BC925" s="294"/>
      <c r="BD925" s="294"/>
      <c r="BE925" s="294"/>
      <c r="BF925" s="294"/>
      <c r="BG925" s="294"/>
      <c r="BH925" s="294"/>
      <c r="BI925" s="294"/>
    </row>
    <row r="926" spans="2:61" ht="15.75" customHeight="1" x14ac:dyDescent="0.2">
      <c r="B926" s="297"/>
      <c r="C926" s="297"/>
      <c r="D926" s="297"/>
      <c r="E926" s="297"/>
      <c r="F926" s="294"/>
      <c r="G926" s="294"/>
      <c r="H926" s="294"/>
      <c r="I926" s="294"/>
      <c r="J926" s="294"/>
      <c r="K926" s="294"/>
      <c r="L926" s="294"/>
      <c r="M926" s="294"/>
      <c r="N926" s="294"/>
      <c r="O926" s="294"/>
      <c r="P926" s="294"/>
      <c r="Q926" s="294"/>
      <c r="R926" s="294"/>
      <c r="S926" s="294"/>
      <c r="T926" s="294"/>
      <c r="U926" s="294"/>
      <c r="V926" s="294"/>
      <c r="W926" s="294"/>
      <c r="X926" s="294"/>
      <c r="Y926" s="294"/>
      <c r="Z926" s="294"/>
      <c r="AA926" s="294"/>
      <c r="AB926" s="294"/>
      <c r="AC926" s="294"/>
      <c r="AD926" s="294"/>
      <c r="AE926" s="294"/>
      <c r="AF926" s="294"/>
      <c r="AG926" s="294"/>
      <c r="AH926" s="294"/>
      <c r="AI926" s="294"/>
      <c r="AJ926" s="294"/>
      <c r="AK926" s="294"/>
      <c r="AL926" s="294"/>
      <c r="AM926" s="294"/>
      <c r="AN926" s="294"/>
      <c r="AO926" s="294"/>
      <c r="AP926" s="294"/>
      <c r="AQ926" s="294"/>
      <c r="AR926" s="294"/>
      <c r="AS926" s="294"/>
      <c r="AT926" s="294"/>
      <c r="AU926" s="294"/>
      <c r="AV926" s="294"/>
      <c r="AW926" s="294"/>
      <c r="AX926" s="294"/>
      <c r="AY926" s="294"/>
      <c r="AZ926" s="294"/>
      <c r="BA926" s="294"/>
      <c r="BB926" s="294"/>
      <c r="BC926" s="294"/>
      <c r="BD926" s="294"/>
      <c r="BE926" s="294"/>
      <c r="BF926" s="294"/>
      <c r="BG926" s="294"/>
      <c r="BH926" s="294"/>
      <c r="BI926" s="294"/>
    </row>
    <row r="927" spans="2:61" ht="15.75" customHeight="1" x14ac:dyDescent="0.2">
      <c r="B927" s="297"/>
      <c r="C927" s="297"/>
      <c r="D927" s="297"/>
      <c r="E927" s="297"/>
      <c r="F927" s="294"/>
      <c r="G927" s="294"/>
      <c r="H927" s="294"/>
      <c r="I927" s="294"/>
      <c r="J927" s="294"/>
      <c r="K927" s="294"/>
      <c r="L927" s="294"/>
      <c r="M927" s="294"/>
      <c r="N927" s="294"/>
      <c r="O927" s="294"/>
      <c r="P927" s="294"/>
      <c r="Q927" s="294"/>
      <c r="R927" s="294"/>
      <c r="S927" s="294"/>
      <c r="T927" s="294"/>
      <c r="U927" s="294"/>
      <c r="V927" s="294"/>
      <c r="W927" s="294"/>
      <c r="X927" s="294"/>
      <c r="Y927" s="294"/>
      <c r="Z927" s="294"/>
      <c r="AA927" s="294"/>
      <c r="AB927" s="294"/>
      <c r="AC927" s="294"/>
      <c r="AD927" s="294"/>
      <c r="AE927" s="294"/>
      <c r="AF927" s="294"/>
      <c r="AG927" s="294"/>
      <c r="AH927" s="294"/>
      <c r="AI927" s="294"/>
      <c r="AJ927" s="294"/>
      <c r="AK927" s="294"/>
      <c r="AL927" s="294"/>
      <c r="AM927" s="294"/>
      <c r="AN927" s="294"/>
      <c r="AO927" s="294"/>
      <c r="AP927" s="294"/>
      <c r="AQ927" s="294"/>
      <c r="AR927" s="294"/>
      <c r="AS927" s="294"/>
      <c r="AT927" s="294"/>
      <c r="AU927" s="294"/>
      <c r="AV927" s="294"/>
      <c r="AW927" s="294"/>
      <c r="AX927" s="294"/>
      <c r="AY927" s="294"/>
      <c r="AZ927" s="294"/>
      <c r="BA927" s="294"/>
      <c r="BB927" s="294"/>
      <c r="BC927" s="294"/>
      <c r="BD927" s="294"/>
      <c r="BE927" s="294"/>
      <c r="BF927" s="294"/>
      <c r="BG927" s="294"/>
      <c r="BH927" s="294"/>
      <c r="BI927" s="294"/>
    </row>
    <row r="928" spans="2:61" ht="15.75" customHeight="1" x14ac:dyDescent="0.2">
      <c r="B928" s="297"/>
      <c r="C928" s="297"/>
      <c r="D928" s="297"/>
      <c r="E928" s="297"/>
      <c r="F928" s="294"/>
      <c r="G928" s="294"/>
      <c r="H928" s="294"/>
      <c r="I928" s="294"/>
      <c r="J928" s="294"/>
      <c r="K928" s="294"/>
      <c r="L928" s="294"/>
      <c r="M928" s="294"/>
      <c r="N928" s="294"/>
      <c r="O928" s="294"/>
      <c r="P928" s="294"/>
      <c r="Q928" s="294"/>
      <c r="R928" s="294"/>
      <c r="S928" s="294"/>
      <c r="T928" s="294"/>
      <c r="U928" s="294"/>
      <c r="V928" s="294"/>
      <c r="W928" s="294"/>
      <c r="X928" s="294"/>
      <c r="Y928" s="294"/>
      <c r="Z928" s="294"/>
      <c r="AA928" s="294"/>
      <c r="AB928" s="294"/>
      <c r="AC928" s="294"/>
      <c r="AD928" s="294"/>
      <c r="AE928" s="294"/>
      <c r="AF928" s="294"/>
      <c r="AG928" s="294"/>
      <c r="AH928" s="294"/>
      <c r="AI928" s="294"/>
      <c r="AJ928" s="294"/>
      <c r="AK928" s="294"/>
      <c r="AL928" s="294"/>
      <c r="AM928" s="294"/>
      <c r="AN928" s="294"/>
      <c r="AO928" s="294"/>
      <c r="AP928" s="294"/>
      <c r="AQ928" s="294"/>
      <c r="AR928" s="294"/>
      <c r="AS928" s="294"/>
      <c r="AT928" s="294"/>
      <c r="AU928" s="294"/>
      <c r="AV928" s="294"/>
      <c r="AW928" s="294"/>
      <c r="AX928" s="294"/>
      <c r="AY928" s="294"/>
      <c r="AZ928" s="294"/>
      <c r="BA928" s="294"/>
      <c r="BB928" s="294"/>
      <c r="BC928" s="294"/>
      <c r="BD928" s="294"/>
      <c r="BE928" s="294"/>
      <c r="BF928" s="294"/>
      <c r="BG928" s="294"/>
      <c r="BH928" s="294"/>
      <c r="BI928" s="294"/>
    </row>
    <row r="929" spans="2:61" ht="15.75" customHeight="1" x14ac:dyDescent="0.2">
      <c r="B929" s="297"/>
      <c r="C929" s="297"/>
      <c r="D929" s="297"/>
      <c r="E929" s="297"/>
      <c r="F929" s="294"/>
      <c r="G929" s="294"/>
      <c r="H929" s="294"/>
      <c r="I929" s="294"/>
      <c r="J929" s="294"/>
      <c r="K929" s="294"/>
      <c r="L929" s="294"/>
      <c r="M929" s="294"/>
      <c r="N929" s="294"/>
      <c r="O929" s="294"/>
      <c r="P929" s="294"/>
      <c r="Q929" s="294"/>
      <c r="R929" s="294"/>
      <c r="S929" s="294"/>
      <c r="T929" s="294"/>
      <c r="U929" s="294"/>
      <c r="V929" s="294"/>
      <c r="W929" s="294"/>
      <c r="X929" s="294"/>
      <c r="Y929" s="294"/>
      <c r="Z929" s="294"/>
      <c r="AA929" s="294"/>
      <c r="AB929" s="294"/>
      <c r="AC929" s="294"/>
      <c r="AD929" s="294"/>
      <c r="AE929" s="294"/>
      <c r="AF929" s="294"/>
      <c r="AG929" s="294"/>
      <c r="AH929" s="294"/>
      <c r="AI929" s="294"/>
      <c r="AJ929" s="294"/>
      <c r="AK929" s="294"/>
      <c r="AL929" s="294"/>
      <c r="AM929" s="294"/>
      <c r="AN929" s="294"/>
      <c r="AO929" s="294"/>
      <c r="AP929" s="294"/>
      <c r="AQ929" s="294"/>
      <c r="AR929" s="294"/>
      <c r="AS929" s="294"/>
      <c r="AT929" s="294"/>
      <c r="AU929" s="294"/>
      <c r="AV929" s="294"/>
      <c r="AW929" s="294"/>
      <c r="AX929" s="294"/>
      <c r="AY929" s="294"/>
      <c r="AZ929" s="294"/>
      <c r="BA929" s="294"/>
      <c r="BB929" s="294"/>
      <c r="BC929" s="294"/>
      <c r="BD929" s="294"/>
      <c r="BE929" s="294"/>
      <c r="BF929" s="294"/>
      <c r="BG929" s="294"/>
      <c r="BH929" s="294"/>
      <c r="BI929" s="294"/>
    </row>
    <row r="930" spans="2:61" ht="15.75" customHeight="1" x14ac:dyDescent="0.2">
      <c r="B930" s="297"/>
      <c r="C930" s="297"/>
      <c r="D930" s="297"/>
      <c r="E930" s="297"/>
      <c r="F930" s="294"/>
      <c r="G930" s="294"/>
      <c r="H930" s="294"/>
      <c r="I930" s="294"/>
      <c r="J930" s="294"/>
      <c r="K930" s="294"/>
      <c r="L930" s="294"/>
      <c r="M930" s="294"/>
      <c r="N930" s="294"/>
      <c r="O930" s="294"/>
      <c r="P930" s="294"/>
      <c r="Q930" s="294"/>
      <c r="R930" s="294"/>
      <c r="S930" s="294"/>
      <c r="T930" s="294"/>
      <c r="U930" s="294"/>
      <c r="V930" s="294"/>
      <c r="W930" s="294"/>
      <c r="X930" s="294"/>
      <c r="Y930" s="294"/>
      <c r="Z930" s="294"/>
      <c r="AA930" s="294"/>
      <c r="AB930" s="294"/>
      <c r="AC930" s="294"/>
      <c r="AD930" s="294"/>
      <c r="AE930" s="294"/>
      <c r="AF930" s="294"/>
      <c r="AG930" s="294"/>
      <c r="AH930" s="294"/>
      <c r="AI930" s="294"/>
      <c r="AJ930" s="294"/>
      <c r="AK930" s="294"/>
      <c r="AL930" s="294"/>
      <c r="AM930" s="294"/>
      <c r="AN930" s="294"/>
      <c r="AO930" s="294"/>
      <c r="AP930" s="294"/>
      <c r="AQ930" s="294"/>
      <c r="AR930" s="294"/>
      <c r="AS930" s="294"/>
      <c r="AT930" s="294"/>
      <c r="AU930" s="294"/>
      <c r="AV930" s="294"/>
      <c r="AW930" s="294"/>
      <c r="AX930" s="294"/>
      <c r="AY930" s="294"/>
      <c r="AZ930" s="294"/>
      <c r="BA930" s="294"/>
      <c r="BB930" s="294"/>
      <c r="BC930" s="294"/>
      <c r="BD930" s="294"/>
      <c r="BE930" s="294"/>
      <c r="BF930" s="294"/>
      <c r="BG930" s="294"/>
      <c r="BH930" s="294"/>
      <c r="BI930" s="294"/>
    </row>
    <row r="931" spans="2:61" ht="15.75" customHeight="1" x14ac:dyDescent="0.2">
      <c r="B931" s="297"/>
      <c r="C931" s="297"/>
      <c r="D931" s="297"/>
      <c r="E931" s="297"/>
      <c r="F931" s="294"/>
      <c r="G931" s="294"/>
      <c r="H931" s="294"/>
      <c r="I931" s="294"/>
      <c r="J931" s="294"/>
      <c r="K931" s="294"/>
      <c r="L931" s="294"/>
      <c r="M931" s="294"/>
      <c r="N931" s="294"/>
      <c r="O931" s="294"/>
      <c r="P931" s="294"/>
      <c r="Q931" s="294"/>
      <c r="R931" s="294"/>
      <c r="S931" s="294"/>
      <c r="T931" s="294"/>
      <c r="U931" s="294"/>
      <c r="V931" s="294"/>
      <c r="W931" s="294"/>
      <c r="X931" s="294"/>
      <c r="Y931" s="294"/>
      <c r="Z931" s="294"/>
      <c r="AA931" s="294"/>
      <c r="AB931" s="294"/>
      <c r="AC931" s="294"/>
      <c r="AD931" s="294"/>
      <c r="AE931" s="294"/>
      <c r="AF931" s="294"/>
      <c r="AG931" s="294"/>
      <c r="AH931" s="294"/>
      <c r="AI931" s="294"/>
      <c r="AJ931" s="294"/>
      <c r="AK931" s="294"/>
      <c r="AL931" s="294"/>
      <c r="AM931" s="294"/>
      <c r="AN931" s="294"/>
      <c r="AO931" s="294"/>
      <c r="AP931" s="294"/>
      <c r="AQ931" s="294"/>
      <c r="AR931" s="294"/>
      <c r="AS931" s="294"/>
      <c r="AT931" s="294"/>
      <c r="AU931" s="294"/>
      <c r="AV931" s="294"/>
      <c r="AW931" s="294"/>
      <c r="AX931" s="294"/>
      <c r="AY931" s="294"/>
      <c r="AZ931" s="294"/>
      <c r="BA931" s="294"/>
      <c r="BB931" s="294"/>
      <c r="BC931" s="294"/>
      <c r="BD931" s="294"/>
      <c r="BE931" s="294"/>
      <c r="BF931" s="294"/>
      <c r="BG931" s="294"/>
      <c r="BH931" s="294"/>
      <c r="BI931" s="294"/>
    </row>
    <row r="932" spans="2:61" ht="15.75" customHeight="1" x14ac:dyDescent="0.2">
      <c r="B932" s="297"/>
      <c r="C932" s="297"/>
      <c r="D932" s="297"/>
      <c r="E932" s="297"/>
      <c r="F932" s="294"/>
      <c r="G932" s="294"/>
      <c r="H932" s="294"/>
      <c r="I932" s="294"/>
      <c r="J932" s="294"/>
      <c r="K932" s="294"/>
      <c r="L932" s="294"/>
      <c r="M932" s="294"/>
      <c r="N932" s="294"/>
      <c r="O932" s="294"/>
      <c r="P932" s="294"/>
      <c r="Q932" s="294"/>
      <c r="R932" s="294"/>
      <c r="S932" s="294"/>
      <c r="T932" s="294"/>
      <c r="U932" s="294"/>
      <c r="V932" s="294"/>
      <c r="W932" s="294"/>
      <c r="X932" s="294"/>
      <c r="Y932" s="294"/>
      <c r="Z932" s="294"/>
      <c r="AA932" s="294"/>
      <c r="AB932" s="294"/>
      <c r="AC932" s="294"/>
      <c r="AD932" s="294"/>
      <c r="AE932" s="294"/>
      <c r="AF932" s="294"/>
      <c r="AG932" s="294"/>
      <c r="AH932" s="294"/>
      <c r="AI932" s="294"/>
      <c r="AJ932" s="294"/>
      <c r="AK932" s="294"/>
      <c r="AL932" s="294"/>
      <c r="AM932" s="294"/>
      <c r="AN932" s="294"/>
      <c r="AO932" s="294"/>
      <c r="AP932" s="294"/>
      <c r="AQ932" s="294"/>
      <c r="AR932" s="294"/>
      <c r="AS932" s="294"/>
      <c r="AT932" s="294"/>
      <c r="AU932" s="294"/>
      <c r="AV932" s="294"/>
      <c r="AW932" s="294"/>
      <c r="AX932" s="294"/>
      <c r="AY932" s="294"/>
      <c r="AZ932" s="294"/>
      <c r="BA932" s="294"/>
      <c r="BB932" s="294"/>
      <c r="BC932" s="294"/>
      <c r="BD932" s="294"/>
      <c r="BE932" s="294"/>
      <c r="BF932" s="294"/>
      <c r="BG932" s="294"/>
      <c r="BH932" s="294"/>
      <c r="BI932" s="294"/>
    </row>
    <row r="933" spans="2:61" ht="15.75" customHeight="1" x14ac:dyDescent="0.2">
      <c r="B933" s="297"/>
      <c r="C933" s="297"/>
      <c r="D933" s="297"/>
      <c r="E933" s="297"/>
      <c r="F933" s="294"/>
      <c r="G933" s="294"/>
      <c r="H933" s="294"/>
      <c r="I933" s="294"/>
      <c r="J933" s="294"/>
      <c r="K933" s="294"/>
      <c r="L933" s="294"/>
      <c r="M933" s="294"/>
      <c r="N933" s="294"/>
      <c r="O933" s="294"/>
      <c r="P933" s="294"/>
      <c r="Q933" s="294"/>
      <c r="R933" s="294"/>
      <c r="S933" s="294"/>
      <c r="T933" s="294"/>
      <c r="U933" s="294"/>
      <c r="V933" s="294"/>
      <c r="W933" s="294"/>
      <c r="X933" s="294"/>
      <c r="Y933" s="294"/>
      <c r="Z933" s="294"/>
      <c r="AA933" s="294"/>
      <c r="AB933" s="294"/>
      <c r="AC933" s="294"/>
      <c r="AD933" s="294"/>
      <c r="AE933" s="294"/>
      <c r="AF933" s="294"/>
      <c r="AG933" s="294"/>
      <c r="AH933" s="294"/>
      <c r="AI933" s="294"/>
      <c r="AJ933" s="294"/>
      <c r="AK933" s="294"/>
      <c r="AL933" s="294"/>
      <c r="AM933" s="294"/>
      <c r="AN933" s="294"/>
      <c r="AO933" s="294"/>
      <c r="AP933" s="294"/>
      <c r="AQ933" s="294"/>
      <c r="AR933" s="294"/>
      <c r="AS933" s="294"/>
      <c r="AT933" s="294"/>
      <c r="AU933" s="294"/>
      <c r="AV933" s="294"/>
      <c r="AW933" s="294"/>
      <c r="AX933" s="294"/>
      <c r="AY933" s="294"/>
      <c r="AZ933" s="294"/>
      <c r="BA933" s="294"/>
      <c r="BB933" s="294"/>
      <c r="BC933" s="294"/>
      <c r="BD933" s="294"/>
      <c r="BE933" s="294"/>
      <c r="BF933" s="294"/>
      <c r="BG933" s="294"/>
      <c r="BH933" s="294"/>
      <c r="BI933" s="294"/>
    </row>
    <row r="934" spans="2:61" ht="15.75" customHeight="1" x14ac:dyDescent="0.2">
      <c r="B934" s="297"/>
      <c r="C934" s="297"/>
      <c r="D934" s="297"/>
      <c r="E934" s="297"/>
      <c r="F934" s="294"/>
      <c r="G934" s="294"/>
      <c r="H934" s="294"/>
      <c r="I934" s="294"/>
      <c r="J934" s="294"/>
      <c r="K934" s="294"/>
      <c r="L934" s="294"/>
      <c r="M934" s="294"/>
      <c r="N934" s="294"/>
      <c r="O934" s="294"/>
      <c r="P934" s="294"/>
      <c r="Q934" s="294"/>
      <c r="R934" s="294"/>
      <c r="S934" s="294"/>
      <c r="T934" s="294"/>
      <c r="U934" s="294"/>
      <c r="V934" s="294"/>
      <c r="W934" s="294"/>
      <c r="X934" s="294"/>
      <c r="Y934" s="294"/>
      <c r="Z934" s="294"/>
      <c r="AA934" s="294"/>
      <c r="AB934" s="294"/>
      <c r="AC934" s="294"/>
      <c r="AD934" s="294"/>
      <c r="AE934" s="294"/>
      <c r="AF934" s="294"/>
      <c r="AG934" s="294"/>
      <c r="AH934" s="294"/>
      <c r="AI934" s="294"/>
      <c r="AJ934" s="294"/>
      <c r="AK934" s="294"/>
      <c r="AL934" s="294"/>
      <c r="AM934" s="294"/>
      <c r="AN934" s="294"/>
      <c r="AO934" s="294"/>
      <c r="AP934" s="294"/>
      <c r="AQ934" s="294"/>
      <c r="AR934" s="294"/>
      <c r="AS934" s="294"/>
      <c r="AT934" s="294"/>
      <c r="AU934" s="294"/>
      <c r="AV934" s="294"/>
      <c r="AW934" s="294"/>
      <c r="AX934" s="294"/>
      <c r="AY934" s="294"/>
      <c r="AZ934" s="294"/>
      <c r="BA934" s="294"/>
      <c r="BB934" s="294"/>
      <c r="BC934" s="294"/>
      <c r="BD934" s="294"/>
      <c r="BE934" s="294"/>
      <c r="BF934" s="294"/>
      <c r="BG934" s="294"/>
      <c r="BH934" s="294"/>
      <c r="BI934" s="294"/>
    </row>
    <row r="935" spans="2:61" ht="15.75" customHeight="1" x14ac:dyDescent="0.2">
      <c r="B935" s="297"/>
      <c r="C935" s="297"/>
      <c r="D935" s="297"/>
      <c r="E935" s="297"/>
      <c r="F935" s="294"/>
      <c r="G935" s="294"/>
      <c r="H935" s="294"/>
      <c r="I935" s="294"/>
      <c r="J935" s="294"/>
      <c r="K935" s="294"/>
      <c r="L935" s="294"/>
      <c r="M935" s="294"/>
      <c r="N935" s="294"/>
      <c r="O935" s="294"/>
      <c r="P935" s="294"/>
      <c r="Q935" s="294"/>
      <c r="R935" s="294"/>
      <c r="S935" s="294"/>
      <c r="T935" s="294"/>
      <c r="U935" s="294"/>
      <c r="V935" s="294"/>
      <c r="W935" s="294"/>
      <c r="X935" s="294"/>
      <c r="Y935" s="294"/>
      <c r="Z935" s="294"/>
      <c r="AA935" s="294"/>
      <c r="AB935" s="294"/>
      <c r="AC935" s="294"/>
      <c r="AD935" s="294"/>
      <c r="AE935" s="294"/>
      <c r="AF935" s="294"/>
      <c r="AG935" s="294"/>
      <c r="AH935" s="294"/>
      <c r="AI935" s="294"/>
      <c r="AJ935" s="294"/>
      <c r="AK935" s="294"/>
      <c r="AL935" s="294"/>
      <c r="AM935" s="294"/>
      <c r="AN935" s="294"/>
      <c r="AO935" s="294"/>
      <c r="AP935" s="294"/>
      <c r="AQ935" s="294"/>
      <c r="AR935" s="294"/>
      <c r="AS935" s="294"/>
      <c r="AT935" s="294"/>
      <c r="AU935" s="294"/>
      <c r="AV935" s="294"/>
      <c r="AW935" s="294"/>
      <c r="AX935" s="294"/>
      <c r="AY935" s="294"/>
      <c r="AZ935" s="294"/>
      <c r="BA935" s="294"/>
      <c r="BB935" s="294"/>
      <c r="BC935" s="294"/>
      <c r="BD935" s="294"/>
      <c r="BE935" s="294"/>
      <c r="BF935" s="294"/>
      <c r="BG935" s="294"/>
      <c r="BH935" s="294"/>
      <c r="BI935" s="294"/>
    </row>
    <row r="936" spans="2:61" ht="15.75" customHeight="1" x14ac:dyDescent="0.2">
      <c r="B936" s="297"/>
      <c r="C936" s="297"/>
      <c r="D936" s="297"/>
      <c r="E936" s="297"/>
      <c r="F936" s="294"/>
      <c r="G936" s="294"/>
      <c r="H936" s="294"/>
      <c r="I936" s="294"/>
      <c r="J936" s="294"/>
      <c r="K936" s="294"/>
      <c r="L936" s="294"/>
      <c r="M936" s="294"/>
      <c r="N936" s="294"/>
      <c r="O936" s="294"/>
      <c r="P936" s="294"/>
      <c r="Q936" s="294"/>
      <c r="R936" s="294"/>
      <c r="S936" s="294"/>
      <c r="T936" s="294"/>
      <c r="U936" s="294"/>
      <c r="V936" s="294"/>
      <c r="W936" s="294"/>
      <c r="X936" s="294"/>
      <c r="Y936" s="294"/>
      <c r="Z936" s="294"/>
      <c r="AA936" s="294"/>
      <c r="AB936" s="294"/>
      <c r="AC936" s="294"/>
      <c r="AD936" s="294"/>
      <c r="AE936" s="294"/>
      <c r="AF936" s="294"/>
      <c r="AG936" s="294"/>
      <c r="AH936" s="294"/>
      <c r="AI936" s="294"/>
      <c r="AJ936" s="294"/>
      <c r="AK936" s="294"/>
      <c r="AL936" s="294"/>
      <c r="AM936" s="294"/>
      <c r="AN936" s="294"/>
      <c r="AO936" s="294"/>
      <c r="AP936" s="294"/>
      <c r="AQ936" s="294"/>
      <c r="AR936" s="294"/>
      <c r="AS936" s="294"/>
      <c r="AT936" s="294"/>
      <c r="AU936" s="294"/>
      <c r="AV936" s="294"/>
      <c r="AW936" s="294"/>
      <c r="AX936" s="294"/>
      <c r="AY936" s="294"/>
      <c r="AZ936" s="294"/>
      <c r="BA936" s="294"/>
      <c r="BB936" s="294"/>
      <c r="BC936" s="294"/>
      <c r="BD936" s="294"/>
      <c r="BE936" s="294"/>
      <c r="BF936" s="294"/>
      <c r="BG936" s="294"/>
      <c r="BH936" s="294"/>
      <c r="BI936" s="294"/>
    </row>
    <row r="937" spans="2:61" ht="15.75" customHeight="1" x14ac:dyDescent="0.2">
      <c r="B937" s="297"/>
      <c r="C937" s="297"/>
      <c r="D937" s="297"/>
      <c r="E937" s="297"/>
      <c r="F937" s="294"/>
      <c r="G937" s="294"/>
      <c r="H937" s="294"/>
      <c r="I937" s="294"/>
      <c r="J937" s="294"/>
      <c r="K937" s="294"/>
      <c r="L937" s="294"/>
      <c r="M937" s="294"/>
      <c r="N937" s="294"/>
      <c r="O937" s="294"/>
      <c r="P937" s="294"/>
      <c r="Q937" s="294"/>
      <c r="R937" s="294"/>
      <c r="S937" s="294"/>
      <c r="T937" s="294"/>
      <c r="U937" s="294"/>
      <c r="V937" s="294"/>
      <c r="W937" s="294"/>
      <c r="X937" s="294"/>
      <c r="Y937" s="294"/>
      <c r="Z937" s="294"/>
      <c r="AA937" s="294"/>
      <c r="AB937" s="294"/>
      <c r="AC937" s="294"/>
      <c r="AD937" s="294"/>
      <c r="AE937" s="294"/>
      <c r="AF937" s="294"/>
      <c r="AG937" s="294"/>
      <c r="AH937" s="294"/>
      <c r="AI937" s="294"/>
      <c r="AJ937" s="294"/>
      <c r="AK937" s="294"/>
      <c r="AL937" s="294"/>
      <c r="AM937" s="294"/>
      <c r="AN937" s="294"/>
      <c r="AO937" s="294"/>
      <c r="AP937" s="294"/>
      <c r="AQ937" s="294"/>
      <c r="AR937" s="294"/>
      <c r="AS937" s="294"/>
      <c r="AT937" s="294"/>
      <c r="AU937" s="294"/>
      <c r="AV937" s="294"/>
      <c r="AW937" s="294"/>
      <c r="AX937" s="294"/>
      <c r="AY937" s="294"/>
      <c r="AZ937" s="294"/>
      <c r="BA937" s="294"/>
      <c r="BB937" s="294"/>
      <c r="BC937" s="294"/>
      <c r="BD937" s="294"/>
      <c r="BE937" s="294"/>
      <c r="BF937" s="294"/>
      <c r="BG937" s="294"/>
      <c r="BH937" s="294"/>
      <c r="BI937" s="294"/>
    </row>
    <row r="938" spans="2:61" ht="15.75" customHeight="1" x14ac:dyDescent="0.2">
      <c r="B938" s="297"/>
      <c r="C938" s="297"/>
      <c r="D938" s="297"/>
      <c r="E938" s="297"/>
      <c r="F938" s="294"/>
      <c r="G938" s="294"/>
      <c r="H938" s="294"/>
      <c r="I938" s="294"/>
      <c r="J938" s="294"/>
      <c r="K938" s="294"/>
      <c r="L938" s="294"/>
      <c r="M938" s="294"/>
      <c r="N938" s="294"/>
      <c r="O938" s="294"/>
      <c r="P938" s="294"/>
      <c r="Q938" s="294"/>
      <c r="R938" s="294"/>
      <c r="S938" s="294"/>
      <c r="T938" s="294"/>
      <c r="U938" s="294"/>
      <c r="V938" s="294"/>
      <c r="W938" s="294"/>
      <c r="X938" s="294"/>
      <c r="Y938" s="294"/>
      <c r="Z938" s="294"/>
      <c r="AA938" s="294"/>
      <c r="AB938" s="294"/>
      <c r="AC938" s="294"/>
      <c r="AD938" s="294"/>
      <c r="AE938" s="294"/>
      <c r="AF938" s="294"/>
      <c r="AG938" s="294"/>
      <c r="AH938" s="294"/>
      <c r="AI938" s="294"/>
      <c r="AJ938" s="294"/>
      <c r="AK938" s="294"/>
      <c r="AL938" s="294"/>
      <c r="AM938" s="294"/>
      <c r="AN938" s="294"/>
      <c r="AO938" s="294"/>
      <c r="AP938" s="294"/>
      <c r="AQ938" s="294"/>
      <c r="AR938" s="294"/>
      <c r="AS938" s="294"/>
      <c r="AT938" s="294"/>
      <c r="AU938" s="294"/>
      <c r="AV938" s="294"/>
      <c r="AW938" s="294"/>
      <c r="AX938" s="294"/>
      <c r="AY938" s="294"/>
      <c r="AZ938" s="294"/>
      <c r="BA938" s="294"/>
      <c r="BB938" s="294"/>
      <c r="BC938" s="294"/>
      <c r="BD938" s="294"/>
      <c r="BE938" s="294"/>
      <c r="BF938" s="294"/>
      <c r="BG938" s="294"/>
      <c r="BH938" s="294"/>
      <c r="BI938" s="294"/>
    </row>
    <row r="939" spans="2:61" ht="15.75" customHeight="1" x14ac:dyDescent="0.2">
      <c r="B939" s="297"/>
      <c r="C939" s="297"/>
      <c r="D939" s="297"/>
      <c r="E939" s="297"/>
      <c r="F939" s="294"/>
      <c r="G939" s="294"/>
      <c r="H939" s="294"/>
      <c r="I939" s="294"/>
      <c r="J939" s="294"/>
      <c r="K939" s="294"/>
      <c r="L939" s="294"/>
      <c r="M939" s="294"/>
      <c r="N939" s="294"/>
      <c r="O939" s="294"/>
      <c r="P939" s="294"/>
      <c r="Q939" s="294"/>
      <c r="R939" s="294"/>
      <c r="S939" s="294"/>
      <c r="T939" s="294"/>
      <c r="U939" s="294"/>
      <c r="V939" s="294"/>
      <c r="W939" s="294"/>
      <c r="X939" s="294"/>
      <c r="Y939" s="294"/>
      <c r="Z939" s="294"/>
      <c r="AA939" s="294"/>
      <c r="AB939" s="294"/>
      <c r="AC939" s="294"/>
      <c r="AD939" s="294"/>
      <c r="AE939" s="294"/>
      <c r="AF939" s="294"/>
      <c r="AG939" s="294"/>
      <c r="AH939" s="294"/>
      <c r="AI939" s="294"/>
      <c r="AJ939" s="294"/>
      <c r="AK939" s="294"/>
      <c r="AL939" s="294"/>
      <c r="AM939" s="294"/>
      <c r="AN939" s="294"/>
      <c r="AO939" s="294"/>
      <c r="AP939" s="294"/>
      <c r="AQ939" s="294"/>
      <c r="AR939" s="294"/>
      <c r="AS939" s="294"/>
      <c r="AT939" s="294"/>
      <c r="AU939" s="294"/>
      <c r="AV939" s="294"/>
      <c r="AW939" s="294"/>
      <c r="AX939" s="294"/>
      <c r="AY939" s="294"/>
      <c r="AZ939" s="294"/>
      <c r="BA939" s="294"/>
      <c r="BB939" s="294"/>
      <c r="BC939" s="294"/>
      <c r="BD939" s="294"/>
      <c r="BE939" s="294"/>
      <c r="BF939" s="294"/>
      <c r="BG939" s="294"/>
      <c r="BH939" s="294"/>
      <c r="BI939" s="294"/>
    </row>
    <row r="940" spans="2:61" ht="15.75" customHeight="1" x14ac:dyDescent="0.2">
      <c r="B940" s="297"/>
      <c r="C940" s="297"/>
      <c r="D940" s="297"/>
      <c r="E940" s="297"/>
      <c r="F940" s="294"/>
      <c r="G940" s="294"/>
      <c r="H940" s="294"/>
      <c r="I940" s="294"/>
      <c r="J940" s="294"/>
      <c r="K940" s="294"/>
      <c r="L940" s="294"/>
      <c r="M940" s="294"/>
      <c r="N940" s="294"/>
      <c r="O940" s="294"/>
      <c r="P940" s="294"/>
      <c r="Q940" s="294"/>
      <c r="R940" s="294"/>
      <c r="S940" s="294"/>
      <c r="T940" s="294"/>
      <c r="U940" s="294"/>
      <c r="V940" s="294"/>
      <c r="W940" s="294"/>
      <c r="X940" s="294"/>
      <c r="Y940" s="294"/>
      <c r="Z940" s="294"/>
      <c r="AA940" s="294"/>
      <c r="AB940" s="294"/>
      <c r="AC940" s="294"/>
      <c r="AD940" s="294"/>
      <c r="AE940" s="294"/>
      <c r="AF940" s="294"/>
      <c r="AG940" s="294"/>
      <c r="AH940" s="294"/>
      <c r="AI940" s="294"/>
      <c r="AJ940" s="294"/>
      <c r="AK940" s="294"/>
      <c r="AL940" s="294"/>
      <c r="AM940" s="294"/>
      <c r="AN940" s="294"/>
      <c r="AO940" s="294"/>
      <c r="AP940" s="294"/>
      <c r="AQ940" s="294"/>
      <c r="AR940" s="294"/>
      <c r="AS940" s="294"/>
      <c r="AT940" s="294"/>
      <c r="AU940" s="294"/>
      <c r="AV940" s="294"/>
      <c r="AW940" s="294"/>
      <c r="AX940" s="294"/>
      <c r="AY940" s="294"/>
      <c r="AZ940" s="294"/>
      <c r="BA940" s="294"/>
      <c r="BB940" s="294"/>
      <c r="BC940" s="294"/>
      <c r="BD940" s="294"/>
      <c r="BE940" s="294"/>
      <c r="BF940" s="294"/>
      <c r="BG940" s="294"/>
      <c r="BH940" s="294"/>
      <c r="BI940" s="294"/>
    </row>
    <row r="941" spans="2:61" ht="15.75" customHeight="1" x14ac:dyDescent="0.2">
      <c r="B941" s="297"/>
      <c r="C941" s="297"/>
      <c r="D941" s="297"/>
      <c r="E941" s="297"/>
      <c r="F941" s="294"/>
      <c r="G941" s="294"/>
      <c r="H941" s="294"/>
      <c r="I941" s="294"/>
      <c r="J941" s="294"/>
      <c r="K941" s="294"/>
      <c r="L941" s="294"/>
      <c r="M941" s="294"/>
      <c r="N941" s="294"/>
      <c r="O941" s="294"/>
      <c r="P941" s="294"/>
      <c r="Q941" s="294"/>
      <c r="R941" s="294"/>
      <c r="S941" s="294"/>
      <c r="T941" s="294"/>
      <c r="U941" s="294"/>
      <c r="V941" s="294"/>
      <c r="W941" s="294"/>
      <c r="X941" s="294"/>
      <c r="Y941" s="294"/>
      <c r="Z941" s="294"/>
      <c r="AA941" s="294"/>
      <c r="AB941" s="294"/>
      <c r="AC941" s="294"/>
      <c r="AD941" s="294"/>
      <c r="AE941" s="294"/>
      <c r="AF941" s="294"/>
      <c r="AG941" s="294"/>
      <c r="AH941" s="294"/>
      <c r="AI941" s="294"/>
      <c r="AJ941" s="294"/>
      <c r="AK941" s="294"/>
      <c r="AL941" s="294"/>
      <c r="AM941" s="294"/>
      <c r="AN941" s="294"/>
      <c r="AO941" s="294"/>
      <c r="AP941" s="294"/>
      <c r="AQ941" s="294"/>
      <c r="AR941" s="294"/>
      <c r="AS941" s="294"/>
      <c r="AT941" s="294"/>
      <c r="AU941" s="294"/>
      <c r="AV941" s="294"/>
      <c r="AW941" s="294"/>
      <c r="AX941" s="294"/>
      <c r="AY941" s="294"/>
      <c r="AZ941" s="294"/>
      <c r="BA941" s="294"/>
      <c r="BB941" s="294"/>
      <c r="BC941" s="294"/>
      <c r="BD941" s="294"/>
      <c r="BE941" s="294"/>
      <c r="BF941" s="294"/>
      <c r="BG941" s="294"/>
      <c r="BH941" s="294"/>
      <c r="BI941" s="294"/>
    </row>
    <row r="942" spans="2:61" ht="15.75" customHeight="1" x14ac:dyDescent="0.2">
      <c r="B942" s="297"/>
      <c r="C942" s="297"/>
      <c r="D942" s="297"/>
      <c r="E942" s="297"/>
      <c r="F942" s="294"/>
      <c r="G942" s="294"/>
      <c r="H942" s="294"/>
      <c r="I942" s="294"/>
      <c r="J942" s="294"/>
      <c r="K942" s="294"/>
      <c r="L942" s="294"/>
      <c r="M942" s="294"/>
      <c r="N942" s="294"/>
      <c r="O942" s="294"/>
      <c r="P942" s="294"/>
      <c r="Q942" s="294"/>
      <c r="R942" s="294"/>
      <c r="S942" s="294"/>
      <c r="T942" s="294"/>
      <c r="U942" s="294"/>
      <c r="V942" s="294"/>
      <c r="W942" s="294"/>
      <c r="X942" s="294"/>
      <c r="Y942" s="294"/>
      <c r="Z942" s="294"/>
      <c r="AA942" s="294"/>
      <c r="AB942" s="294"/>
      <c r="AC942" s="294"/>
      <c r="AD942" s="294"/>
      <c r="AE942" s="294"/>
      <c r="AF942" s="294"/>
      <c r="AG942" s="294"/>
      <c r="AH942" s="294"/>
      <c r="AI942" s="294"/>
      <c r="AJ942" s="294"/>
      <c r="AK942" s="294"/>
      <c r="AL942" s="294"/>
      <c r="AM942" s="294"/>
      <c r="AN942" s="294"/>
      <c r="AO942" s="294"/>
      <c r="AP942" s="294"/>
      <c r="AQ942" s="294"/>
      <c r="AR942" s="294"/>
      <c r="AS942" s="294"/>
      <c r="AT942" s="294"/>
      <c r="AU942" s="294"/>
      <c r="AV942" s="294"/>
      <c r="AW942" s="294"/>
      <c r="AX942" s="294"/>
      <c r="AY942" s="294"/>
      <c r="AZ942" s="294"/>
      <c r="BA942" s="294"/>
      <c r="BB942" s="294"/>
      <c r="BC942" s="294"/>
      <c r="BD942" s="294"/>
      <c r="BE942" s="294"/>
      <c r="BF942" s="294"/>
      <c r="BG942" s="294"/>
      <c r="BH942" s="294"/>
      <c r="BI942" s="294"/>
    </row>
    <row r="943" spans="2:61" ht="15.75" customHeight="1" x14ac:dyDescent="0.2">
      <c r="B943" s="297"/>
      <c r="C943" s="297"/>
      <c r="D943" s="297"/>
      <c r="E943" s="297"/>
      <c r="F943" s="294"/>
      <c r="G943" s="294"/>
      <c r="H943" s="294"/>
      <c r="I943" s="294"/>
      <c r="J943" s="294"/>
      <c r="K943" s="294"/>
      <c r="L943" s="294"/>
      <c r="M943" s="294"/>
      <c r="N943" s="294"/>
      <c r="O943" s="294"/>
      <c r="P943" s="294"/>
      <c r="Q943" s="294"/>
      <c r="R943" s="294"/>
      <c r="S943" s="294"/>
      <c r="T943" s="294"/>
      <c r="U943" s="294"/>
      <c r="V943" s="294"/>
      <c r="W943" s="294"/>
      <c r="X943" s="294"/>
      <c r="Y943" s="294"/>
      <c r="Z943" s="294"/>
      <c r="AA943" s="294"/>
      <c r="AB943" s="294"/>
      <c r="AC943" s="294"/>
      <c r="AD943" s="294"/>
      <c r="AE943" s="294"/>
      <c r="AF943" s="294"/>
      <c r="AG943" s="294"/>
      <c r="AH943" s="294"/>
      <c r="AI943" s="294"/>
      <c r="AJ943" s="294"/>
      <c r="AK943" s="294"/>
      <c r="AL943" s="294"/>
      <c r="AM943" s="294"/>
      <c r="AN943" s="294"/>
      <c r="AO943" s="294"/>
      <c r="AP943" s="294"/>
      <c r="AQ943" s="294"/>
      <c r="AR943" s="294"/>
      <c r="AS943" s="294"/>
      <c r="AT943" s="294"/>
      <c r="AU943" s="294"/>
      <c r="AV943" s="294"/>
      <c r="AW943" s="294"/>
      <c r="AX943" s="294"/>
      <c r="AY943" s="294"/>
      <c r="AZ943" s="294"/>
      <c r="BA943" s="294"/>
      <c r="BB943" s="294"/>
      <c r="BC943" s="294"/>
      <c r="BD943" s="294"/>
      <c r="BE943" s="294"/>
      <c r="BF943" s="294"/>
      <c r="BG943" s="294"/>
      <c r="BH943" s="294"/>
      <c r="BI943" s="294"/>
    </row>
    <row r="944" spans="2:61" ht="15.75" customHeight="1" x14ac:dyDescent="0.2">
      <c r="B944" s="297"/>
      <c r="C944" s="297"/>
      <c r="D944" s="297"/>
      <c r="E944" s="297"/>
      <c r="F944" s="294"/>
      <c r="G944" s="294"/>
      <c r="H944" s="294"/>
      <c r="I944" s="294"/>
      <c r="J944" s="294"/>
      <c r="K944" s="294"/>
      <c r="L944" s="294"/>
      <c r="M944" s="294"/>
      <c r="N944" s="294"/>
      <c r="O944" s="294"/>
      <c r="P944" s="294"/>
      <c r="Q944" s="294"/>
      <c r="R944" s="294"/>
      <c r="S944" s="294"/>
      <c r="T944" s="294"/>
      <c r="U944" s="294"/>
      <c r="V944" s="294"/>
      <c r="W944" s="294"/>
      <c r="X944" s="294"/>
      <c r="Y944" s="294"/>
      <c r="Z944" s="294"/>
      <c r="AA944" s="294"/>
      <c r="AB944" s="294"/>
      <c r="AC944" s="294"/>
      <c r="AD944" s="294"/>
      <c r="AE944" s="294"/>
      <c r="AF944" s="294"/>
      <c r="AG944" s="294"/>
      <c r="AH944" s="294"/>
      <c r="AI944" s="294"/>
      <c r="AJ944" s="294"/>
      <c r="AK944" s="294"/>
      <c r="AL944" s="294"/>
      <c r="AM944" s="294"/>
      <c r="AN944" s="294"/>
      <c r="AO944" s="294"/>
      <c r="AP944" s="294"/>
      <c r="AQ944" s="294"/>
      <c r="AR944" s="294"/>
      <c r="AS944" s="294"/>
      <c r="AT944" s="294"/>
      <c r="AU944" s="294"/>
      <c r="AV944" s="294"/>
      <c r="AW944" s="294"/>
      <c r="AX944" s="294"/>
      <c r="AY944" s="294"/>
      <c r="AZ944" s="294"/>
      <c r="BA944" s="294"/>
      <c r="BB944" s="294"/>
      <c r="BC944" s="294"/>
      <c r="BD944" s="294"/>
      <c r="BE944" s="294"/>
      <c r="BF944" s="294"/>
      <c r="BG944" s="294"/>
      <c r="BH944" s="294"/>
      <c r="BI944" s="294"/>
    </row>
    <row r="945" spans="2:61" ht="15.75" customHeight="1" x14ac:dyDescent="0.2">
      <c r="B945" s="297"/>
      <c r="C945" s="297"/>
      <c r="D945" s="297"/>
      <c r="E945" s="297"/>
      <c r="F945" s="294"/>
      <c r="G945" s="294"/>
      <c r="H945" s="294"/>
      <c r="I945" s="294"/>
      <c r="J945" s="294"/>
      <c r="K945" s="294"/>
      <c r="L945" s="294"/>
      <c r="M945" s="294"/>
      <c r="N945" s="294"/>
      <c r="O945" s="294"/>
      <c r="P945" s="294"/>
      <c r="Q945" s="294"/>
      <c r="R945" s="294"/>
      <c r="S945" s="294"/>
      <c r="T945" s="294"/>
      <c r="U945" s="294"/>
      <c r="V945" s="294"/>
      <c r="W945" s="294"/>
      <c r="X945" s="294"/>
      <c r="Y945" s="294"/>
      <c r="Z945" s="294"/>
      <c r="AA945" s="294"/>
      <c r="AB945" s="294"/>
      <c r="AC945" s="294"/>
      <c r="AD945" s="294"/>
      <c r="AE945" s="294"/>
      <c r="AF945" s="294"/>
      <c r="AG945" s="294"/>
      <c r="AH945" s="294"/>
      <c r="AI945" s="294"/>
      <c r="AJ945" s="294"/>
      <c r="AK945" s="294"/>
      <c r="AL945" s="294"/>
      <c r="AM945" s="294"/>
      <c r="AN945" s="294"/>
      <c r="AO945" s="294"/>
      <c r="AP945" s="294"/>
      <c r="AQ945" s="294"/>
      <c r="AR945" s="294"/>
      <c r="AS945" s="294"/>
      <c r="AT945" s="294"/>
      <c r="AU945" s="294"/>
      <c r="AV945" s="294"/>
      <c r="AW945" s="294"/>
      <c r="AX945" s="294"/>
      <c r="AY945" s="294"/>
      <c r="AZ945" s="294"/>
      <c r="BA945" s="294"/>
      <c r="BB945" s="294"/>
      <c r="BC945" s="294"/>
      <c r="BD945" s="294"/>
      <c r="BE945" s="294"/>
      <c r="BF945" s="294"/>
      <c r="BG945" s="294"/>
      <c r="BH945" s="294"/>
      <c r="BI945" s="294"/>
    </row>
    <row r="946" spans="2:61" ht="15.75" customHeight="1" x14ac:dyDescent="0.2">
      <c r="B946" s="297"/>
      <c r="C946" s="297"/>
      <c r="D946" s="297"/>
      <c r="E946" s="297"/>
      <c r="F946" s="294"/>
      <c r="G946" s="294"/>
      <c r="H946" s="294"/>
      <c r="I946" s="294"/>
      <c r="J946" s="294"/>
      <c r="K946" s="294"/>
      <c r="L946" s="294"/>
      <c r="M946" s="294"/>
      <c r="N946" s="294"/>
      <c r="O946" s="294"/>
      <c r="P946" s="294"/>
      <c r="Q946" s="294"/>
      <c r="R946" s="294"/>
      <c r="S946" s="294"/>
      <c r="T946" s="294"/>
      <c r="U946" s="294"/>
      <c r="V946" s="294"/>
      <c r="W946" s="294"/>
      <c r="X946" s="294"/>
      <c r="Y946" s="294"/>
      <c r="Z946" s="294"/>
      <c r="AA946" s="294"/>
      <c r="AB946" s="294"/>
      <c r="AC946" s="294"/>
      <c r="AD946" s="294"/>
      <c r="AE946" s="294"/>
      <c r="AF946" s="294"/>
      <c r="AG946" s="294"/>
      <c r="AH946" s="294"/>
      <c r="AI946" s="294"/>
      <c r="AJ946" s="294"/>
      <c r="AK946" s="294"/>
      <c r="AL946" s="294"/>
      <c r="AM946" s="294"/>
      <c r="AN946" s="294"/>
      <c r="AO946" s="294"/>
      <c r="AP946" s="294"/>
      <c r="AQ946" s="294"/>
      <c r="AR946" s="294"/>
      <c r="AS946" s="294"/>
      <c r="AT946" s="294"/>
      <c r="AU946" s="294"/>
      <c r="AV946" s="294"/>
      <c r="AW946" s="294"/>
      <c r="AX946" s="294"/>
      <c r="AY946" s="294"/>
      <c r="AZ946" s="294"/>
      <c r="BA946" s="294"/>
      <c r="BB946" s="294"/>
      <c r="BC946" s="294"/>
      <c r="BD946" s="294"/>
      <c r="BE946" s="294"/>
      <c r="BF946" s="294"/>
      <c r="BG946" s="294"/>
      <c r="BH946" s="294"/>
      <c r="BI946" s="294"/>
    </row>
    <row r="947" spans="2:61" ht="15.75" customHeight="1" x14ac:dyDescent="0.2">
      <c r="B947" s="297"/>
      <c r="C947" s="297"/>
      <c r="D947" s="297"/>
      <c r="E947" s="297"/>
      <c r="F947" s="294"/>
      <c r="G947" s="294"/>
      <c r="H947" s="294"/>
      <c r="I947" s="294"/>
      <c r="J947" s="294"/>
      <c r="K947" s="294"/>
      <c r="L947" s="294"/>
      <c r="M947" s="294"/>
      <c r="N947" s="294"/>
      <c r="O947" s="294"/>
      <c r="P947" s="294"/>
      <c r="Q947" s="294"/>
      <c r="R947" s="294"/>
      <c r="S947" s="294"/>
      <c r="T947" s="294"/>
      <c r="U947" s="294"/>
      <c r="V947" s="294"/>
      <c r="W947" s="294"/>
      <c r="X947" s="294"/>
      <c r="Y947" s="294"/>
      <c r="Z947" s="294"/>
      <c r="AA947" s="294"/>
      <c r="AB947" s="294"/>
      <c r="AC947" s="294"/>
      <c r="AD947" s="294"/>
      <c r="AE947" s="294"/>
      <c r="AF947" s="294"/>
      <c r="AG947" s="294"/>
      <c r="AH947" s="294"/>
      <c r="AI947" s="294"/>
      <c r="AJ947" s="294"/>
      <c r="AK947" s="294"/>
      <c r="AL947" s="294"/>
      <c r="AM947" s="294"/>
      <c r="AN947" s="294"/>
      <c r="AO947" s="294"/>
      <c r="AP947" s="294"/>
      <c r="AQ947" s="294"/>
      <c r="AR947" s="294"/>
      <c r="AS947" s="294"/>
      <c r="AT947" s="294"/>
      <c r="AU947" s="294"/>
      <c r="AV947" s="294"/>
      <c r="AW947" s="294"/>
      <c r="AX947" s="294"/>
      <c r="AY947" s="294"/>
      <c r="AZ947" s="294"/>
      <c r="BA947" s="294"/>
      <c r="BB947" s="294"/>
      <c r="BC947" s="294"/>
      <c r="BD947" s="294"/>
      <c r="BE947" s="294"/>
      <c r="BF947" s="294"/>
      <c r="BG947" s="294"/>
      <c r="BH947" s="294"/>
      <c r="BI947" s="294"/>
    </row>
    <row r="948" spans="2:61" ht="15.75" customHeight="1" x14ac:dyDescent="0.2">
      <c r="B948" s="297"/>
      <c r="C948" s="297"/>
      <c r="D948" s="297"/>
      <c r="E948" s="297"/>
      <c r="F948" s="294"/>
      <c r="G948" s="294"/>
      <c r="H948" s="294"/>
      <c r="I948" s="294"/>
      <c r="J948" s="294"/>
      <c r="K948" s="294"/>
      <c r="L948" s="294"/>
      <c r="M948" s="294"/>
      <c r="N948" s="294"/>
      <c r="O948" s="294"/>
      <c r="P948" s="294"/>
      <c r="Q948" s="294"/>
      <c r="R948" s="294"/>
      <c r="S948" s="294"/>
      <c r="T948" s="294"/>
      <c r="U948" s="294"/>
      <c r="V948" s="294"/>
      <c r="W948" s="294"/>
      <c r="X948" s="294"/>
      <c r="Y948" s="294"/>
      <c r="Z948" s="294"/>
      <c r="AA948" s="294"/>
      <c r="AB948" s="294"/>
      <c r="AC948" s="294"/>
      <c r="AD948" s="294"/>
      <c r="AE948" s="294"/>
      <c r="AF948" s="294"/>
      <c r="AG948" s="294"/>
      <c r="AH948" s="294"/>
      <c r="AI948" s="294"/>
      <c r="AJ948" s="294"/>
      <c r="AK948" s="294"/>
      <c r="AL948" s="294"/>
      <c r="AM948" s="294"/>
      <c r="AN948" s="294"/>
      <c r="AO948" s="294"/>
      <c r="AP948" s="294"/>
      <c r="AQ948" s="294"/>
      <c r="AR948" s="294"/>
      <c r="AS948" s="294"/>
      <c r="AT948" s="294"/>
      <c r="AU948" s="294"/>
      <c r="AV948" s="294"/>
      <c r="AW948" s="294"/>
      <c r="AX948" s="294"/>
      <c r="AY948" s="294"/>
      <c r="AZ948" s="294"/>
      <c r="BA948" s="294"/>
      <c r="BB948" s="294"/>
      <c r="BC948" s="294"/>
      <c r="BD948" s="294"/>
      <c r="BE948" s="294"/>
      <c r="BF948" s="294"/>
      <c r="BG948" s="294"/>
      <c r="BH948" s="294"/>
      <c r="BI948" s="294"/>
    </row>
    <row r="949" spans="2:61" ht="15.75" customHeight="1" x14ac:dyDescent="0.2">
      <c r="B949" s="297"/>
      <c r="C949" s="297"/>
      <c r="D949" s="297"/>
      <c r="E949" s="297"/>
      <c r="F949" s="294"/>
      <c r="G949" s="294"/>
      <c r="H949" s="294"/>
      <c r="I949" s="294"/>
      <c r="J949" s="294"/>
      <c r="K949" s="294"/>
      <c r="L949" s="294"/>
      <c r="M949" s="294"/>
      <c r="N949" s="294"/>
      <c r="O949" s="294"/>
      <c r="P949" s="294"/>
      <c r="Q949" s="294"/>
      <c r="R949" s="294"/>
      <c r="S949" s="294"/>
      <c r="T949" s="294"/>
      <c r="U949" s="294"/>
      <c r="V949" s="294"/>
      <c r="W949" s="294"/>
      <c r="X949" s="294"/>
      <c r="Y949" s="294"/>
      <c r="Z949" s="294"/>
      <c r="AA949" s="294"/>
      <c r="AB949" s="294"/>
      <c r="AC949" s="294"/>
      <c r="AD949" s="294"/>
      <c r="AE949" s="294"/>
      <c r="AF949" s="294"/>
      <c r="AG949" s="294"/>
      <c r="AH949" s="294"/>
      <c r="AI949" s="294"/>
      <c r="AJ949" s="294"/>
      <c r="AK949" s="294"/>
      <c r="AL949" s="294"/>
      <c r="AM949" s="294"/>
      <c r="AN949" s="294"/>
      <c r="AO949" s="294"/>
      <c r="AP949" s="294"/>
      <c r="AQ949" s="294"/>
      <c r="AR949" s="294"/>
      <c r="AS949" s="294"/>
      <c r="AT949" s="294"/>
      <c r="AU949" s="294"/>
      <c r="AV949" s="294"/>
      <c r="AW949" s="294"/>
      <c r="AX949" s="294"/>
      <c r="AY949" s="294"/>
      <c r="AZ949" s="294"/>
      <c r="BA949" s="294"/>
      <c r="BB949" s="294"/>
      <c r="BC949" s="294"/>
      <c r="BD949" s="294"/>
      <c r="BE949" s="294"/>
      <c r="BF949" s="294"/>
      <c r="BG949" s="294"/>
      <c r="BH949" s="294"/>
      <c r="BI949" s="294"/>
    </row>
    <row r="950" spans="2:61" ht="15.75" customHeight="1" x14ac:dyDescent="0.2">
      <c r="B950" s="297"/>
      <c r="C950" s="297"/>
      <c r="D950" s="297"/>
      <c r="E950" s="297"/>
      <c r="F950" s="294"/>
      <c r="G950" s="294"/>
      <c r="H950" s="294"/>
      <c r="I950" s="294"/>
      <c r="J950" s="294"/>
      <c r="K950" s="294"/>
      <c r="L950" s="294"/>
      <c r="M950" s="294"/>
      <c r="N950" s="294"/>
      <c r="O950" s="294"/>
      <c r="P950" s="294"/>
      <c r="Q950" s="294"/>
      <c r="R950" s="294"/>
      <c r="S950" s="294"/>
      <c r="T950" s="294"/>
      <c r="U950" s="294"/>
      <c r="V950" s="294"/>
      <c r="W950" s="294"/>
      <c r="X950" s="294"/>
      <c r="Y950" s="294"/>
      <c r="Z950" s="294"/>
      <c r="AA950" s="294"/>
      <c r="AB950" s="294"/>
      <c r="AC950" s="294"/>
      <c r="AD950" s="294"/>
      <c r="AE950" s="294"/>
      <c r="AF950" s="294"/>
      <c r="AG950" s="294"/>
      <c r="AH950" s="294"/>
      <c r="AI950" s="294"/>
      <c r="AJ950" s="294"/>
      <c r="AK950" s="294"/>
      <c r="AL950" s="294"/>
      <c r="AM950" s="294"/>
      <c r="AN950" s="294"/>
      <c r="AO950" s="294"/>
      <c r="AP950" s="294"/>
      <c r="AQ950" s="294"/>
      <c r="AR950" s="294"/>
      <c r="AS950" s="294"/>
      <c r="AT950" s="294"/>
      <c r="AU950" s="294"/>
      <c r="AV950" s="294"/>
      <c r="AW950" s="294"/>
      <c r="AX950" s="294"/>
      <c r="AY950" s="294"/>
      <c r="AZ950" s="294"/>
      <c r="BA950" s="294"/>
      <c r="BB950" s="294"/>
      <c r="BC950" s="294"/>
      <c r="BD950" s="294"/>
      <c r="BE950" s="294"/>
      <c r="BF950" s="294"/>
      <c r="BG950" s="294"/>
      <c r="BH950" s="294"/>
      <c r="BI950" s="294"/>
    </row>
    <row r="951" spans="2:61" ht="15.75" customHeight="1" x14ac:dyDescent="0.2">
      <c r="B951" s="297"/>
      <c r="C951" s="297"/>
      <c r="D951" s="297"/>
      <c r="E951" s="297"/>
      <c r="F951" s="294"/>
      <c r="G951" s="294"/>
      <c r="H951" s="294"/>
      <c r="I951" s="294"/>
      <c r="J951" s="294"/>
      <c r="K951" s="294"/>
      <c r="L951" s="294"/>
      <c r="M951" s="294"/>
      <c r="N951" s="294"/>
      <c r="O951" s="294"/>
      <c r="P951" s="294"/>
      <c r="Q951" s="294"/>
      <c r="R951" s="294"/>
      <c r="S951" s="294"/>
      <c r="T951" s="294"/>
      <c r="U951" s="294"/>
      <c r="V951" s="294"/>
      <c r="W951" s="294"/>
      <c r="X951" s="294"/>
      <c r="Y951" s="294"/>
      <c r="Z951" s="294"/>
      <c r="AA951" s="294"/>
      <c r="AB951" s="294"/>
      <c r="AC951" s="294"/>
      <c r="AD951" s="294"/>
      <c r="AE951" s="294"/>
      <c r="AF951" s="294"/>
      <c r="AG951" s="294"/>
      <c r="AH951" s="294"/>
      <c r="AI951" s="294"/>
      <c r="AJ951" s="294"/>
      <c r="AK951" s="294"/>
      <c r="AL951" s="294"/>
      <c r="AM951" s="294"/>
      <c r="AN951" s="294"/>
      <c r="AO951" s="294"/>
      <c r="AP951" s="294"/>
      <c r="AQ951" s="294"/>
      <c r="AR951" s="294"/>
      <c r="AS951" s="294"/>
      <c r="AT951" s="294"/>
      <c r="AU951" s="294"/>
      <c r="AV951" s="294"/>
      <c r="AW951" s="294"/>
      <c r="AX951" s="294"/>
      <c r="AY951" s="294"/>
      <c r="AZ951" s="294"/>
      <c r="BA951" s="294"/>
      <c r="BB951" s="294"/>
      <c r="BC951" s="294"/>
      <c r="BD951" s="294"/>
      <c r="BE951" s="294"/>
      <c r="BF951" s="294"/>
      <c r="BG951" s="294"/>
      <c r="BH951" s="294"/>
      <c r="BI951" s="294"/>
    </row>
    <row r="952" spans="2:61" ht="15.75" customHeight="1" x14ac:dyDescent="0.2">
      <c r="B952" s="297"/>
      <c r="C952" s="297"/>
      <c r="D952" s="297"/>
      <c r="E952" s="297"/>
      <c r="F952" s="294"/>
      <c r="G952" s="294"/>
      <c r="H952" s="294"/>
      <c r="I952" s="294"/>
      <c r="J952" s="294"/>
      <c r="K952" s="294"/>
      <c r="L952" s="294"/>
      <c r="M952" s="294"/>
      <c r="N952" s="294"/>
      <c r="O952" s="294"/>
      <c r="P952" s="294"/>
      <c r="Q952" s="294"/>
      <c r="R952" s="294"/>
      <c r="S952" s="294"/>
      <c r="T952" s="294"/>
      <c r="U952" s="294"/>
      <c r="V952" s="294"/>
      <c r="W952" s="294"/>
      <c r="X952" s="294"/>
      <c r="Y952" s="294"/>
      <c r="Z952" s="294"/>
      <c r="AA952" s="294"/>
      <c r="AB952" s="294"/>
      <c r="AC952" s="294"/>
      <c r="AD952" s="294"/>
      <c r="AE952" s="294"/>
      <c r="AF952" s="294"/>
      <c r="AG952" s="294"/>
      <c r="AH952" s="294"/>
      <c r="AI952" s="294"/>
      <c r="AJ952" s="294"/>
      <c r="AK952" s="294"/>
      <c r="AL952" s="294"/>
      <c r="AM952" s="294"/>
      <c r="AN952" s="294"/>
      <c r="AO952" s="294"/>
      <c r="AP952" s="294"/>
      <c r="AQ952" s="294"/>
      <c r="AR952" s="294"/>
      <c r="AS952" s="294"/>
      <c r="AT952" s="294"/>
      <c r="AU952" s="294"/>
      <c r="AV952" s="294"/>
      <c r="AW952" s="294"/>
      <c r="AX952" s="294"/>
      <c r="AY952" s="294"/>
      <c r="AZ952" s="294"/>
      <c r="BA952" s="294"/>
      <c r="BB952" s="294"/>
      <c r="BC952" s="294"/>
      <c r="BD952" s="294"/>
      <c r="BE952" s="294"/>
      <c r="BF952" s="294"/>
      <c r="BG952" s="294"/>
      <c r="BH952" s="294"/>
      <c r="BI952" s="294"/>
    </row>
    <row r="953" spans="2:61" ht="15.75" customHeight="1" x14ac:dyDescent="0.2">
      <c r="B953" s="297"/>
      <c r="C953" s="297"/>
      <c r="D953" s="297"/>
      <c r="E953" s="297"/>
      <c r="F953" s="294"/>
      <c r="G953" s="294"/>
      <c r="H953" s="294"/>
      <c r="I953" s="294"/>
      <c r="J953" s="294"/>
      <c r="K953" s="294"/>
      <c r="L953" s="294"/>
      <c r="M953" s="294"/>
      <c r="N953" s="294"/>
      <c r="O953" s="294"/>
      <c r="P953" s="294"/>
      <c r="Q953" s="294"/>
      <c r="R953" s="294"/>
      <c r="S953" s="294"/>
      <c r="T953" s="294"/>
      <c r="U953" s="294"/>
      <c r="V953" s="294"/>
      <c r="W953" s="294"/>
      <c r="X953" s="294"/>
      <c r="Y953" s="294"/>
      <c r="Z953" s="294"/>
      <c r="AA953" s="294"/>
      <c r="AB953" s="294"/>
      <c r="AC953" s="294"/>
      <c r="AD953" s="294"/>
      <c r="AE953" s="294"/>
      <c r="AF953" s="294"/>
      <c r="AG953" s="294"/>
      <c r="AH953" s="294"/>
      <c r="AI953" s="294"/>
      <c r="AJ953" s="294"/>
      <c r="AK953" s="294"/>
      <c r="AL953" s="294"/>
      <c r="AM953" s="294"/>
      <c r="AN953" s="294"/>
      <c r="AO953" s="294"/>
      <c r="AP953" s="294"/>
      <c r="AQ953" s="294"/>
      <c r="AR953" s="294"/>
      <c r="AS953" s="294"/>
      <c r="AT953" s="294"/>
      <c r="AU953" s="294"/>
      <c r="AV953" s="294"/>
      <c r="AW953" s="294"/>
      <c r="AX953" s="294"/>
      <c r="AY953" s="294"/>
      <c r="AZ953" s="294"/>
      <c r="BA953" s="294"/>
      <c r="BB953" s="294"/>
      <c r="BC953" s="294"/>
      <c r="BD953" s="294"/>
      <c r="BE953" s="294"/>
      <c r="BF953" s="294"/>
      <c r="BG953" s="294"/>
      <c r="BH953" s="294"/>
      <c r="BI953" s="294"/>
    </row>
    <row r="954" spans="2:61" ht="15.75" customHeight="1" x14ac:dyDescent="0.2">
      <c r="B954" s="297"/>
      <c r="C954" s="297"/>
      <c r="D954" s="297"/>
      <c r="E954" s="297"/>
      <c r="F954" s="294"/>
      <c r="G954" s="294"/>
      <c r="H954" s="294"/>
      <c r="I954" s="294"/>
      <c r="J954" s="294"/>
      <c r="K954" s="294"/>
      <c r="L954" s="294"/>
      <c r="M954" s="294"/>
      <c r="N954" s="294"/>
      <c r="O954" s="294"/>
      <c r="P954" s="294"/>
      <c r="Q954" s="294"/>
      <c r="R954" s="294"/>
      <c r="S954" s="294"/>
      <c r="T954" s="294"/>
      <c r="U954" s="294"/>
      <c r="V954" s="294"/>
      <c r="W954" s="294"/>
      <c r="X954" s="294"/>
      <c r="Y954" s="294"/>
      <c r="Z954" s="294"/>
      <c r="AA954" s="294"/>
      <c r="AB954" s="294"/>
      <c r="AC954" s="294"/>
      <c r="AD954" s="294"/>
      <c r="AE954" s="294"/>
      <c r="AF954" s="294"/>
      <c r="AG954" s="294"/>
      <c r="AH954" s="294"/>
      <c r="AI954" s="294"/>
      <c r="AJ954" s="294"/>
      <c r="AK954" s="294"/>
      <c r="AL954" s="294"/>
      <c r="AM954" s="294"/>
      <c r="AN954" s="294"/>
      <c r="AO954" s="294"/>
      <c r="AP954" s="294"/>
      <c r="AQ954" s="294"/>
      <c r="AR954" s="294"/>
      <c r="AS954" s="294"/>
      <c r="AT954" s="294"/>
      <c r="AU954" s="294"/>
      <c r="AV954" s="294"/>
      <c r="AW954" s="294"/>
      <c r="AX954" s="294"/>
      <c r="AY954" s="294"/>
      <c r="AZ954" s="294"/>
      <c r="BA954" s="294"/>
      <c r="BB954" s="294"/>
      <c r="BC954" s="294"/>
      <c r="BD954" s="294"/>
      <c r="BE954" s="294"/>
      <c r="BF954" s="294"/>
      <c r="BG954" s="294"/>
      <c r="BH954" s="294"/>
      <c r="BI954" s="294"/>
    </row>
    <row r="955" spans="2:61" ht="15.75" customHeight="1" x14ac:dyDescent="0.2">
      <c r="B955" s="297"/>
      <c r="C955" s="297"/>
      <c r="D955" s="297"/>
      <c r="E955" s="297"/>
      <c r="F955" s="294"/>
      <c r="G955" s="294"/>
      <c r="H955" s="294"/>
      <c r="I955" s="294"/>
      <c r="J955" s="294"/>
      <c r="K955" s="294"/>
      <c r="L955" s="294"/>
      <c r="M955" s="294"/>
      <c r="N955" s="294"/>
      <c r="O955" s="294"/>
      <c r="P955" s="294"/>
      <c r="Q955" s="294"/>
      <c r="R955" s="294"/>
      <c r="S955" s="294"/>
      <c r="T955" s="294"/>
      <c r="U955" s="294"/>
      <c r="V955" s="294"/>
      <c r="W955" s="294"/>
      <c r="X955" s="294"/>
      <c r="Y955" s="294"/>
      <c r="Z955" s="294"/>
      <c r="AA955" s="294"/>
      <c r="AB955" s="294"/>
      <c r="AC955" s="294"/>
      <c r="AD955" s="294"/>
      <c r="AE955" s="294"/>
      <c r="AF955" s="294"/>
      <c r="AG955" s="294"/>
      <c r="AH955" s="294"/>
      <c r="AI955" s="294"/>
      <c r="AJ955" s="294"/>
      <c r="AK955" s="294"/>
      <c r="AL955" s="294"/>
      <c r="AM955" s="294"/>
      <c r="AN955" s="294"/>
      <c r="AO955" s="294"/>
      <c r="AP955" s="294"/>
      <c r="AQ955" s="294"/>
      <c r="AR955" s="294"/>
      <c r="AS955" s="294"/>
      <c r="AT955" s="294"/>
      <c r="AU955" s="294"/>
      <c r="AV955" s="294"/>
      <c r="AW955" s="294"/>
      <c r="AX955" s="294"/>
      <c r="AY955" s="294"/>
      <c r="AZ955" s="294"/>
      <c r="BA955" s="294"/>
      <c r="BB955" s="294"/>
      <c r="BC955" s="294"/>
      <c r="BD955" s="294"/>
      <c r="BE955" s="294"/>
      <c r="BF955" s="294"/>
      <c r="BG955" s="294"/>
      <c r="BH955" s="294"/>
      <c r="BI955" s="294"/>
    </row>
    <row r="956" spans="2:61" ht="15.75" customHeight="1" x14ac:dyDescent="0.2">
      <c r="B956" s="297"/>
      <c r="C956" s="297"/>
      <c r="D956" s="297"/>
      <c r="E956" s="297"/>
      <c r="F956" s="294"/>
      <c r="G956" s="294"/>
      <c r="H956" s="294"/>
      <c r="I956" s="294"/>
      <c r="J956" s="294"/>
      <c r="K956" s="294"/>
      <c r="L956" s="294"/>
      <c r="M956" s="294"/>
      <c r="N956" s="294"/>
      <c r="O956" s="294"/>
      <c r="P956" s="294"/>
      <c r="Q956" s="294"/>
      <c r="R956" s="294"/>
      <c r="S956" s="294"/>
      <c r="T956" s="294"/>
      <c r="U956" s="294"/>
      <c r="V956" s="294"/>
      <c r="W956" s="294"/>
      <c r="X956" s="294"/>
      <c r="Y956" s="294"/>
      <c r="Z956" s="294"/>
      <c r="AA956" s="294"/>
      <c r="AB956" s="294"/>
      <c r="AC956" s="294"/>
      <c r="AD956" s="294"/>
      <c r="AE956" s="294"/>
      <c r="AF956" s="294"/>
      <c r="AG956" s="294"/>
      <c r="AH956" s="294"/>
      <c r="AI956" s="294"/>
      <c r="AJ956" s="294"/>
      <c r="AK956" s="294"/>
      <c r="AL956" s="294"/>
      <c r="AM956" s="294"/>
      <c r="AN956" s="294"/>
      <c r="AO956" s="294"/>
      <c r="AP956" s="294"/>
      <c r="AQ956" s="294"/>
      <c r="AR956" s="294"/>
      <c r="AS956" s="294"/>
      <c r="AT956" s="294"/>
      <c r="AU956" s="294"/>
      <c r="AV956" s="294"/>
      <c r="AW956" s="294"/>
      <c r="AX956" s="294"/>
      <c r="AY956" s="294"/>
      <c r="AZ956" s="294"/>
      <c r="BA956" s="294"/>
      <c r="BB956" s="294"/>
      <c r="BC956" s="294"/>
      <c r="BD956" s="294"/>
      <c r="BE956" s="294"/>
      <c r="BF956" s="294"/>
      <c r="BG956" s="294"/>
      <c r="BH956" s="294"/>
      <c r="BI956" s="294"/>
    </row>
    <row r="957" spans="2:61" ht="15.75" customHeight="1" x14ac:dyDescent="0.2">
      <c r="B957" s="297"/>
      <c r="C957" s="297"/>
      <c r="D957" s="297"/>
      <c r="E957" s="297"/>
      <c r="F957" s="294"/>
      <c r="G957" s="294"/>
      <c r="H957" s="294"/>
      <c r="I957" s="294"/>
      <c r="J957" s="294"/>
      <c r="K957" s="294"/>
      <c r="L957" s="294"/>
      <c r="M957" s="294"/>
      <c r="N957" s="294"/>
      <c r="O957" s="294"/>
      <c r="P957" s="294"/>
      <c r="Q957" s="294"/>
      <c r="R957" s="294"/>
      <c r="S957" s="294"/>
      <c r="T957" s="294"/>
      <c r="U957" s="294"/>
      <c r="V957" s="294"/>
      <c r="W957" s="294"/>
      <c r="X957" s="294"/>
      <c r="Y957" s="294"/>
      <c r="Z957" s="294"/>
      <c r="AA957" s="294"/>
      <c r="AB957" s="294"/>
      <c r="AC957" s="294"/>
      <c r="AD957" s="294"/>
      <c r="AE957" s="294"/>
      <c r="AF957" s="294"/>
      <c r="AG957" s="294"/>
      <c r="AH957" s="294"/>
      <c r="AI957" s="294"/>
      <c r="AJ957" s="294"/>
      <c r="AK957" s="294"/>
      <c r="AL957" s="294"/>
      <c r="AM957" s="294"/>
      <c r="AN957" s="294"/>
      <c r="AO957" s="294"/>
      <c r="AP957" s="294"/>
      <c r="AQ957" s="294"/>
      <c r="AR957" s="294"/>
      <c r="AS957" s="294"/>
      <c r="AT957" s="294"/>
      <c r="AU957" s="294"/>
      <c r="AV957" s="294"/>
      <c r="AW957" s="294"/>
      <c r="AX957" s="294"/>
      <c r="AY957" s="294"/>
      <c r="AZ957" s="294"/>
      <c r="BA957" s="294"/>
      <c r="BB957" s="294"/>
      <c r="BC957" s="294"/>
      <c r="BD957" s="294"/>
      <c r="BE957" s="294"/>
      <c r="BF957" s="294"/>
      <c r="BG957" s="294"/>
      <c r="BH957" s="294"/>
      <c r="BI957" s="294"/>
    </row>
    <row r="958" spans="2:61" ht="15.75" customHeight="1" x14ac:dyDescent="0.2">
      <c r="B958" s="297"/>
      <c r="C958" s="297"/>
      <c r="D958" s="297"/>
      <c r="E958" s="297"/>
      <c r="F958" s="294"/>
      <c r="G958" s="294"/>
      <c r="H958" s="294"/>
      <c r="I958" s="294"/>
      <c r="J958" s="294"/>
      <c r="K958" s="294"/>
      <c r="L958" s="294"/>
      <c r="M958" s="294"/>
      <c r="N958" s="294"/>
      <c r="O958" s="294"/>
      <c r="P958" s="294"/>
      <c r="Q958" s="294"/>
      <c r="R958" s="294"/>
      <c r="S958" s="294"/>
      <c r="T958" s="294"/>
      <c r="U958" s="294"/>
      <c r="V958" s="294"/>
      <c r="W958" s="294"/>
      <c r="X958" s="294"/>
      <c r="Y958" s="294"/>
      <c r="Z958" s="294"/>
      <c r="AA958" s="294"/>
      <c r="AB958" s="294"/>
      <c r="AC958" s="294"/>
      <c r="AD958" s="294"/>
      <c r="AE958" s="294"/>
      <c r="AF958" s="294"/>
      <c r="AG958" s="294"/>
      <c r="AH958" s="294"/>
      <c r="AI958" s="294"/>
      <c r="AJ958" s="294"/>
      <c r="AK958" s="294"/>
      <c r="AL958" s="294"/>
      <c r="AM958" s="294"/>
      <c r="AN958" s="294"/>
      <c r="AO958" s="294"/>
      <c r="AP958" s="294"/>
      <c r="AQ958" s="294"/>
      <c r="AR958" s="294"/>
      <c r="AS958" s="294"/>
      <c r="AT958" s="294"/>
      <c r="AU958" s="294"/>
      <c r="AV958" s="294"/>
      <c r="AW958" s="294"/>
      <c r="AX958" s="294"/>
      <c r="AY958" s="294"/>
      <c r="AZ958" s="294"/>
      <c r="BA958" s="294"/>
      <c r="BB958" s="294"/>
      <c r="BC958" s="294"/>
      <c r="BD958" s="294"/>
      <c r="BE958" s="294"/>
      <c r="BF958" s="294"/>
      <c r="BG958" s="294"/>
      <c r="BH958" s="294"/>
      <c r="BI958" s="294"/>
    </row>
    <row r="959" spans="2:61" ht="15.75" customHeight="1" x14ac:dyDescent="0.2">
      <c r="B959" s="297"/>
      <c r="C959" s="297"/>
      <c r="D959" s="297"/>
      <c r="E959" s="297"/>
      <c r="F959" s="294"/>
      <c r="G959" s="294"/>
      <c r="H959" s="294"/>
      <c r="I959" s="294"/>
      <c r="J959" s="294"/>
      <c r="K959" s="294"/>
      <c r="L959" s="294"/>
      <c r="M959" s="294"/>
      <c r="N959" s="294"/>
      <c r="O959" s="294"/>
      <c r="P959" s="294"/>
      <c r="Q959" s="294"/>
      <c r="R959" s="294"/>
      <c r="S959" s="294"/>
      <c r="T959" s="294"/>
      <c r="U959" s="294"/>
      <c r="V959" s="294"/>
      <c r="W959" s="294"/>
      <c r="X959" s="294"/>
      <c r="Y959" s="294"/>
      <c r="Z959" s="294"/>
      <c r="AA959" s="294"/>
      <c r="AB959" s="294"/>
      <c r="AC959" s="294"/>
      <c r="AD959" s="294"/>
      <c r="AE959" s="294"/>
      <c r="AF959" s="294"/>
      <c r="AG959" s="294"/>
      <c r="AH959" s="294"/>
      <c r="AI959" s="294"/>
      <c r="AJ959" s="294"/>
      <c r="AK959" s="294"/>
      <c r="AL959" s="294"/>
      <c r="AM959" s="294"/>
      <c r="AN959" s="294"/>
      <c r="AO959" s="294"/>
      <c r="AP959" s="294"/>
      <c r="AQ959" s="294"/>
      <c r="AR959" s="294"/>
      <c r="AS959" s="294"/>
      <c r="AT959" s="294"/>
      <c r="AU959" s="294"/>
      <c r="AV959" s="294"/>
      <c r="AW959" s="294"/>
      <c r="AX959" s="294"/>
      <c r="AY959" s="294"/>
      <c r="AZ959" s="294"/>
      <c r="BA959" s="294"/>
      <c r="BB959" s="294"/>
      <c r="BC959" s="294"/>
      <c r="BD959" s="294"/>
      <c r="BE959" s="294"/>
      <c r="BF959" s="294"/>
      <c r="BG959" s="294"/>
      <c r="BH959" s="294"/>
      <c r="BI959" s="294"/>
    </row>
    <row r="960" spans="2:61" ht="15.75" customHeight="1" x14ac:dyDescent="0.2">
      <c r="B960" s="297"/>
      <c r="C960" s="297"/>
      <c r="D960" s="297"/>
      <c r="E960" s="297"/>
      <c r="F960" s="294"/>
      <c r="G960" s="294"/>
      <c r="H960" s="294"/>
      <c r="I960" s="294"/>
      <c r="J960" s="294"/>
      <c r="K960" s="294"/>
      <c r="L960" s="294"/>
      <c r="M960" s="294"/>
      <c r="N960" s="294"/>
      <c r="O960" s="294"/>
      <c r="P960" s="294"/>
      <c r="Q960" s="294"/>
      <c r="R960" s="294"/>
      <c r="S960" s="294"/>
      <c r="T960" s="294"/>
      <c r="U960" s="294"/>
      <c r="V960" s="294"/>
      <c r="W960" s="294"/>
      <c r="X960" s="294"/>
      <c r="Y960" s="294"/>
      <c r="Z960" s="294"/>
      <c r="AA960" s="294"/>
      <c r="AB960" s="294"/>
      <c r="AC960" s="294"/>
      <c r="AD960" s="294"/>
      <c r="AE960" s="294"/>
      <c r="AF960" s="294"/>
      <c r="AG960" s="294"/>
      <c r="AH960" s="294"/>
      <c r="AI960" s="294"/>
      <c r="AJ960" s="294"/>
      <c r="AK960" s="294"/>
      <c r="AL960" s="294"/>
      <c r="AM960" s="294"/>
      <c r="AN960" s="294"/>
      <c r="AO960" s="294"/>
      <c r="AP960" s="294"/>
      <c r="AQ960" s="294"/>
      <c r="AR960" s="294"/>
      <c r="AS960" s="294"/>
      <c r="AT960" s="294"/>
      <c r="AU960" s="294"/>
      <c r="AV960" s="294"/>
      <c r="AW960" s="294"/>
      <c r="AX960" s="294"/>
      <c r="AY960" s="294"/>
      <c r="AZ960" s="294"/>
      <c r="BA960" s="294"/>
      <c r="BB960" s="294"/>
      <c r="BC960" s="294"/>
      <c r="BD960" s="294"/>
      <c r="BE960" s="294"/>
      <c r="BF960" s="294"/>
      <c r="BG960" s="294"/>
      <c r="BH960" s="294"/>
      <c r="BI960" s="294"/>
    </row>
    <row r="961" spans="2:61" ht="15.75" customHeight="1" x14ac:dyDescent="0.2">
      <c r="B961" s="297"/>
      <c r="C961" s="297"/>
      <c r="D961" s="297"/>
      <c r="E961" s="297"/>
      <c r="F961" s="294"/>
      <c r="G961" s="294"/>
      <c r="H961" s="294"/>
      <c r="I961" s="294"/>
      <c r="J961" s="294"/>
      <c r="K961" s="294"/>
      <c r="L961" s="294"/>
      <c r="M961" s="294"/>
      <c r="N961" s="294"/>
      <c r="O961" s="294"/>
      <c r="P961" s="294"/>
      <c r="Q961" s="294"/>
      <c r="R961" s="294"/>
      <c r="S961" s="294"/>
      <c r="T961" s="294"/>
      <c r="U961" s="294"/>
      <c r="V961" s="294"/>
      <c r="W961" s="294"/>
      <c r="X961" s="294"/>
      <c r="Y961" s="294"/>
      <c r="Z961" s="294"/>
      <c r="AA961" s="294"/>
      <c r="AB961" s="294"/>
      <c r="AC961" s="294"/>
      <c r="AD961" s="294"/>
      <c r="AE961" s="294"/>
      <c r="AF961" s="294"/>
      <c r="AG961" s="294"/>
      <c r="AH961" s="294"/>
      <c r="AI961" s="294"/>
      <c r="AJ961" s="294"/>
      <c r="AK961" s="294"/>
      <c r="AL961" s="294"/>
      <c r="AM961" s="294"/>
      <c r="AN961" s="294"/>
      <c r="AO961" s="294"/>
      <c r="AP961" s="294"/>
      <c r="AQ961" s="294"/>
      <c r="AR961" s="294"/>
      <c r="AS961" s="294"/>
      <c r="AT961" s="294"/>
      <c r="AU961" s="294"/>
      <c r="AV961" s="294"/>
      <c r="AW961" s="294"/>
      <c r="AX961" s="294"/>
      <c r="AY961" s="294"/>
      <c r="AZ961" s="294"/>
      <c r="BA961" s="294"/>
      <c r="BB961" s="294"/>
      <c r="BC961" s="294"/>
      <c r="BD961" s="294"/>
      <c r="BE961" s="294"/>
      <c r="BF961" s="294"/>
      <c r="BG961" s="294"/>
      <c r="BH961" s="294"/>
      <c r="BI961" s="294"/>
    </row>
    <row r="962" spans="2:61" ht="15.75" customHeight="1" x14ac:dyDescent="0.2">
      <c r="B962" s="297"/>
      <c r="C962" s="297"/>
      <c r="D962" s="297"/>
      <c r="E962" s="297"/>
      <c r="F962" s="294"/>
      <c r="G962" s="294"/>
      <c r="H962" s="294"/>
      <c r="I962" s="294"/>
      <c r="J962" s="294"/>
      <c r="K962" s="294"/>
      <c r="L962" s="294"/>
      <c r="M962" s="294"/>
      <c r="N962" s="294"/>
      <c r="O962" s="294"/>
      <c r="P962" s="294"/>
      <c r="Q962" s="294"/>
      <c r="R962" s="294"/>
      <c r="S962" s="294"/>
      <c r="T962" s="294"/>
      <c r="U962" s="294"/>
      <c r="V962" s="294"/>
      <c r="W962" s="294"/>
      <c r="X962" s="294"/>
      <c r="Y962" s="294"/>
      <c r="Z962" s="294"/>
      <c r="AA962" s="294"/>
      <c r="AB962" s="294"/>
      <c r="AC962" s="294"/>
      <c r="AD962" s="294"/>
      <c r="AE962" s="294"/>
      <c r="AF962" s="294"/>
      <c r="AG962" s="294"/>
      <c r="AH962" s="294"/>
      <c r="AI962" s="294"/>
      <c r="AJ962" s="294"/>
      <c r="AK962" s="294"/>
      <c r="AL962" s="294"/>
      <c r="AM962" s="294"/>
      <c r="AN962" s="294"/>
      <c r="AO962" s="294"/>
      <c r="AP962" s="294"/>
      <c r="AQ962" s="294"/>
      <c r="AR962" s="294"/>
      <c r="AS962" s="294"/>
      <c r="AT962" s="294"/>
      <c r="AU962" s="294"/>
      <c r="AV962" s="294"/>
      <c r="AW962" s="294"/>
      <c r="AX962" s="294"/>
      <c r="AY962" s="294"/>
      <c r="AZ962" s="294"/>
      <c r="BA962" s="294"/>
      <c r="BB962" s="294"/>
      <c r="BC962" s="294"/>
      <c r="BD962" s="294"/>
      <c r="BE962" s="294"/>
      <c r="BF962" s="294"/>
      <c r="BG962" s="294"/>
      <c r="BH962" s="294"/>
      <c r="BI962" s="294"/>
    </row>
    <row r="963" spans="2:61" ht="15.75" customHeight="1" x14ac:dyDescent="0.2">
      <c r="B963" s="297"/>
      <c r="C963" s="297"/>
      <c r="D963" s="297"/>
      <c r="E963" s="297"/>
      <c r="F963" s="294"/>
      <c r="G963" s="294"/>
      <c r="H963" s="294"/>
      <c r="I963" s="294"/>
      <c r="J963" s="294"/>
      <c r="K963" s="294"/>
      <c r="L963" s="294"/>
      <c r="M963" s="294"/>
      <c r="N963" s="294"/>
      <c r="O963" s="294"/>
      <c r="P963" s="294"/>
      <c r="Q963" s="294"/>
      <c r="R963" s="294"/>
      <c r="S963" s="294"/>
      <c r="T963" s="294"/>
      <c r="U963" s="294"/>
      <c r="V963" s="294"/>
      <c r="W963" s="294"/>
      <c r="X963" s="294"/>
      <c r="Y963" s="294"/>
      <c r="Z963" s="294"/>
      <c r="AA963" s="294"/>
      <c r="AB963" s="294"/>
      <c r="AC963" s="294"/>
      <c r="AD963" s="294"/>
      <c r="AE963" s="294"/>
      <c r="AF963" s="294"/>
      <c r="AG963" s="294"/>
      <c r="AH963" s="294"/>
      <c r="AI963" s="294"/>
      <c r="AJ963" s="294"/>
      <c r="AK963" s="294"/>
      <c r="AL963" s="294"/>
      <c r="AM963" s="294"/>
      <c r="AN963" s="294"/>
      <c r="AO963" s="294"/>
      <c r="AP963" s="294"/>
      <c r="AQ963" s="294"/>
      <c r="AR963" s="294"/>
      <c r="AS963" s="294"/>
      <c r="AT963" s="294"/>
      <c r="AU963" s="294"/>
      <c r="AV963" s="294"/>
      <c r="AW963" s="294"/>
      <c r="AX963" s="294"/>
      <c r="AY963" s="294"/>
      <c r="AZ963" s="294"/>
      <c r="BA963" s="294"/>
      <c r="BB963" s="294"/>
      <c r="BC963" s="294"/>
      <c r="BD963" s="294"/>
      <c r="BE963" s="294"/>
      <c r="BF963" s="294"/>
      <c r="BG963" s="294"/>
      <c r="BH963" s="294"/>
      <c r="BI963" s="294"/>
    </row>
    <row r="964" spans="2:61" ht="15.75" customHeight="1" x14ac:dyDescent="0.2">
      <c r="B964" s="297"/>
      <c r="C964" s="297"/>
      <c r="D964" s="297"/>
      <c r="E964" s="297"/>
      <c r="F964" s="294"/>
      <c r="G964" s="294"/>
      <c r="H964" s="294"/>
      <c r="I964" s="294"/>
      <c r="J964" s="294"/>
      <c r="K964" s="294"/>
      <c r="L964" s="294"/>
      <c r="M964" s="294"/>
      <c r="N964" s="294"/>
      <c r="O964" s="294"/>
      <c r="P964" s="294"/>
      <c r="Q964" s="294"/>
      <c r="R964" s="294"/>
      <c r="S964" s="294"/>
      <c r="T964" s="294"/>
      <c r="U964" s="294"/>
      <c r="V964" s="294"/>
      <c r="W964" s="294"/>
      <c r="X964" s="294"/>
      <c r="Y964" s="294"/>
      <c r="Z964" s="294"/>
      <c r="AA964" s="294"/>
      <c r="AB964" s="294"/>
      <c r="AC964" s="294"/>
      <c r="AD964" s="294"/>
      <c r="AE964" s="294"/>
      <c r="AF964" s="294"/>
      <c r="AG964" s="294"/>
      <c r="AH964" s="294"/>
      <c r="AI964" s="294"/>
      <c r="AJ964" s="294"/>
      <c r="AK964" s="294"/>
      <c r="AL964" s="294"/>
      <c r="AM964" s="294"/>
      <c r="AN964" s="294"/>
      <c r="AO964" s="294"/>
      <c r="AP964" s="294"/>
      <c r="AQ964" s="294"/>
      <c r="AR964" s="294"/>
      <c r="AS964" s="294"/>
      <c r="AT964" s="294"/>
      <c r="AU964" s="294"/>
      <c r="AV964" s="294"/>
      <c r="AW964" s="294"/>
      <c r="AX964" s="294"/>
      <c r="AY964" s="294"/>
      <c r="AZ964" s="294"/>
      <c r="BA964" s="294"/>
      <c r="BB964" s="294"/>
      <c r="BC964" s="294"/>
      <c r="BD964" s="294"/>
      <c r="BE964" s="294"/>
      <c r="BF964" s="294"/>
      <c r="BG964" s="294"/>
      <c r="BH964" s="294"/>
      <c r="BI964" s="294"/>
    </row>
    <row r="965" spans="2:61" ht="15.75" customHeight="1" x14ac:dyDescent="0.2">
      <c r="B965" s="297"/>
      <c r="C965" s="297"/>
      <c r="D965" s="297"/>
      <c r="E965" s="297"/>
      <c r="F965" s="294"/>
      <c r="G965" s="294"/>
      <c r="H965" s="294"/>
      <c r="I965" s="294"/>
      <c r="J965" s="294"/>
      <c r="K965" s="294"/>
      <c r="L965" s="294"/>
      <c r="M965" s="294"/>
      <c r="N965" s="294"/>
      <c r="O965" s="294"/>
      <c r="P965" s="294"/>
      <c r="Q965" s="294"/>
      <c r="R965" s="294"/>
      <c r="S965" s="294"/>
      <c r="T965" s="294"/>
      <c r="U965" s="294"/>
      <c r="V965" s="294"/>
      <c r="W965" s="294"/>
      <c r="X965" s="294"/>
      <c r="Y965" s="294"/>
      <c r="Z965" s="294"/>
      <c r="AA965" s="294"/>
      <c r="AB965" s="294"/>
      <c r="AC965" s="294"/>
      <c r="AD965" s="294"/>
      <c r="AE965" s="294"/>
      <c r="AF965" s="294"/>
      <c r="AG965" s="294"/>
      <c r="AH965" s="294"/>
      <c r="AI965" s="294"/>
      <c r="AJ965" s="294"/>
      <c r="AK965" s="294"/>
      <c r="AL965" s="294"/>
      <c r="AM965" s="294"/>
      <c r="AN965" s="294"/>
      <c r="AO965" s="294"/>
      <c r="AP965" s="294"/>
      <c r="AQ965" s="294"/>
      <c r="AR965" s="294"/>
      <c r="AS965" s="294"/>
      <c r="AT965" s="294"/>
      <c r="AU965" s="294"/>
      <c r="AV965" s="294"/>
      <c r="AW965" s="294"/>
      <c r="AX965" s="294"/>
      <c r="AY965" s="294"/>
      <c r="AZ965" s="294"/>
      <c r="BA965" s="294"/>
      <c r="BB965" s="294"/>
      <c r="BC965" s="294"/>
      <c r="BD965" s="294"/>
      <c r="BE965" s="294"/>
      <c r="BF965" s="294"/>
      <c r="BG965" s="294"/>
      <c r="BH965" s="294"/>
      <c r="BI965" s="294"/>
    </row>
    <row r="966" spans="2:61" ht="15.75" customHeight="1" x14ac:dyDescent="0.2">
      <c r="B966" s="297"/>
      <c r="C966" s="297"/>
      <c r="D966" s="297"/>
      <c r="E966" s="297"/>
      <c r="F966" s="294"/>
      <c r="G966" s="294"/>
      <c r="H966" s="294"/>
      <c r="I966" s="294"/>
      <c r="J966" s="294"/>
      <c r="K966" s="294"/>
      <c r="L966" s="294"/>
      <c r="M966" s="294"/>
      <c r="N966" s="294"/>
      <c r="O966" s="294"/>
      <c r="P966" s="294"/>
      <c r="Q966" s="294"/>
      <c r="R966" s="294"/>
      <c r="S966" s="294"/>
      <c r="T966" s="294"/>
      <c r="U966" s="294"/>
      <c r="V966" s="294"/>
      <c r="W966" s="294"/>
      <c r="X966" s="294"/>
      <c r="Y966" s="294"/>
      <c r="Z966" s="294"/>
      <c r="AA966" s="294"/>
      <c r="AB966" s="294"/>
      <c r="AC966" s="294"/>
      <c r="AD966" s="294"/>
      <c r="AE966" s="294"/>
      <c r="AF966" s="294"/>
      <c r="AG966" s="294"/>
      <c r="AH966" s="294"/>
      <c r="AI966" s="294"/>
      <c r="AJ966" s="294"/>
      <c r="AK966" s="294"/>
      <c r="AL966" s="294"/>
      <c r="AM966" s="294"/>
      <c r="AN966" s="294"/>
      <c r="AO966" s="294"/>
      <c r="AP966" s="294"/>
      <c r="AQ966" s="294"/>
      <c r="AR966" s="294"/>
      <c r="AS966" s="294"/>
      <c r="AT966" s="294"/>
      <c r="AU966" s="294"/>
      <c r="AV966" s="294"/>
      <c r="AW966" s="294"/>
      <c r="AX966" s="294"/>
      <c r="AY966" s="294"/>
      <c r="AZ966" s="294"/>
      <c r="BA966" s="294"/>
      <c r="BB966" s="294"/>
      <c r="BC966" s="294"/>
      <c r="BD966" s="294"/>
      <c r="BE966" s="294"/>
      <c r="BF966" s="294"/>
      <c r="BG966" s="294"/>
      <c r="BH966" s="294"/>
      <c r="BI966" s="294"/>
    </row>
    <row r="967" spans="2:61" ht="15.75" customHeight="1" x14ac:dyDescent="0.2">
      <c r="B967" s="297"/>
      <c r="C967" s="297"/>
      <c r="D967" s="297"/>
      <c r="E967" s="297"/>
      <c r="F967" s="294"/>
      <c r="G967" s="294"/>
      <c r="H967" s="294"/>
      <c r="I967" s="294"/>
      <c r="J967" s="294"/>
      <c r="K967" s="294"/>
      <c r="L967" s="294"/>
      <c r="M967" s="294"/>
      <c r="N967" s="294"/>
      <c r="O967" s="294"/>
      <c r="P967" s="294"/>
      <c r="Q967" s="294"/>
      <c r="R967" s="294"/>
      <c r="S967" s="294"/>
      <c r="T967" s="294"/>
      <c r="U967" s="294"/>
      <c r="V967" s="294"/>
      <c r="W967" s="294"/>
      <c r="X967" s="294"/>
      <c r="Y967" s="294"/>
      <c r="Z967" s="294"/>
      <c r="AA967" s="294"/>
      <c r="AB967" s="294"/>
      <c r="AC967" s="294"/>
      <c r="AD967" s="294"/>
      <c r="AE967" s="294"/>
      <c r="AF967" s="294"/>
      <c r="AG967" s="294"/>
      <c r="AH967" s="294"/>
      <c r="AI967" s="294"/>
      <c r="AJ967" s="294"/>
      <c r="AK967" s="294"/>
      <c r="AL967" s="294"/>
      <c r="AM967" s="294"/>
      <c r="AN967" s="294"/>
      <c r="AO967" s="294"/>
      <c r="AP967" s="294"/>
      <c r="AQ967" s="294"/>
      <c r="AR967" s="294"/>
      <c r="AS967" s="294"/>
      <c r="AT967" s="294"/>
      <c r="AU967" s="294"/>
      <c r="AV967" s="294"/>
      <c r="AW967" s="294"/>
      <c r="AX967" s="294"/>
      <c r="AY967" s="294"/>
      <c r="AZ967" s="294"/>
      <c r="BA967" s="294"/>
      <c r="BB967" s="294"/>
      <c r="BC967" s="294"/>
      <c r="BD967" s="294"/>
      <c r="BE967" s="294"/>
      <c r="BF967" s="294"/>
      <c r="BG967" s="294"/>
      <c r="BH967" s="294"/>
      <c r="BI967" s="294"/>
    </row>
    <row r="968" spans="2:61" ht="15.75" customHeight="1" x14ac:dyDescent="0.2">
      <c r="B968" s="297"/>
      <c r="C968" s="297"/>
      <c r="D968" s="297"/>
      <c r="E968" s="297"/>
      <c r="F968" s="294"/>
      <c r="G968" s="294"/>
      <c r="H968" s="294"/>
      <c r="I968" s="294"/>
      <c r="J968" s="294"/>
      <c r="K968" s="294"/>
      <c r="L968" s="294"/>
      <c r="M968" s="294"/>
      <c r="N968" s="294"/>
      <c r="O968" s="294"/>
      <c r="P968" s="294"/>
      <c r="Q968" s="294"/>
      <c r="R968" s="294"/>
      <c r="S968" s="294"/>
      <c r="T968" s="294"/>
      <c r="U968" s="294"/>
      <c r="V968" s="294"/>
      <c r="W968" s="294"/>
      <c r="X968" s="294"/>
      <c r="Y968" s="294"/>
      <c r="Z968" s="294"/>
      <c r="AA968" s="294"/>
      <c r="AB968" s="294"/>
      <c r="AC968" s="294"/>
      <c r="AD968" s="294"/>
      <c r="AE968" s="294"/>
      <c r="AF968" s="294"/>
      <c r="AG968" s="294"/>
      <c r="AH968" s="294"/>
      <c r="AI968" s="294"/>
      <c r="AJ968" s="294"/>
      <c r="AK968" s="294"/>
      <c r="AL968" s="294"/>
      <c r="AM968" s="294"/>
      <c r="AN968" s="294"/>
      <c r="AO968" s="294"/>
      <c r="AP968" s="294"/>
      <c r="AQ968" s="294"/>
      <c r="AR968" s="294"/>
      <c r="AS968" s="294"/>
      <c r="AT968" s="294"/>
      <c r="AU968" s="294"/>
      <c r="AV968" s="294"/>
      <c r="AW968" s="294"/>
      <c r="AX968" s="294"/>
      <c r="AY968" s="294"/>
      <c r="AZ968" s="294"/>
      <c r="BA968" s="294"/>
      <c r="BB968" s="294"/>
      <c r="BC968" s="294"/>
      <c r="BD968" s="294"/>
      <c r="BE968" s="294"/>
      <c r="BF968" s="294"/>
      <c r="BG968" s="294"/>
      <c r="BH968" s="294"/>
      <c r="BI968" s="294"/>
    </row>
    <row r="969" spans="2:61" ht="15.75" customHeight="1" x14ac:dyDescent="0.2">
      <c r="B969" s="297"/>
      <c r="C969" s="297"/>
      <c r="D969" s="297"/>
      <c r="E969" s="297"/>
      <c r="F969" s="294"/>
      <c r="G969" s="294"/>
      <c r="H969" s="294"/>
      <c r="I969" s="294"/>
      <c r="J969" s="294"/>
      <c r="K969" s="294"/>
      <c r="L969" s="294"/>
      <c r="M969" s="294"/>
      <c r="N969" s="294"/>
      <c r="O969" s="294"/>
      <c r="P969" s="294"/>
      <c r="Q969" s="294"/>
      <c r="R969" s="294"/>
      <c r="S969" s="294"/>
      <c r="T969" s="294"/>
      <c r="U969" s="294"/>
      <c r="V969" s="294"/>
      <c r="W969" s="294"/>
      <c r="X969" s="294"/>
      <c r="Y969" s="294"/>
      <c r="Z969" s="294"/>
      <c r="AA969" s="294"/>
      <c r="AB969" s="294"/>
      <c r="AC969" s="294"/>
      <c r="AD969" s="294"/>
      <c r="AE969" s="294"/>
      <c r="AF969" s="294"/>
      <c r="AG969" s="294"/>
      <c r="AH969" s="294"/>
      <c r="AI969" s="294"/>
      <c r="AJ969" s="294"/>
      <c r="AK969" s="294"/>
      <c r="AL969" s="294"/>
      <c r="AM969" s="294"/>
      <c r="AN969" s="294"/>
      <c r="AO969" s="294"/>
      <c r="AP969" s="294"/>
      <c r="AQ969" s="294"/>
      <c r="AR969" s="294"/>
      <c r="AS969" s="294"/>
      <c r="AT969" s="294"/>
      <c r="AU969" s="294"/>
      <c r="AV969" s="294"/>
      <c r="AW969" s="294"/>
      <c r="AX969" s="294"/>
      <c r="AY969" s="294"/>
      <c r="AZ969" s="294"/>
      <c r="BA969" s="294"/>
      <c r="BB969" s="294"/>
      <c r="BC969" s="294"/>
      <c r="BD969" s="294"/>
      <c r="BE969" s="294"/>
      <c r="BF969" s="294"/>
      <c r="BG969" s="294"/>
      <c r="BH969" s="294"/>
      <c r="BI969" s="294"/>
    </row>
    <row r="970" spans="2:61" ht="15.75" customHeight="1" x14ac:dyDescent="0.2">
      <c r="B970" s="297"/>
      <c r="C970" s="297"/>
      <c r="D970" s="297"/>
      <c r="E970" s="297"/>
      <c r="F970" s="294"/>
      <c r="G970" s="294"/>
      <c r="H970" s="294"/>
      <c r="I970" s="294"/>
      <c r="J970" s="294"/>
      <c r="K970" s="294"/>
      <c r="L970" s="294"/>
      <c r="M970" s="294"/>
      <c r="N970" s="294"/>
      <c r="O970" s="294"/>
      <c r="P970" s="294"/>
      <c r="Q970" s="294"/>
      <c r="R970" s="294"/>
      <c r="S970" s="294"/>
      <c r="T970" s="294"/>
      <c r="U970" s="294"/>
      <c r="V970" s="294"/>
      <c r="W970" s="294"/>
      <c r="X970" s="294"/>
      <c r="Y970" s="294"/>
      <c r="Z970" s="294"/>
      <c r="AA970" s="294"/>
      <c r="AB970" s="294"/>
      <c r="AC970" s="294"/>
      <c r="AD970" s="294"/>
      <c r="AE970" s="294"/>
      <c r="AF970" s="294"/>
      <c r="AG970" s="294"/>
      <c r="AH970" s="294"/>
      <c r="AI970" s="294"/>
      <c r="AJ970" s="294"/>
      <c r="AK970" s="294"/>
      <c r="AL970" s="294"/>
      <c r="AM970" s="294"/>
      <c r="AN970" s="294"/>
      <c r="AO970" s="294"/>
      <c r="AP970" s="294"/>
      <c r="AQ970" s="294"/>
      <c r="AR970" s="294"/>
      <c r="AS970" s="294"/>
      <c r="AT970" s="294"/>
      <c r="AU970" s="294"/>
      <c r="AV970" s="294"/>
      <c r="AW970" s="294"/>
      <c r="AX970" s="294"/>
      <c r="AY970" s="294"/>
      <c r="AZ970" s="294"/>
      <c r="BA970" s="294"/>
      <c r="BB970" s="294"/>
      <c r="BC970" s="294"/>
      <c r="BD970" s="294"/>
      <c r="BE970" s="294"/>
      <c r="BF970" s="294"/>
      <c r="BG970" s="294"/>
      <c r="BH970" s="294"/>
      <c r="BI970" s="294"/>
    </row>
    <row r="971" spans="2:61" ht="15.75" customHeight="1" x14ac:dyDescent="0.2">
      <c r="B971" s="297"/>
      <c r="C971" s="297"/>
      <c r="D971" s="297"/>
      <c r="E971" s="297"/>
      <c r="F971" s="294"/>
      <c r="G971" s="294"/>
      <c r="H971" s="294"/>
      <c r="I971" s="294"/>
      <c r="J971" s="294"/>
      <c r="K971" s="294"/>
      <c r="L971" s="294"/>
      <c r="M971" s="294"/>
      <c r="N971" s="294"/>
      <c r="O971" s="294"/>
      <c r="P971" s="294"/>
      <c r="Q971" s="294"/>
      <c r="R971" s="294"/>
      <c r="S971" s="294"/>
      <c r="T971" s="294"/>
      <c r="U971" s="294"/>
      <c r="V971" s="294"/>
      <c r="W971" s="294"/>
      <c r="X971" s="294"/>
      <c r="Y971" s="294"/>
      <c r="Z971" s="294"/>
      <c r="AA971" s="294"/>
      <c r="AB971" s="294"/>
      <c r="AC971" s="294"/>
      <c r="AD971" s="294"/>
      <c r="AE971" s="294"/>
      <c r="AF971" s="294"/>
      <c r="AG971" s="294"/>
      <c r="AH971" s="294"/>
      <c r="AI971" s="294"/>
      <c r="AJ971" s="294"/>
      <c r="AK971" s="294"/>
      <c r="AL971" s="294"/>
      <c r="AM971" s="294"/>
      <c r="AN971" s="294"/>
      <c r="AO971" s="294"/>
      <c r="AP971" s="294"/>
      <c r="AQ971" s="294"/>
      <c r="AR971" s="294"/>
      <c r="AS971" s="294"/>
      <c r="AT971" s="294"/>
      <c r="AU971" s="294"/>
      <c r="AV971" s="294"/>
      <c r="AW971" s="294"/>
      <c r="AX971" s="294"/>
      <c r="AY971" s="294"/>
      <c r="AZ971" s="294"/>
      <c r="BA971" s="294"/>
      <c r="BB971" s="294"/>
      <c r="BC971" s="294"/>
      <c r="BD971" s="294"/>
      <c r="BE971" s="294"/>
      <c r="BF971" s="294"/>
      <c r="BG971" s="294"/>
      <c r="BH971" s="294"/>
      <c r="BI971" s="294"/>
    </row>
    <row r="972" spans="2:61" ht="15.75" customHeight="1" x14ac:dyDescent="0.2">
      <c r="B972" s="297"/>
      <c r="C972" s="297"/>
      <c r="D972" s="297"/>
      <c r="E972" s="297"/>
      <c r="F972" s="294"/>
      <c r="G972" s="294"/>
      <c r="H972" s="294"/>
      <c r="I972" s="294"/>
      <c r="J972" s="294"/>
      <c r="K972" s="294"/>
      <c r="L972" s="294"/>
      <c r="M972" s="294"/>
      <c r="N972" s="294"/>
      <c r="O972" s="294"/>
      <c r="P972" s="294"/>
      <c r="Q972" s="294"/>
      <c r="R972" s="294"/>
      <c r="S972" s="294"/>
      <c r="T972" s="294"/>
      <c r="U972" s="294"/>
      <c r="V972" s="294"/>
      <c r="W972" s="294"/>
      <c r="X972" s="294"/>
      <c r="Y972" s="294"/>
      <c r="Z972" s="294"/>
      <c r="AA972" s="294"/>
      <c r="AB972" s="294"/>
      <c r="AC972" s="294"/>
      <c r="AD972" s="294"/>
      <c r="AE972" s="294"/>
      <c r="AF972" s="294"/>
      <c r="AG972" s="294"/>
      <c r="AH972" s="294"/>
      <c r="AI972" s="294"/>
      <c r="AJ972" s="294"/>
      <c r="AK972" s="294"/>
      <c r="AL972" s="294"/>
      <c r="AM972" s="294"/>
      <c r="AN972" s="294"/>
      <c r="AO972" s="294"/>
      <c r="AP972" s="294"/>
      <c r="AQ972" s="294"/>
      <c r="AR972" s="294"/>
      <c r="AS972" s="294"/>
      <c r="AT972" s="294"/>
      <c r="AU972" s="294"/>
      <c r="AV972" s="294"/>
      <c r="AW972" s="294"/>
      <c r="AX972" s="294"/>
      <c r="AY972" s="294"/>
      <c r="AZ972" s="294"/>
      <c r="BA972" s="294"/>
      <c r="BB972" s="294"/>
      <c r="BC972" s="294"/>
      <c r="BD972" s="294"/>
      <c r="BE972" s="294"/>
      <c r="BF972" s="294"/>
      <c r="BG972" s="294"/>
      <c r="BH972" s="294"/>
      <c r="BI972" s="294"/>
    </row>
    <row r="973" spans="2:61" ht="15.75" customHeight="1" x14ac:dyDescent="0.2">
      <c r="B973" s="297"/>
      <c r="C973" s="297"/>
      <c r="D973" s="297"/>
      <c r="E973" s="297"/>
      <c r="F973" s="294"/>
      <c r="G973" s="294"/>
      <c r="H973" s="294"/>
      <c r="I973" s="294"/>
      <c r="J973" s="294"/>
      <c r="K973" s="294"/>
      <c r="L973" s="294"/>
      <c r="M973" s="294"/>
      <c r="N973" s="294"/>
      <c r="O973" s="294"/>
      <c r="P973" s="294"/>
      <c r="Q973" s="294"/>
      <c r="R973" s="294"/>
      <c r="S973" s="294"/>
      <c r="T973" s="294"/>
      <c r="U973" s="294"/>
      <c r="V973" s="294"/>
      <c r="W973" s="294"/>
      <c r="X973" s="294"/>
      <c r="Y973" s="294"/>
      <c r="Z973" s="294"/>
      <c r="AA973" s="294"/>
      <c r="AB973" s="294"/>
      <c r="AC973" s="294"/>
      <c r="AD973" s="294"/>
      <c r="AE973" s="294"/>
      <c r="AF973" s="294"/>
      <c r="AG973" s="294"/>
      <c r="AH973" s="294"/>
      <c r="AI973" s="294"/>
      <c r="AJ973" s="294"/>
      <c r="AK973" s="294"/>
      <c r="AL973" s="294"/>
      <c r="AM973" s="294"/>
      <c r="AN973" s="294"/>
      <c r="AO973" s="294"/>
      <c r="AP973" s="294"/>
      <c r="AQ973" s="294"/>
      <c r="AR973" s="294"/>
      <c r="AS973" s="294"/>
      <c r="AT973" s="294"/>
      <c r="AU973" s="294"/>
      <c r="AV973" s="294"/>
      <c r="AW973" s="294"/>
      <c r="AX973" s="294"/>
      <c r="AY973" s="294"/>
      <c r="AZ973" s="294"/>
      <c r="BA973" s="294"/>
      <c r="BB973" s="294"/>
      <c r="BC973" s="294"/>
      <c r="BD973" s="294"/>
      <c r="BE973" s="294"/>
      <c r="BF973" s="294"/>
      <c r="BG973" s="294"/>
      <c r="BH973" s="294"/>
      <c r="BI973" s="294"/>
    </row>
    <row r="974" spans="2:61" ht="15.75" customHeight="1" x14ac:dyDescent="0.2">
      <c r="B974" s="297"/>
      <c r="C974" s="297"/>
      <c r="D974" s="297"/>
      <c r="E974" s="297"/>
      <c r="F974" s="294"/>
      <c r="G974" s="294"/>
      <c r="H974" s="294"/>
      <c r="I974" s="294"/>
      <c r="J974" s="294"/>
      <c r="K974" s="294"/>
      <c r="L974" s="294"/>
      <c r="M974" s="294"/>
      <c r="N974" s="294"/>
      <c r="O974" s="294"/>
      <c r="P974" s="294"/>
      <c r="Q974" s="294"/>
      <c r="R974" s="294"/>
      <c r="S974" s="294"/>
      <c r="T974" s="294"/>
      <c r="U974" s="294"/>
      <c r="V974" s="294"/>
      <c r="W974" s="294"/>
      <c r="X974" s="294"/>
      <c r="Y974" s="294"/>
      <c r="Z974" s="294"/>
      <c r="AA974" s="294"/>
      <c r="AB974" s="294"/>
      <c r="AC974" s="294"/>
      <c r="AD974" s="294"/>
      <c r="AE974" s="294"/>
      <c r="AF974" s="294"/>
      <c r="AG974" s="294"/>
      <c r="AH974" s="294"/>
      <c r="AI974" s="294"/>
      <c r="AJ974" s="294"/>
      <c r="AK974" s="294"/>
      <c r="AL974" s="294"/>
      <c r="AM974" s="294"/>
      <c r="AN974" s="294"/>
      <c r="AO974" s="294"/>
      <c r="AP974" s="294"/>
      <c r="AQ974" s="294"/>
      <c r="AR974" s="294"/>
      <c r="AS974" s="294"/>
      <c r="AT974" s="294"/>
      <c r="AU974" s="294"/>
      <c r="AV974" s="294"/>
      <c r="AW974" s="294"/>
      <c r="AX974" s="294"/>
      <c r="AY974" s="294"/>
      <c r="AZ974" s="294"/>
      <c r="BA974" s="294"/>
      <c r="BB974" s="294"/>
      <c r="BC974" s="294"/>
      <c r="BD974" s="294"/>
      <c r="BE974" s="294"/>
      <c r="BF974" s="294"/>
      <c r="BG974" s="294"/>
      <c r="BH974" s="294"/>
      <c r="BI974" s="294"/>
    </row>
    <row r="975" spans="2:61" ht="15.75" customHeight="1" x14ac:dyDescent="0.2">
      <c r="B975" s="297"/>
      <c r="C975" s="297"/>
      <c r="D975" s="297"/>
      <c r="E975" s="297"/>
      <c r="F975" s="294"/>
      <c r="G975" s="294"/>
      <c r="H975" s="294"/>
      <c r="I975" s="294"/>
      <c r="J975" s="294"/>
      <c r="K975" s="294"/>
      <c r="L975" s="294"/>
      <c r="M975" s="294"/>
      <c r="N975" s="294"/>
      <c r="O975" s="294"/>
      <c r="P975" s="294"/>
      <c r="Q975" s="294"/>
      <c r="R975" s="294"/>
      <c r="S975" s="294"/>
      <c r="T975" s="294"/>
      <c r="U975" s="294"/>
      <c r="V975" s="294"/>
      <c r="W975" s="294"/>
      <c r="X975" s="294"/>
      <c r="Y975" s="294"/>
      <c r="Z975" s="294"/>
      <c r="AA975" s="294"/>
      <c r="AB975" s="294"/>
      <c r="AC975" s="294"/>
      <c r="AD975" s="294"/>
      <c r="AE975" s="294"/>
      <c r="AF975" s="294"/>
      <c r="AG975" s="294"/>
      <c r="AH975" s="294"/>
      <c r="AI975" s="294"/>
      <c r="AJ975" s="294"/>
      <c r="AK975" s="294"/>
      <c r="AL975" s="294"/>
      <c r="AM975" s="294"/>
      <c r="AN975" s="294"/>
      <c r="AO975" s="294"/>
      <c r="AP975" s="294"/>
      <c r="AQ975" s="294"/>
      <c r="AR975" s="294"/>
      <c r="AS975" s="294"/>
      <c r="AT975" s="294"/>
      <c r="AU975" s="294"/>
      <c r="AV975" s="294"/>
      <c r="AW975" s="294"/>
      <c r="AX975" s="294"/>
      <c r="AY975" s="294"/>
      <c r="AZ975" s="294"/>
      <c r="BA975" s="294"/>
      <c r="BB975" s="294"/>
      <c r="BC975" s="294"/>
      <c r="BD975" s="294"/>
      <c r="BE975" s="294"/>
      <c r="BF975" s="294"/>
      <c r="BG975" s="294"/>
      <c r="BH975" s="294"/>
      <c r="BI975" s="294"/>
    </row>
    <row r="976" spans="2:61" ht="15.75" customHeight="1" x14ac:dyDescent="0.2">
      <c r="B976" s="297"/>
      <c r="C976" s="297"/>
      <c r="D976" s="297"/>
      <c r="E976" s="297"/>
      <c r="F976" s="294"/>
      <c r="G976" s="294"/>
      <c r="H976" s="294"/>
      <c r="I976" s="294"/>
      <c r="J976" s="294"/>
      <c r="K976" s="294"/>
      <c r="L976" s="294"/>
      <c r="M976" s="294"/>
      <c r="N976" s="294"/>
      <c r="O976" s="294"/>
      <c r="P976" s="294"/>
      <c r="Q976" s="294"/>
      <c r="R976" s="294"/>
      <c r="S976" s="294"/>
      <c r="T976" s="294"/>
      <c r="U976" s="294"/>
      <c r="V976" s="294"/>
      <c r="W976" s="294"/>
      <c r="X976" s="294"/>
      <c r="Y976" s="294"/>
      <c r="Z976" s="294"/>
      <c r="AA976" s="294"/>
      <c r="AB976" s="294"/>
      <c r="AC976" s="294"/>
      <c r="AD976" s="294"/>
      <c r="AE976" s="294"/>
      <c r="AF976" s="294"/>
      <c r="AG976" s="294"/>
      <c r="AH976" s="294"/>
      <c r="AI976" s="294"/>
      <c r="AJ976" s="294"/>
      <c r="AK976" s="294"/>
      <c r="AL976" s="294"/>
      <c r="AM976" s="294"/>
      <c r="AN976" s="294"/>
      <c r="AO976" s="294"/>
      <c r="AP976" s="294"/>
      <c r="AQ976" s="294"/>
      <c r="AR976" s="294"/>
      <c r="AS976" s="294"/>
      <c r="AT976" s="294"/>
      <c r="AU976" s="294"/>
      <c r="AV976" s="294"/>
      <c r="AW976" s="294"/>
      <c r="AX976" s="294"/>
      <c r="AY976" s="294"/>
      <c r="AZ976" s="294"/>
      <c r="BA976" s="294"/>
      <c r="BB976" s="294"/>
      <c r="BC976" s="294"/>
      <c r="BD976" s="294"/>
      <c r="BE976" s="294"/>
      <c r="BF976" s="294"/>
      <c r="BG976" s="294"/>
      <c r="BH976" s="294"/>
      <c r="BI976" s="294"/>
    </row>
    <row r="977" spans="2:61" ht="15.75" customHeight="1" x14ac:dyDescent="0.2">
      <c r="B977" s="297"/>
      <c r="C977" s="297"/>
      <c r="D977" s="297"/>
      <c r="E977" s="297"/>
      <c r="F977" s="294"/>
      <c r="G977" s="294"/>
      <c r="H977" s="294"/>
      <c r="I977" s="294"/>
      <c r="J977" s="294"/>
      <c r="K977" s="294"/>
      <c r="L977" s="294"/>
      <c r="M977" s="294"/>
      <c r="N977" s="294"/>
      <c r="O977" s="294"/>
      <c r="P977" s="294"/>
      <c r="Q977" s="294"/>
      <c r="R977" s="294"/>
      <c r="S977" s="294"/>
      <c r="T977" s="294"/>
      <c r="U977" s="294"/>
      <c r="V977" s="294"/>
      <c r="W977" s="294"/>
      <c r="X977" s="294"/>
      <c r="Y977" s="294"/>
      <c r="Z977" s="294"/>
      <c r="AA977" s="294"/>
      <c r="AB977" s="294"/>
      <c r="AC977" s="294"/>
      <c r="AD977" s="294"/>
      <c r="AE977" s="294"/>
      <c r="AF977" s="294"/>
      <c r="AG977" s="294"/>
      <c r="AH977" s="294"/>
      <c r="AI977" s="294"/>
      <c r="AJ977" s="294"/>
      <c r="AK977" s="294"/>
      <c r="AL977" s="294"/>
      <c r="AM977" s="294"/>
      <c r="AN977" s="294"/>
      <c r="AO977" s="294"/>
      <c r="AP977" s="294"/>
      <c r="AQ977" s="294"/>
      <c r="AR977" s="294"/>
      <c r="AS977" s="294"/>
      <c r="AT977" s="294"/>
      <c r="AU977" s="294"/>
      <c r="AV977" s="294"/>
      <c r="AW977" s="294"/>
      <c r="AX977" s="294"/>
      <c r="AY977" s="294"/>
      <c r="AZ977" s="294"/>
      <c r="BA977" s="294"/>
      <c r="BB977" s="294"/>
      <c r="BC977" s="294"/>
      <c r="BD977" s="294"/>
      <c r="BE977" s="294"/>
      <c r="BF977" s="294"/>
      <c r="BG977" s="294"/>
      <c r="BH977" s="294"/>
      <c r="BI977" s="294"/>
    </row>
    <row r="978" spans="2:61" ht="15.75" customHeight="1" x14ac:dyDescent="0.2">
      <c r="B978" s="297"/>
      <c r="C978" s="297"/>
      <c r="D978" s="297"/>
      <c r="E978" s="297"/>
      <c r="F978" s="294"/>
      <c r="G978" s="294"/>
      <c r="H978" s="294"/>
      <c r="I978" s="294"/>
      <c r="J978" s="294"/>
      <c r="K978" s="294"/>
      <c r="L978" s="294"/>
      <c r="M978" s="294"/>
      <c r="N978" s="294"/>
      <c r="O978" s="294"/>
      <c r="P978" s="294"/>
      <c r="Q978" s="294"/>
      <c r="R978" s="294"/>
      <c r="S978" s="294"/>
      <c r="T978" s="294"/>
      <c r="U978" s="294"/>
      <c r="V978" s="294"/>
      <c r="W978" s="294"/>
      <c r="X978" s="294"/>
      <c r="Y978" s="294"/>
      <c r="Z978" s="294"/>
      <c r="AA978" s="294"/>
      <c r="AB978" s="294"/>
      <c r="AC978" s="294"/>
      <c r="AD978" s="294"/>
      <c r="AE978" s="294"/>
      <c r="AF978" s="294"/>
      <c r="AG978" s="294"/>
      <c r="AH978" s="294"/>
      <c r="AI978" s="294"/>
      <c r="AJ978" s="294"/>
      <c r="AK978" s="294"/>
      <c r="AL978" s="294"/>
      <c r="AM978" s="294"/>
      <c r="AN978" s="294"/>
      <c r="AO978" s="294"/>
      <c r="AP978" s="294"/>
      <c r="AQ978" s="294"/>
      <c r="AR978" s="294"/>
      <c r="AS978" s="294"/>
      <c r="AT978" s="294"/>
      <c r="AU978" s="294"/>
      <c r="AV978" s="294"/>
      <c r="AW978" s="294"/>
      <c r="AX978" s="294"/>
      <c r="AY978" s="294"/>
      <c r="AZ978" s="294"/>
      <c r="BA978" s="294"/>
      <c r="BB978" s="294"/>
      <c r="BC978" s="294"/>
      <c r="BD978" s="294"/>
      <c r="BE978" s="294"/>
      <c r="BF978" s="294"/>
      <c r="BG978" s="294"/>
      <c r="BH978" s="294"/>
      <c r="BI978" s="294"/>
    </row>
    <row r="979" spans="2:61" ht="15.75" customHeight="1" x14ac:dyDescent="0.2">
      <c r="B979" s="297"/>
      <c r="C979" s="297"/>
      <c r="D979" s="297"/>
      <c r="E979" s="297"/>
      <c r="F979" s="294"/>
      <c r="G979" s="294"/>
      <c r="H979" s="294"/>
      <c r="I979" s="294"/>
      <c r="J979" s="294"/>
      <c r="K979" s="294"/>
      <c r="L979" s="294"/>
      <c r="M979" s="294"/>
      <c r="N979" s="294"/>
      <c r="O979" s="294"/>
      <c r="P979" s="294"/>
      <c r="Q979" s="294"/>
      <c r="R979" s="294"/>
      <c r="S979" s="294"/>
      <c r="T979" s="294"/>
      <c r="U979" s="294"/>
      <c r="V979" s="294"/>
      <c r="W979" s="294"/>
      <c r="X979" s="294"/>
      <c r="Y979" s="294"/>
      <c r="Z979" s="294"/>
      <c r="AA979" s="294"/>
      <c r="AB979" s="294"/>
      <c r="AC979" s="294"/>
      <c r="AD979" s="294"/>
      <c r="AE979" s="294"/>
      <c r="AF979" s="294"/>
      <c r="AG979" s="294"/>
      <c r="AH979" s="294"/>
      <c r="AI979" s="294"/>
      <c r="AJ979" s="294"/>
      <c r="AK979" s="294"/>
      <c r="AL979" s="294"/>
      <c r="AM979" s="294"/>
      <c r="AN979" s="294"/>
      <c r="AO979" s="294"/>
      <c r="AP979" s="294"/>
      <c r="AQ979" s="294"/>
      <c r="AR979" s="294"/>
      <c r="AS979" s="294"/>
      <c r="AT979" s="294"/>
      <c r="AU979" s="294"/>
      <c r="AV979" s="294"/>
      <c r="AW979" s="294"/>
      <c r="AX979" s="294"/>
      <c r="AY979" s="294"/>
      <c r="AZ979" s="294"/>
      <c r="BA979" s="294"/>
      <c r="BB979" s="294"/>
      <c r="BC979" s="294"/>
      <c r="BD979" s="294"/>
      <c r="BE979" s="294"/>
      <c r="BF979" s="294"/>
      <c r="BG979" s="294"/>
      <c r="BH979" s="294"/>
      <c r="BI979" s="294"/>
    </row>
    <row r="980" spans="2:61" ht="15.75" customHeight="1" x14ac:dyDescent="0.2">
      <c r="B980" s="297"/>
      <c r="C980" s="297"/>
      <c r="D980" s="297"/>
      <c r="E980" s="297"/>
      <c r="F980" s="294"/>
      <c r="G980" s="294"/>
      <c r="H980" s="294"/>
      <c r="I980" s="294"/>
      <c r="J980" s="294"/>
      <c r="K980" s="294"/>
      <c r="L980" s="294"/>
      <c r="M980" s="294"/>
      <c r="N980" s="294"/>
      <c r="O980" s="294"/>
      <c r="P980" s="294"/>
      <c r="Q980" s="294"/>
      <c r="R980" s="294"/>
      <c r="S980" s="294"/>
      <c r="T980" s="294"/>
      <c r="U980" s="294"/>
      <c r="V980" s="294"/>
      <c r="W980" s="294"/>
      <c r="X980" s="294"/>
      <c r="Y980" s="294"/>
      <c r="Z980" s="294"/>
      <c r="AA980" s="294"/>
      <c r="AB980" s="294"/>
      <c r="AC980" s="294"/>
      <c r="AD980" s="294"/>
      <c r="AE980" s="294"/>
      <c r="AF980" s="294"/>
      <c r="AG980" s="294"/>
      <c r="AH980" s="294"/>
      <c r="AI980" s="294"/>
      <c r="AJ980" s="294"/>
      <c r="AK980" s="294"/>
      <c r="AL980" s="294"/>
      <c r="AM980" s="294"/>
      <c r="AN980" s="294"/>
      <c r="AO980" s="294"/>
      <c r="AP980" s="294"/>
      <c r="AQ980" s="294"/>
      <c r="AR980" s="294"/>
      <c r="AS980" s="294"/>
      <c r="AT980" s="294"/>
      <c r="AU980" s="294"/>
      <c r="AV980" s="294"/>
      <c r="AW980" s="294"/>
      <c r="AX980" s="294"/>
      <c r="AY980" s="294"/>
      <c r="AZ980" s="294"/>
      <c r="BA980" s="294"/>
      <c r="BB980" s="294"/>
      <c r="BC980" s="294"/>
      <c r="BD980" s="294"/>
      <c r="BE980" s="294"/>
      <c r="BF980" s="294"/>
      <c r="BG980" s="294"/>
      <c r="BH980" s="294"/>
      <c r="BI980" s="294"/>
    </row>
    <row r="981" spans="2:61" ht="15.75" customHeight="1" x14ac:dyDescent="0.2">
      <c r="B981" s="297"/>
      <c r="C981" s="297"/>
      <c r="D981" s="297"/>
      <c r="E981" s="297"/>
      <c r="F981" s="294"/>
      <c r="G981" s="294"/>
      <c r="H981" s="294"/>
      <c r="I981" s="294"/>
      <c r="J981" s="294"/>
      <c r="K981" s="294"/>
      <c r="L981" s="294"/>
      <c r="M981" s="294"/>
      <c r="N981" s="294"/>
      <c r="O981" s="294"/>
      <c r="P981" s="294"/>
      <c r="Q981" s="294"/>
      <c r="R981" s="294"/>
      <c r="S981" s="294"/>
      <c r="T981" s="294"/>
      <c r="U981" s="294"/>
      <c r="V981" s="294"/>
      <c r="W981" s="294"/>
      <c r="X981" s="294"/>
      <c r="Y981" s="294"/>
      <c r="Z981" s="294"/>
      <c r="AA981" s="294"/>
      <c r="AB981" s="294"/>
      <c r="AC981" s="294"/>
      <c r="AD981" s="294"/>
      <c r="AE981" s="294"/>
      <c r="AF981" s="294"/>
      <c r="AG981" s="294"/>
      <c r="AH981" s="294"/>
      <c r="AI981" s="294"/>
      <c r="AJ981" s="294"/>
      <c r="AK981" s="294"/>
      <c r="AL981" s="294"/>
      <c r="AM981" s="294"/>
      <c r="AN981" s="294"/>
      <c r="AO981" s="294"/>
      <c r="AP981" s="294"/>
      <c r="AQ981" s="294"/>
      <c r="AR981" s="294"/>
      <c r="AS981" s="294"/>
      <c r="AT981" s="294"/>
      <c r="AU981" s="294"/>
      <c r="AV981" s="294"/>
      <c r="AW981" s="294"/>
      <c r="AX981" s="294"/>
      <c r="AY981" s="294"/>
      <c r="AZ981" s="294"/>
      <c r="BA981" s="294"/>
      <c r="BB981" s="294"/>
      <c r="BC981" s="294"/>
      <c r="BD981" s="294"/>
      <c r="BE981" s="294"/>
      <c r="BF981" s="294"/>
      <c r="BG981" s="294"/>
      <c r="BH981" s="294"/>
      <c r="BI981" s="294"/>
    </row>
    <row r="982" spans="2:61" ht="15.75" customHeight="1" x14ac:dyDescent="0.2">
      <c r="B982" s="297"/>
      <c r="C982" s="297"/>
      <c r="D982" s="297"/>
      <c r="E982" s="297"/>
      <c r="F982" s="294"/>
      <c r="G982" s="294"/>
      <c r="H982" s="294"/>
      <c r="I982" s="294"/>
      <c r="J982" s="294"/>
      <c r="K982" s="294"/>
      <c r="L982" s="294"/>
      <c r="M982" s="294"/>
      <c r="N982" s="294"/>
      <c r="O982" s="294"/>
      <c r="P982" s="294"/>
      <c r="Q982" s="294"/>
      <c r="R982" s="294"/>
      <c r="S982" s="294"/>
      <c r="T982" s="294"/>
      <c r="U982" s="294"/>
      <c r="V982" s="294"/>
      <c r="W982" s="294"/>
      <c r="X982" s="294"/>
      <c r="Y982" s="294"/>
      <c r="Z982" s="294"/>
      <c r="AA982" s="294"/>
      <c r="AB982" s="294"/>
      <c r="AC982" s="294"/>
      <c r="AD982" s="294"/>
      <c r="AE982" s="294"/>
      <c r="AF982" s="294"/>
      <c r="AG982" s="294"/>
      <c r="AH982" s="294"/>
      <c r="AI982" s="294"/>
      <c r="AJ982" s="294"/>
      <c r="AK982" s="294"/>
      <c r="AL982" s="294"/>
      <c r="AM982" s="294"/>
      <c r="AN982" s="294"/>
      <c r="AO982" s="294"/>
      <c r="AP982" s="294"/>
      <c r="AQ982" s="294"/>
      <c r="AR982" s="294"/>
      <c r="AS982" s="294"/>
      <c r="AT982" s="294"/>
      <c r="AU982" s="294"/>
      <c r="AV982" s="294"/>
      <c r="AW982" s="294"/>
      <c r="AX982" s="294"/>
      <c r="AY982" s="294"/>
      <c r="AZ982" s="294"/>
      <c r="BA982" s="294"/>
      <c r="BB982" s="294"/>
      <c r="BC982" s="294"/>
      <c r="BD982" s="294"/>
      <c r="BE982" s="294"/>
      <c r="BF982" s="294"/>
      <c r="BG982" s="294"/>
      <c r="BH982" s="294"/>
      <c r="BI982" s="294"/>
    </row>
    <row r="983" spans="2:61" ht="15.75" customHeight="1" x14ac:dyDescent="0.2">
      <c r="B983" s="297"/>
      <c r="C983" s="297"/>
      <c r="D983" s="297"/>
      <c r="E983" s="297"/>
      <c r="F983" s="294"/>
      <c r="G983" s="294"/>
      <c r="H983" s="294"/>
      <c r="I983" s="294"/>
      <c r="J983" s="294"/>
      <c r="K983" s="294"/>
      <c r="L983" s="294"/>
      <c r="M983" s="294"/>
      <c r="N983" s="294"/>
      <c r="O983" s="294"/>
      <c r="P983" s="294"/>
      <c r="Q983" s="294"/>
      <c r="R983" s="294"/>
      <c r="S983" s="294"/>
      <c r="T983" s="294"/>
      <c r="U983" s="294"/>
      <c r="V983" s="294"/>
      <c r="W983" s="294"/>
      <c r="X983" s="294"/>
      <c r="Y983" s="294"/>
      <c r="Z983" s="294"/>
      <c r="AA983" s="294"/>
      <c r="AB983" s="294"/>
      <c r="AC983" s="294"/>
      <c r="AD983" s="294"/>
      <c r="AE983" s="294"/>
      <c r="AF983" s="294"/>
      <c r="AG983" s="294"/>
      <c r="AH983" s="294"/>
      <c r="AI983" s="294"/>
      <c r="AJ983" s="294"/>
      <c r="AK983" s="294"/>
      <c r="AL983" s="294"/>
      <c r="AM983" s="294"/>
      <c r="AN983" s="294"/>
      <c r="AO983" s="294"/>
      <c r="AP983" s="294"/>
      <c r="AQ983" s="294"/>
      <c r="AR983" s="294"/>
      <c r="AS983" s="294"/>
      <c r="AT983" s="294"/>
      <c r="AU983" s="294"/>
      <c r="AV983" s="294"/>
      <c r="AW983" s="294"/>
      <c r="AX983" s="294"/>
      <c r="AY983" s="294"/>
      <c r="AZ983" s="294"/>
      <c r="BA983" s="294"/>
      <c r="BB983" s="294"/>
      <c r="BC983" s="294"/>
      <c r="BD983" s="294"/>
      <c r="BE983" s="294"/>
      <c r="BF983" s="294"/>
      <c r="BG983" s="294"/>
      <c r="BH983" s="294"/>
      <c r="BI983" s="294"/>
    </row>
    <row r="984" spans="2:61" ht="15.75" customHeight="1" x14ac:dyDescent="0.2">
      <c r="B984" s="297"/>
      <c r="C984" s="297"/>
      <c r="D984" s="297"/>
      <c r="E984" s="297"/>
      <c r="F984" s="294"/>
      <c r="G984" s="294"/>
      <c r="H984" s="294"/>
      <c r="I984" s="294"/>
      <c r="J984" s="294"/>
      <c r="K984" s="294"/>
      <c r="L984" s="294"/>
      <c r="M984" s="294"/>
      <c r="N984" s="294"/>
      <c r="O984" s="294"/>
      <c r="P984" s="294"/>
      <c r="Q984" s="294"/>
      <c r="R984" s="294"/>
      <c r="S984" s="294"/>
      <c r="T984" s="294"/>
      <c r="U984" s="294"/>
      <c r="V984" s="294"/>
      <c r="W984" s="294"/>
      <c r="X984" s="294"/>
      <c r="Y984" s="294"/>
      <c r="Z984" s="294"/>
      <c r="AA984" s="294"/>
      <c r="AB984" s="294"/>
      <c r="AC984" s="294"/>
      <c r="AD984" s="294"/>
      <c r="AE984" s="294"/>
      <c r="AF984" s="294"/>
      <c r="AG984" s="294"/>
      <c r="AH984" s="294"/>
      <c r="AI984" s="294"/>
      <c r="AJ984" s="294"/>
      <c r="AK984" s="294"/>
      <c r="AL984" s="294"/>
      <c r="AM984" s="294"/>
      <c r="AN984" s="294"/>
      <c r="AO984" s="294"/>
      <c r="AP984" s="294"/>
      <c r="AQ984" s="294"/>
      <c r="AR984" s="294"/>
      <c r="AS984" s="294"/>
      <c r="AT984" s="294"/>
      <c r="AU984" s="294"/>
      <c r="AV984" s="294"/>
      <c r="AW984" s="294"/>
      <c r="AX984" s="294"/>
      <c r="AY984" s="294"/>
      <c r="AZ984" s="294"/>
      <c r="BA984" s="294"/>
      <c r="BB984" s="294"/>
      <c r="BC984" s="294"/>
      <c r="BD984" s="294"/>
      <c r="BE984" s="294"/>
      <c r="BF984" s="294"/>
      <c r="BG984" s="294"/>
      <c r="BH984" s="294"/>
      <c r="BI984" s="294"/>
    </row>
    <row r="985" spans="2:61" ht="15.75" customHeight="1" x14ac:dyDescent="0.2">
      <c r="B985" s="297"/>
      <c r="C985" s="297"/>
      <c r="D985" s="297"/>
      <c r="E985" s="297"/>
      <c r="F985" s="294"/>
      <c r="G985" s="294"/>
      <c r="H985" s="294"/>
      <c r="I985" s="294"/>
      <c r="J985" s="294"/>
      <c r="K985" s="294"/>
      <c r="L985" s="294"/>
      <c r="M985" s="294"/>
      <c r="N985" s="294"/>
      <c r="O985" s="294"/>
      <c r="P985" s="294"/>
      <c r="Q985" s="294"/>
      <c r="R985" s="294"/>
      <c r="S985" s="294"/>
      <c r="T985" s="294"/>
      <c r="U985" s="294"/>
      <c r="V985" s="294"/>
      <c r="W985" s="294"/>
      <c r="X985" s="294"/>
      <c r="Y985" s="294"/>
      <c r="Z985" s="294"/>
      <c r="AA985" s="294"/>
      <c r="AB985" s="294"/>
      <c r="AC985" s="294"/>
      <c r="AD985" s="294"/>
      <c r="AE985" s="294"/>
      <c r="AF985" s="294"/>
      <c r="AG985" s="294"/>
      <c r="AH985" s="294"/>
      <c r="AI985" s="294"/>
      <c r="AJ985" s="294"/>
      <c r="AK985" s="294"/>
      <c r="AL985" s="294"/>
      <c r="AM985" s="294"/>
      <c r="AN985" s="294"/>
      <c r="AO985" s="294"/>
      <c r="AP985" s="294"/>
      <c r="AQ985" s="294"/>
      <c r="AR985" s="294"/>
      <c r="AS985" s="294"/>
      <c r="AT985" s="294"/>
      <c r="AU985" s="294"/>
      <c r="AV985" s="294"/>
      <c r="AW985" s="294"/>
      <c r="AX985" s="294"/>
      <c r="AY985" s="294"/>
      <c r="AZ985" s="294"/>
      <c r="BA985" s="294"/>
      <c r="BB985" s="294"/>
      <c r="BC985" s="294"/>
      <c r="BD985" s="294"/>
      <c r="BE985" s="294"/>
      <c r="BF985" s="294"/>
      <c r="BG985" s="294"/>
      <c r="BH985" s="294"/>
      <c r="BI985" s="294"/>
    </row>
    <row r="986" spans="2:61" ht="15.75" customHeight="1" x14ac:dyDescent="0.2">
      <c r="B986" s="297"/>
      <c r="C986" s="297"/>
      <c r="D986" s="297"/>
      <c r="E986" s="297"/>
      <c r="F986" s="294"/>
      <c r="G986" s="294"/>
      <c r="H986" s="294"/>
      <c r="I986" s="294"/>
      <c r="J986" s="294"/>
      <c r="K986" s="294"/>
      <c r="L986" s="294"/>
      <c r="M986" s="294"/>
      <c r="N986" s="294"/>
      <c r="O986" s="294"/>
      <c r="P986" s="294"/>
      <c r="Q986" s="294"/>
      <c r="R986" s="294"/>
      <c r="S986" s="294"/>
      <c r="T986" s="294"/>
      <c r="U986" s="294"/>
      <c r="V986" s="294"/>
      <c r="W986" s="294"/>
      <c r="X986" s="294"/>
      <c r="Y986" s="294"/>
      <c r="Z986" s="294"/>
      <c r="AA986" s="294"/>
      <c r="AB986" s="294"/>
      <c r="AC986" s="294"/>
      <c r="AD986" s="294"/>
      <c r="AE986" s="294"/>
      <c r="AF986" s="294"/>
      <c r="AG986" s="294"/>
      <c r="AH986" s="294"/>
      <c r="AI986" s="294"/>
      <c r="AJ986" s="294"/>
      <c r="AK986" s="294"/>
      <c r="AL986" s="294"/>
      <c r="AM986" s="294"/>
      <c r="AN986" s="294"/>
      <c r="AO986" s="294"/>
      <c r="AP986" s="294"/>
      <c r="AQ986" s="294"/>
      <c r="AR986" s="294"/>
      <c r="AS986" s="294"/>
      <c r="AT986" s="294"/>
      <c r="AU986" s="294"/>
      <c r="AV986" s="294"/>
      <c r="AW986" s="294"/>
      <c r="AX986" s="294"/>
      <c r="AY986" s="294"/>
      <c r="AZ986" s="294"/>
      <c r="BA986" s="294"/>
      <c r="BB986" s="294"/>
      <c r="BC986" s="294"/>
      <c r="BD986" s="294"/>
      <c r="BE986" s="294"/>
      <c r="BF986" s="294"/>
      <c r="BG986" s="294"/>
      <c r="BH986" s="294"/>
      <c r="BI986" s="294"/>
    </row>
    <row r="987" spans="2:61" ht="15.75" customHeight="1" x14ac:dyDescent="0.2">
      <c r="B987" s="297"/>
      <c r="C987" s="297"/>
      <c r="D987" s="297"/>
      <c r="E987" s="297"/>
      <c r="F987" s="294"/>
      <c r="G987" s="294"/>
      <c r="H987" s="294"/>
      <c r="I987" s="294"/>
      <c r="J987" s="294"/>
      <c r="K987" s="294"/>
      <c r="L987" s="294"/>
      <c r="M987" s="294"/>
      <c r="N987" s="294"/>
      <c r="O987" s="294"/>
      <c r="P987" s="294"/>
      <c r="Q987" s="294"/>
      <c r="R987" s="294"/>
      <c r="S987" s="294"/>
      <c r="T987" s="294"/>
      <c r="U987" s="294"/>
      <c r="V987" s="294"/>
      <c r="W987" s="294"/>
      <c r="X987" s="294"/>
      <c r="Y987" s="294"/>
      <c r="Z987" s="294"/>
      <c r="AA987" s="294"/>
      <c r="AB987" s="294"/>
      <c r="AC987" s="294"/>
      <c r="AD987" s="294"/>
      <c r="AE987" s="294"/>
      <c r="AF987" s="294"/>
      <c r="AG987" s="294"/>
      <c r="AH987" s="294"/>
      <c r="AI987" s="294"/>
      <c r="AJ987" s="294"/>
      <c r="AK987" s="294"/>
      <c r="AL987" s="294"/>
      <c r="AM987" s="294"/>
      <c r="AN987" s="294"/>
      <c r="AO987" s="294"/>
      <c r="AP987" s="294"/>
      <c r="AQ987" s="294"/>
      <c r="AR987" s="294"/>
      <c r="AS987" s="294"/>
      <c r="AT987" s="294"/>
      <c r="AU987" s="294"/>
      <c r="AV987" s="294"/>
      <c r="AW987" s="294"/>
      <c r="AX987" s="294"/>
      <c r="AY987" s="294"/>
      <c r="AZ987" s="294"/>
      <c r="BA987" s="294"/>
      <c r="BB987" s="294"/>
      <c r="BC987" s="294"/>
      <c r="BD987" s="294"/>
      <c r="BE987" s="294"/>
      <c r="BF987" s="294"/>
      <c r="BG987" s="294"/>
      <c r="BH987" s="294"/>
      <c r="BI987" s="294"/>
    </row>
    <row r="988" spans="2:61" ht="15.75" customHeight="1" x14ac:dyDescent="0.2">
      <c r="B988" s="297"/>
      <c r="C988" s="297"/>
      <c r="D988" s="297"/>
      <c r="E988" s="297"/>
      <c r="F988" s="294"/>
      <c r="G988" s="294"/>
      <c r="H988" s="294"/>
      <c r="I988" s="294"/>
      <c r="J988" s="294"/>
      <c r="K988" s="294"/>
      <c r="L988" s="294"/>
      <c r="M988" s="294"/>
      <c r="N988" s="294"/>
      <c r="O988" s="294"/>
      <c r="P988" s="294"/>
      <c r="Q988" s="294"/>
      <c r="R988" s="294"/>
      <c r="S988" s="294"/>
      <c r="T988" s="294"/>
      <c r="U988" s="294"/>
      <c r="V988" s="294"/>
      <c r="W988" s="294"/>
      <c r="X988" s="294"/>
      <c r="Y988" s="294"/>
      <c r="Z988" s="294"/>
      <c r="AA988" s="294"/>
      <c r="AB988" s="294"/>
      <c r="AC988" s="294"/>
      <c r="AD988" s="294"/>
      <c r="AE988" s="294"/>
      <c r="AF988" s="294"/>
      <c r="AG988" s="294"/>
      <c r="AH988" s="294"/>
      <c r="AI988" s="294"/>
      <c r="AJ988" s="294"/>
      <c r="AK988" s="294"/>
      <c r="AL988" s="294"/>
      <c r="AM988" s="294"/>
      <c r="AN988" s="294"/>
      <c r="AO988" s="294"/>
      <c r="AP988" s="294"/>
      <c r="AQ988" s="294"/>
      <c r="AR988" s="294"/>
      <c r="AS988" s="294"/>
      <c r="AT988" s="294"/>
      <c r="AU988" s="294"/>
      <c r="AV988" s="294"/>
      <c r="AW988" s="294"/>
      <c r="AX988" s="294"/>
      <c r="AY988" s="294"/>
      <c r="AZ988" s="294"/>
      <c r="BA988" s="294"/>
      <c r="BB988" s="294"/>
      <c r="BC988" s="294"/>
      <c r="BD988" s="294"/>
      <c r="BE988" s="294"/>
      <c r="BF988" s="294"/>
      <c r="BG988" s="294"/>
      <c r="BH988" s="294"/>
      <c r="BI988" s="294"/>
    </row>
    <row r="989" spans="2:61" ht="15.75" customHeight="1" x14ac:dyDescent="0.2">
      <c r="B989" s="297"/>
      <c r="C989" s="297"/>
      <c r="D989" s="297"/>
      <c r="E989" s="297"/>
      <c r="F989" s="294"/>
      <c r="G989" s="294"/>
      <c r="H989" s="294"/>
      <c r="I989" s="294"/>
      <c r="J989" s="294"/>
      <c r="K989" s="294"/>
      <c r="L989" s="294"/>
      <c r="M989" s="294"/>
      <c r="N989" s="294"/>
      <c r="O989" s="294"/>
      <c r="P989" s="294"/>
      <c r="Q989" s="294"/>
      <c r="R989" s="294"/>
      <c r="S989" s="294"/>
      <c r="T989" s="294"/>
      <c r="U989" s="294"/>
      <c r="V989" s="294"/>
      <c r="W989" s="294"/>
      <c r="X989" s="294"/>
      <c r="Y989" s="294"/>
      <c r="Z989" s="294"/>
      <c r="AA989" s="294"/>
      <c r="AB989" s="294"/>
      <c r="AC989" s="294"/>
      <c r="AD989" s="294"/>
      <c r="AE989" s="294"/>
      <c r="AF989" s="294"/>
      <c r="AG989" s="294"/>
      <c r="AH989" s="294"/>
      <c r="AI989" s="294"/>
      <c r="AJ989" s="294"/>
      <c r="AK989" s="294"/>
      <c r="AL989" s="294"/>
      <c r="AM989" s="294"/>
      <c r="AN989" s="294"/>
      <c r="AO989" s="294"/>
      <c r="AP989" s="294"/>
      <c r="AQ989" s="294"/>
      <c r="AR989" s="294"/>
      <c r="AS989" s="294"/>
      <c r="AT989" s="294"/>
      <c r="AU989" s="294"/>
      <c r="AV989" s="294"/>
      <c r="AW989" s="294"/>
      <c r="AX989" s="294"/>
      <c r="AY989" s="294"/>
      <c r="AZ989" s="294"/>
      <c r="BA989" s="294"/>
      <c r="BB989" s="294"/>
      <c r="BC989" s="294"/>
      <c r="BD989" s="294"/>
      <c r="BE989" s="294"/>
      <c r="BF989" s="294"/>
      <c r="BG989" s="294"/>
      <c r="BH989" s="294"/>
      <c r="BI989" s="294"/>
    </row>
    <row r="990" spans="2:61" ht="15.75" customHeight="1" x14ac:dyDescent="0.2">
      <c r="B990" s="297"/>
      <c r="C990" s="297"/>
      <c r="D990" s="297"/>
      <c r="E990" s="297"/>
      <c r="F990" s="294"/>
      <c r="G990" s="294"/>
      <c r="H990" s="294"/>
      <c r="I990" s="294"/>
      <c r="J990" s="294"/>
      <c r="K990" s="294"/>
      <c r="L990" s="294"/>
      <c r="M990" s="294"/>
      <c r="N990" s="294"/>
      <c r="O990" s="294"/>
      <c r="P990" s="294"/>
      <c r="Q990" s="294"/>
      <c r="R990" s="294"/>
      <c r="S990" s="294"/>
      <c r="T990" s="294"/>
      <c r="U990" s="294"/>
      <c r="V990" s="294"/>
      <c r="W990" s="294"/>
      <c r="X990" s="294"/>
      <c r="Y990" s="294"/>
      <c r="Z990" s="294"/>
      <c r="AA990" s="294"/>
      <c r="AB990" s="294"/>
      <c r="AC990" s="294"/>
      <c r="AD990" s="294"/>
      <c r="AE990" s="294"/>
      <c r="AF990" s="294"/>
      <c r="AG990" s="294"/>
      <c r="AH990" s="294"/>
      <c r="AI990" s="294"/>
      <c r="AJ990" s="294"/>
      <c r="AK990" s="294"/>
      <c r="AL990" s="294"/>
      <c r="AM990" s="294"/>
      <c r="AN990" s="294"/>
      <c r="AO990" s="294"/>
      <c r="AP990" s="294"/>
      <c r="AQ990" s="294"/>
      <c r="AR990" s="294"/>
      <c r="AS990" s="294"/>
      <c r="AT990" s="294"/>
      <c r="AU990" s="294"/>
      <c r="AV990" s="294"/>
      <c r="AW990" s="294"/>
      <c r="AX990" s="294"/>
      <c r="AY990" s="294"/>
      <c r="AZ990" s="294"/>
      <c r="BA990" s="294"/>
      <c r="BB990" s="294"/>
      <c r="BC990" s="294"/>
      <c r="BD990" s="294"/>
      <c r="BE990" s="294"/>
      <c r="BF990" s="294"/>
      <c r="BG990" s="294"/>
      <c r="BH990" s="294"/>
      <c r="BI990" s="294"/>
    </row>
    <row r="991" spans="2:61" ht="15.75" customHeight="1" x14ac:dyDescent="0.2">
      <c r="B991" s="297"/>
      <c r="C991" s="297"/>
      <c r="D991" s="297"/>
      <c r="E991" s="297"/>
      <c r="F991" s="294"/>
      <c r="G991" s="294"/>
      <c r="H991" s="294"/>
      <c r="I991" s="294"/>
      <c r="J991" s="294"/>
      <c r="K991" s="294"/>
      <c r="L991" s="294"/>
      <c r="M991" s="294"/>
      <c r="N991" s="294"/>
      <c r="O991" s="294"/>
      <c r="P991" s="294"/>
      <c r="Q991" s="294"/>
      <c r="R991" s="294"/>
      <c r="S991" s="294"/>
      <c r="T991" s="294"/>
      <c r="U991" s="294"/>
      <c r="V991" s="294"/>
      <c r="W991" s="294"/>
      <c r="X991" s="294"/>
      <c r="Y991" s="294"/>
      <c r="Z991" s="294"/>
      <c r="AA991" s="294"/>
      <c r="AB991" s="294"/>
      <c r="AC991" s="294"/>
      <c r="AD991" s="294"/>
      <c r="AE991" s="294"/>
      <c r="AF991" s="294"/>
      <c r="AG991" s="294"/>
      <c r="AH991" s="294"/>
      <c r="AI991" s="294"/>
      <c r="AJ991" s="294"/>
      <c r="AK991" s="294"/>
      <c r="AL991" s="294"/>
      <c r="AM991" s="294"/>
      <c r="AN991" s="294"/>
      <c r="AO991" s="294"/>
      <c r="AP991" s="294"/>
      <c r="AQ991" s="294"/>
      <c r="AR991" s="294"/>
      <c r="AS991" s="294"/>
      <c r="AT991" s="294"/>
      <c r="AU991" s="294"/>
      <c r="AV991" s="294"/>
      <c r="AW991" s="294"/>
      <c r="AX991" s="294"/>
      <c r="AY991" s="294"/>
      <c r="AZ991" s="294"/>
      <c r="BA991" s="294"/>
      <c r="BB991" s="294"/>
      <c r="BC991" s="294"/>
      <c r="BD991" s="294"/>
      <c r="BE991" s="294"/>
      <c r="BF991" s="294"/>
      <c r="BG991" s="294"/>
      <c r="BH991" s="294"/>
      <c r="BI991" s="294"/>
    </row>
    <row r="992" spans="2:61" ht="15.75" customHeight="1" x14ac:dyDescent="0.2">
      <c r="B992" s="297"/>
      <c r="C992" s="297"/>
      <c r="D992" s="297"/>
      <c r="E992" s="297"/>
      <c r="F992" s="294"/>
      <c r="G992" s="294"/>
      <c r="H992" s="294"/>
      <c r="I992" s="294"/>
      <c r="J992" s="294"/>
      <c r="K992" s="294"/>
      <c r="L992" s="294"/>
      <c r="M992" s="294"/>
      <c r="N992" s="294"/>
      <c r="O992" s="294"/>
      <c r="P992" s="294"/>
      <c r="Q992" s="294"/>
      <c r="R992" s="294"/>
      <c r="S992" s="294"/>
      <c r="T992" s="294"/>
      <c r="U992" s="294"/>
      <c r="V992" s="294"/>
      <c r="W992" s="294"/>
      <c r="X992" s="294"/>
      <c r="Y992" s="294"/>
      <c r="Z992" s="294"/>
      <c r="AA992" s="294"/>
      <c r="AB992" s="294"/>
      <c r="AC992" s="294"/>
      <c r="AD992" s="294"/>
      <c r="AE992" s="294"/>
      <c r="AF992" s="294"/>
      <c r="AG992" s="294"/>
      <c r="AH992" s="294"/>
      <c r="AI992" s="294"/>
      <c r="AJ992" s="294"/>
      <c r="AK992" s="294"/>
      <c r="AL992" s="294"/>
      <c r="AM992" s="294"/>
      <c r="AN992" s="294"/>
      <c r="AO992" s="294"/>
      <c r="AP992" s="294"/>
      <c r="AQ992" s="294"/>
      <c r="AR992" s="294"/>
      <c r="AS992" s="294"/>
      <c r="AT992" s="294"/>
      <c r="AU992" s="294"/>
      <c r="AV992" s="294"/>
      <c r="AW992" s="294"/>
      <c r="AX992" s="294"/>
      <c r="AY992" s="294"/>
      <c r="AZ992" s="294"/>
      <c r="BA992" s="294"/>
      <c r="BB992" s="294"/>
      <c r="BC992" s="294"/>
      <c r="BD992" s="294"/>
      <c r="BE992" s="294"/>
      <c r="BF992" s="294"/>
      <c r="BG992" s="294"/>
      <c r="BH992" s="294"/>
      <c r="BI992" s="294"/>
    </row>
    <row r="993" spans="2:61" ht="15.75" customHeight="1" x14ac:dyDescent="0.2">
      <c r="B993" s="297"/>
      <c r="C993" s="297"/>
      <c r="D993" s="297"/>
      <c r="E993" s="297"/>
      <c r="F993" s="294"/>
      <c r="G993" s="294"/>
      <c r="H993" s="294"/>
      <c r="I993" s="294"/>
      <c r="J993" s="294"/>
      <c r="K993" s="294"/>
      <c r="L993" s="294"/>
      <c r="M993" s="294"/>
      <c r="N993" s="294"/>
      <c r="O993" s="294"/>
      <c r="P993" s="294"/>
      <c r="Q993" s="294"/>
      <c r="R993" s="294"/>
      <c r="S993" s="294"/>
      <c r="T993" s="294"/>
      <c r="U993" s="294"/>
      <c r="V993" s="294"/>
      <c r="W993" s="294"/>
      <c r="X993" s="294"/>
      <c r="Y993" s="294"/>
      <c r="Z993" s="294"/>
      <c r="AA993" s="294"/>
      <c r="AB993" s="294"/>
      <c r="AC993" s="294"/>
      <c r="AD993" s="294"/>
      <c r="AE993" s="294"/>
      <c r="AF993" s="294"/>
      <c r="AG993" s="294"/>
      <c r="AH993" s="294"/>
      <c r="AI993" s="294"/>
      <c r="AJ993" s="294"/>
      <c r="AK993" s="294"/>
      <c r="AL993" s="294"/>
      <c r="AM993" s="294"/>
      <c r="AN993" s="294"/>
      <c r="AO993" s="294"/>
      <c r="AP993" s="294"/>
      <c r="AQ993" s="294"/>
      <c r="AR993" s="294"/>
      <c r="AS993" s="294"/>
      <c r="AT993" s="294"/>
      <c r="AU993" s="294"/>
      <c r="AV993" s="294"/>
      <c r="AW993" s="294"/>
      <c r="AX993" s="294"/>
      <c r="AY993" s="294"/>
      <c r="AZ993" s="294"/>
      <c r="BA993" s="294"/>
      <c r="BB993" s="294"/>
      <c r="BC993" s="294"/>
      <c r="BD993" s="294"/>
      <c r="BE993" s="294"/>
      <c r="BF993" s="294"/>
      <c r="BG993" s="294"/>
      <c r="BH993" s="294"/>
      <c r="BI993" s="294"/>
    </row>
    <row r="994" spans="2:61" ht="15.75" customHeight="1" x14ac:dyDescent="0.2">
      <c r="B994" s="297"/>
      <c r="C994" s="297"/>
      <c r="D994" s="297"/>
      <c r="E994" s="297"/>
      <c r="F994" s="294"/>
      <c r="G994" s="294"/>
      <c r="H994" s="294"/>
      <c r="I994" s="294"/>
      <c r="J994" s="294"/>
      <c r="K994" s="294"/>
      <c r="L994" s="294"/>
      <c r="M994" s="294"/>
      <c r="N994" s="294"/>
      <c r="O994" s="294"/>
      <c r="P994" s="294"/>
      <c r="Q994" s="294"/>
      <c r="R994" s="294"/>
      <c r="S994" s="294"/>
      <c r="T994" s="294"/>
      <c r="U994" s="294"/>
      <c r="V994" s="294"/>
      <c r="W994" s="294"/>
      <c r="X994" s="294"/>
      <c r="Y994" s="294"/>
      <c r="Z994" s="294"/>
      <c r="AA994" s="294"/>
      <c r="AB994" s="294"/>
      <c r="AC994" s="294"/>
      <c r="AD994" s="294"/>
      <c r="AE994" s="294"/>
      <c r="AF994" s="294"/>
      <c r="AG994" s="294"/>
      <c r="AH994" s="294"/>
      <c r="AI994" s="294"/>
      <c r="AJ994" s="294"/>
      <c r="AK994" s="294"/>
      <c r="AL994" s="294"/>
      <c r="AM994" s="294"/>
      <c r="AN994" s="294"/>
      <c r="AO994" s="294"/>
      <c r="AP994" s="294"/>
      <c r="AQ994" s="294"/>
      <c r="AR994" s="294"/>
      <c r="AS994" s="294"/>
      <c r="AT994" s="294"/>
      <c r="AU994" s="294"/>
      <c r="AV994" s="294"/>
      <c r="AW994" s="294"/>
      <c r="AX994" s="294"/>
      <c r="AY994" s="294"/>
      <c r="AZ994" s="294"/>
      <c r="BA994" s="294"/>
      <c r="BB994" s="294"/>
      <c r="BC994" s="294"/>
      <c r="BD994" s="294"/>
      <c r="BE994" s="294"/>
      <c r="BF994" s="294"/>
      <c r="BG994" s="294"/>
      <c r="BH994" s="294"/>
      <c r="BI994" s="294"/>
    </row>
    <row r="995" spans="2:61" ht="15.75" customHeight="1" x14ac:dyDescent="0.2">
      <c r="B995" s="297"/>
      <c r="C995" s="297"/>
      <c r="D995" s="297"/>
      <c r="E995" s="297"/>
      <c r="F995" s="294"/>
      <c r="G995" s="294"/>
      <c r="H995" s="294"/>
      <c r="I995" s="294"/>
      <c r="J995" s="294"/>
      <c r="K995" s="294"/>
      <c r="L995" s="294"/>
      <c r="M995" s="294"/>
      <c r="N995" s="294"/>
      <c r="O995" s="294"/>
      <c r="P995" s="294"/>
      <c r="Q995" s="294"/>
      <c r="R995" s="294"/>
      <c r="S995" s="294"/>
      <c r="T995" s="294"/>
      <c r="U995" s="294"/>
      <c r="V995" s="294"/>
      <c r="W995" s="294"/>
      <c r="X995" s="294"/>
      <c r="Y995" s="294"/>
      <c r="Z995" s="294"/>
      <c r="AA995" s="294"/>
      <c r="AB995" s="294"/>
      <c r="AC995" s="294"/>
      <c r="AD995" s="294"/>
      <c r="AE995" s="294"/>
      <c r="AF995" s="294"/>
      <c r="AG995" s="294"/>
      <c r="AH995" s="294"/>
      <c r="AI995" s="294"/>
      <c r="AJ995" s="294"/>
      <c r="AK995" s="294"/>
      <c r="AL995" s="294"/>
      <c r="AM995" s="294"/>
      <c r="AN995" s="294"/>
      <c r="AO995" s="294"/>
      <c r="AP995" s="294"/>
      <c r="AQ995" s="294"/>
      <c r="AR995" s="294"/>
      <c r="AS995" s="294"/>
      <c r="AT995" s="294"/>
      <c r="AU995" s="294"/>
      <c r="AV995" s="294"/>
      <c r="AW995" s="294"/>
      <c r="AX995" s="294"/>
      <c r="AY995" s="294"/>
      <c r="AZ995" s="294"/>
      <c r="BA995" s="294"/>
      <c r="BB995" s="294"/>
      <c r="BC995" s="294"/>
      <c r="BD995" s="294"/>
      <c r="BE995" s="294"/>
      <c r="BF995" s="294"/>
      <c r="BG995" s="294"/>
      <c r="BH995" s="294"/>
      <c r="BI995" s="294"/>
    </row>
    <row r="996" spans="2:61" ht="15.75" customHeight="1" x14ac:dyDescent="0.2">
      <c r="B996" s="297"/>
      <c r="C996" s="297"/>
      <c r="D996" s="297"/>
      <c r="E996" s="297"/>
      <c r="F996" s="294"/>
      <c r="G996" s="294"/>
      <c r="H996" s="294"/>
      <c r="I996" s="294"/>
      <c r="J996" s="294"/>
      <c r="K996" s="294"/>
      <c r="L996" s="294"/>
      <c r="M996" s="294"/>
      <c r="N996" s="294"/>
      <c r="O996" s="294"/>
      <c r="P996" s="294"/>
      <c r="Q996" s="294"/>
      <c r="R996" s="294"/>
      <c r="S996" s="294"/>
      <c r="T996" s="294"/>
      <c r="U996" s="294"/>
      <c r="V996" s="294"/>
      <c r="W996" s="294"/>
      <c r="X996" s="294"/>
      <c r="Y996" s="294"/>
      <c r="Z996" s="294"/>
      <c r="AA996" s="294"/>
      <c r="AB996" s="294"/>
      <c r="AC996" s="294"/>
      <c r="AD996" s="294"/>
      <c r="AE996" s="294"/>
      <c r="AF996" s="294"/>
      <c r="AG996" s="294"/>
      <c r="AH996" s="294"/>
      <c r="AI996" s="294"/>
      <c r="AJ996" s="294"/>
      <c r="AK996" s="294"/>
      <c r="AL996" s="294"/>
      <c r="AM996" s="294"/>
      <c r="AN996" s="294"/>
      <c r="AO996" s="294"/>
      <c r="AP996" s="294"/>
      <c r="AQ996" s="294"/>
      <c r="AR996" s="294"/>
      <c r="AS996" s="294"/>
      <c r="AT996" s="294"/>
      <c r="AU996" s="294"/>
      <c r="AV996" s="294"/>
      <c r="AW996" s="294"/>
      <c r="AX996" s="294"/>
      <c r="AY996" s="294"/>
      <c r="AZ996" s="294"/>
      <c r="BA996" s="294"/>
      <c r="BB996" s="294"/>
      <c r="BC996" s="294"/>
      <c r="BD996" s="294"/>
      <c r="BE996" s="294"/>
      <c r="BF996" s="294"/>
      <c r="BG996" s="294"/>
      <c r="BH996" s="294"/>
      <c r="BI996" s="294"/>
    </row>
    <row r="997" spans="2:61" ht="15.75" customHeight="1" x14ac:dyDescent="0.2">
      <c r="B997" s="297"/>
      <c r="C997" s="297"/>
      <c r="D997" s="297"/>
      <c r="E997" s="297"/>
      <c r="F997" s="294"/>
      <c r="G997" s="294"/>
      <c r="H997" s="294"/>
      <c r="I997" s="294"/>
      <c r="J997" s="294"/>
      <c r="K997" s="294"/>
      <c r="L997" s="294"/>
      <c r="M997" s="294"/>
      <c r="N997" s="294"/>
      <c r="O997" s="294"/>
      <c r="P997" s="294"/>
      <c r="Q997" s="294"/>
      <c r="R997" s="294"/>
      <c r="S997" s="294"/>
      <c r="T997" s="294"/>
      <c r="U997" s="294"/>
      <c r="V997" s="294"/>
      <c r="W997" s="294"/>
      <c r="X997" s="294"/>
      <c r="Y997" s="294"/>
      <c r="Z997" s="294"/>
      <c r="AA997" s="294"/>
      <c r="AB997" s="294"/>
      <c r="AC997" s="294"/>
      <c r="AD997" s="294"/>
      <c r="AE997" s="294"/>
      <c r="AF997" s="294"/>
      <c r="AG997" s="294"/>
      <c r="AH997" s="294"/>
      <c r="AI997" s="294"/>
      <c r="AJ997" s="294"/>
      <c r="AK997" s="294"/>
      <c r="AL997" s="294"/>
      <c r="AM997" s="294"/>
      <c r="AN997" s="294"/>
      <c r="AO997" s="294"/>
      <c r="AP997" s="294"/>
      <c r="AQ997" s="294"/>
      <c r="AR997" s="294"/>
      <c r="AS997" s="294"/>
      <c r="AT997" s="294"/>
      <c r="AU997" s="294"/>
      <c r="AV997" s="294"/>
      <c r="AW997" s="294"/>
      <c r="AX997" s="294"/>
      <c r="AY997" s="294"/>
      <c r="AZ997" s="294"/>
      <c r="BA997" s="294"/>
      <c r="BB997" s="294"/>
      <c r="BC997" s="294"/>
      <c r="BD997" s="294"/>
      <c r="BE997" s="294"/>
      <c r="BF997" s="294"/>
      <c r="BG997" s="294"/>
      <c r="BH997" s="294"/>
      <c r="BI997" s="294"/>
    </row>
    <row r="998" spans="2:61" ht="15.75" customHeight="1" x14ac:dyDescent="0.2">
      <c r="B998" s="297"/>
      <c r="C998" s="297"/>
      <c r="D998" s="297"/>
      <c r="E998" s="297"/>
      <c r="F998" s="294"/>
      <c r="G998" s="294"/>
      <c r="H998" s="294"/>
      <c r="I998" s="294"/>
      <c r="J998" s="294"/>
      <c r="K998" s="294"/>
      <c r="L998" s="294"/>
      <c r="M998" s="294"/>
      <c r="N998" s="294"/>
      <c r="O998" s="294"/>
      <c r="P998" s="294"/>
      <c r="Q998" s="294"/>
      <c r="R998" s="294"/>
      <c r="S998" s="294"/>
      <c r="T998" s="294"/>
      <c r="U998" s="294"/>
      <c r="V998" s="294"/>
      <c r="W998" s="294"/>
      <c r="X998" s="294"/>
      <c r="Y998" s="294"/>
      <c r="Z998" s="294"/>
      <c r="AA998" s="294"/>
      <c r="AB998" s="294"/>
      <c r="AC998" s="294"/>
      <c r="AD998" s="294"/>
      <c r="AE998" s="294"/>
      <c r="AF998" s="294"/>
      <c r="AG998" s="294"/>
      <c r="AH998" s="294"/>
      <c r="AI998" s="294"/>
      <c r="AJ998" s="294"/>
      <c r="AK998" s="294"/>
      <c r="AL998" s="294"/>
      <c r="AM998" s="294"/>
      <c r="AN998" s="294"/>
      <c r="AO998" s="294"/>
      <c r="AP998" s="294"/>
      <c r="AQ998" s="294"/>
      <c r="AR998" s="294"/>
      <c r="AS998" s="294"/>
      <c r="AT998" s="294"/>
      <c r="AU998" s="294"/>
      <c r="AV998" s="294"/>
      <c r="AW998" s="294"/>
      <c r="AX998" s="294"/>
      <c r="AY998" s="294"/>
      <c r="AZ998" s="294"/>
      <c r="BA998" s="294"/>
      <c r="BB998" s="294"/>
      <c r="BC998" s="294"/>
      <c r="BD998" s="294"/>
      <c r="BE998" s="294"/>
      <c r="BF998" s="294"/>
      <c r="BG998" s="294"/>
      <c r="BH998" s="294"/>
      <c r="BI998" s="294"/>
    </row>
    <row r="999" spans="2:61" ht="15.75" customHeight="1" x14ac:dyDescent="0.2">
      <c r="B999" s="297"/>
      <c r="C999" s="297"/>
      <c r="D999" s="297"/>
      <c r="E999" s="297"/>
      <c r="F999" s="294"/>
      <c r="G999" s="294"/>
      <c r="H999" s="294"/>
      <c r="I999" s="294"/>
      <c r="J999" s="294"/>
      <c r="K999" s="294"/>
      <c r="L999" s="294"/>
      <c r="M999" s="294"/>
      <c r="N999" s="294"/>
      <c r="O999" s="294"/>
      <c r="P999" s="294"/>
      <c r="Q999" s="294"/>
      <c r="R999" s="294"/>
      <c r="S999" s="294"/>
      <c r="T999" s="294"/>
      <c r="U999" s="294"/>
      <c r="V999" s="294"/>
      <c r="W999" s="294"/>
      <c r="X999" s="294"/>
      <c r="Y999" s="294"/>
      <c r="Z999" s="294"/>
      <c r="AA999" s="294"/>
      <c r="AB999" s="294"/>
      <c r="AC999" s="294"/>
      <c r="AD999" s="294"/>
      <c r="AE999" s="294"/>
      <c r="AF999" s="294"/>
      <c r="AG999" s="294"/>
      <c r="AH999" s="294"/>
      <c r="AI999" s="294"/>
      <c r="AJ999" s="294"/>
      <c r="AK999" s="294"/>
      <c r="AL999" s="294"/>
      <c r="AM999" s="294"/>
      <c r="AN999" s="294"/>
      <c r="AO999" s="294"/>
      <c r="AP999" s="294"/>
      <c r="AQ999" s="294"/>
      <c r="AR999" s="294"/>
      <c r="AS999" s="294"/>
      <c r="AT999" s="294"/>
      <c r="AU999" s="294"/>
      <c r="AV999" s="294"/>
      <c r="AW999" s="294"/>
      <c r="AX999" s="294"/>
      <c r="AY999" s="294"/>
      <c r="AZ999" s="294"/>
      <c r="BA999" s="294"/>
      <c r="BB999" s="294"/>
      <c r="BC999" s="294"/>
      <c r="BD999" s="294"/>
      <c r="BE999" s="294"/>
      <c r="BF999" s="294"/>
      <c r="BG999" s="294"/>
      <c r="BH999" s="294"/>
      <c r="BI999" s="294"/>
    </row>
    <row r="1000" spans="2:61" ht="15.75" customHeight="1" x14ac:dyDescent="0.2">
      <c r="B1000" s="297"/>
      <c r="C1000" s="297"/>
      <c r="D1000" s="297"/>
      <c r="E1000" s="297"/>
      <c r="F1000" s="294"/>
      <c r="G1000" s="294"/>
      <c r="H1000" s="294"/>
      <c r="I1000" s="294"/>
      <c r="J1000" s="294"/>
      <c r="K1000" s="294"/>
      <c r="L1000" s="294"/>
      <c r="M1000" s="294"/>
      <c r="N1000" s="294"/>
      <c r="O1000" s="294"/>
      <c r="P1000" s="294"/>
      <c r="Q1000" s="294"/>
      <c r="R1000" s="294"/>
      <c r="S1000" s="294"/>
      <c r="T1000" s="294"/>
      <c r="U1000" s="294"/>
      <c r="V1000" s="294"/>
      <c r="W1000" s="294"/>
      <c r="X1000" s="294"/>
      <c r="Y1000" s="294"/>
      <c r="Z1000" s="294"/>
      <c r="AA1000" s="294"/>
      <c r="AB1000" s="294"/>
      <c r="AC1000" s="294"/>
      <c r="AD1000" s="294"/>
      <c r="AE1000" s="294"/>
      <c r="AF1000" s="294"/>
      <c r="AG1000" s="294"/>
      <c r="AH1000" s="294"/>
      <c r="AI1000" s="294"/>
      <c r="AJ1000" s="294"/>
      <c r="AK1000" s="294"/>
      <c r="AL1000" s="294"/>
      <c r="AM1000" s="294"/>
      <c r="AN1000" s="294"/>
      <c r="AO1000" s="294"/>
      <c r="AP1000" s="294"/>
      <c r="AQ1000" s="294"/>
      <c r="AR1000" s="294"/>
      <c r="AS1000" s="294"/>
      <c r="AT1000" s="294"/>
      <c r="AU1000" s="294"/>
      <c r="AV1000" s="294"/>
      <c r="AW1000" s="294"/>
      <c r="AX1000" s="294"/>
      <c r="AY1000" s="294"/>
      <c r="AZ1000" s="294"/>
      <c r="BA1000" s="294"/>
      <c r="BB1000" s="294"/>
      <c r="BC1000" s="294"/>
      <c r="BD1000" s="294"/>
      <c r="BE1000" s="294"/>
      <c r="BF1000" s="294"/>
      <c r="BG1000" s="294"/>
      <c r="BH1000" s="294"/>
      <c r="BI1000" s="294"/>
    </row>
  </sheetData>
  <mergeCells count="545">
    <mergeCell ref="A6:C6"/>
    <mergeCell ref="D1:E1"/>
    <mergeCell ref="D2:E2"/>
    <mergeCell ref="D3:E3"/>
    <mergeCell ref="D4:E4"/>
    <mergeCell ref="D5:E5"/>
    <mergeCell ref="D6:E6"/>
    <mergeCell ref="A1:C1"/>
    <mergeCell ref="A2:C2"/>
    <mergeCell ref="A3:C3"/>
    <mergeCell ref="A4:C4"/>
    <mergeCell ref="A5:C5"/>
    <mergeCell ref="F7:G7"/>
    <mergeCell ref="H7:I7"/>
    <mergeCell ref="J7:K7"/>
    <mergeCell ref="L7:M7"/>
    <mergeCell ref="N7:O7"/>
    <mergeCell ref="P7:Q7"/>
    <mergeCell ref="R7:S7"/>
    <mergeCell ref="T7:U7"/>
    <mergeCell ref="V7:W7"/>
    <mergeCell ref="X7:Y7"/>
    <mergeCell ref="Z7:AA7"/>
    <mergeCell ref="AB7:AC7"/>
    <mergeCell ref="AD7:AE7"/>
    <mergeCell ref="AF7:AG7"/>
    <mergeCell ref="AH7:AI7"/>
    <mergeCell ref="AJ7:AK7"/>
    <mergeCell ref="AL7:AM7"/>
    <mergeCell ref="AN7:AO7"/>
    <mergeCell ref="AP7:AQ7"/>
    <mergeCell ref="AR7:AS7"/>
    <mergeCell ref="AT7:AU7"/>
    <mergeCell ref="AV7:AW7"/>
    <mergeCell ref="AX7:AY7"/>
    <mergeCell ref="AZ7:BA7"/>
    <mergeCell ref="BB7:BC7"/>
    <mergeCell ref="BD7:BE7"/>
    <mergeCell ref="BF7:BG7"/>
    <mergeCell ref="BH7:BI7"/>
    <mergeCell ref="F8:G8"/>
    <mergeCell ref="H8:I8"/>
    <mergeCell ref="J8:K8"/>
    <mergeCell ref="L8:M8"/>
    <mergeCell ref="N8:O8"/>
    <mergeCell ref="P8:Q8"/>
    <mergeCell ref="R8:S8"/>
    <mergeCell ref="T8:U8"/>
    <mergeCell ref="V8:W8"/>
    <mergeCell ref="X8:Y8"/>
    <mergeCell ref="Z8:AA8"/>
    <mergeCell ref="AB8:AC8"/>
    <mergeCell ref="AD8:AE8"/>
    <mergeCell ref="AF8:AG8"/>
    <mergeCell ref="AH8:AI8"/>
    <mergeCell ref="AJ8:AK8"/>
    <mergeCell ref="AL8:AM8"/>
    <mergeCell ref="AN8:AO8"/>
    <mergeCell ref="AP8:AQ8"/>
    <mergeCell ref="AR8:AS8"/>
    <mergeCell ref="AT8:AU8"/>
    <mergeCell ref="AV8:AW8"/>
    <mergeCell ref="AX8:AY8"/>
    <mergeCell ref="AZ8:BA8"/>
    <mergeCell ref="BB8:BC8"/>
    <mergeCell ref="BD8:BE8"/>
    <mergeCell ref="BF8:BG8"/>
    <mergeCell ref="BH8:BI8"/>
    <mergeCell ref="B9:E9"/>
    <mergeCell ref="B10:E10"/>
    <mergeCell ref="F11: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BF11:BG11"/>
    <mergeCell ref="BH11:BI11"/>
    <mergeCell ref="B12:E12"/>
    <mergeCell ref="B13:E13"/>
    <mergeCell ref="B14:E14"/>
    <mergeCell ref="B15:E15"/>
    <mergeCell ref="B16:E16"/>
    <mergeCell ref="B17:E17"/>
    <mergeCell ref="B18:E18"/>
    <mergeCell ref="AN11:AO11"/>
    <mergeCell ref="AP11:AQ11"/>
    <mergeCell ref="AR11:AS11"/>
    <mergeCell ref="AT11:AU11"/>
    <mergeCell ref="AV11:AW11"/>
    <mergeCell ref="AX11:AY11"/>
    <mergeCell ref="AZ11:BA11"/>
    <mergeCell ref="BB11:BC11"/>
    <mergeCell ref="BD11:BE11"/>
    <mergeCell ref="F19:G19"/>
    <mergeCell ref="H19:I19"/>
    <mergeCell ref="J19:K19"/>
    <mergeCell ref="L19:M19"/>
    <mergeCell ref="N19:O19"/>
    <mergeCell ref="P19:Q19"/>
    <mergeCell ref="R19:S19"/>
    <mergeCell ref="T19:U19"/>
    <mergeCell ref="V19:W19"/>
    <mergeCell ref="X19:Y19"/>
    <mergeCell ref="Z19:AA19"/>
    <mergeCell ref="AB19:AC19"/>
    <mergeCell ref="AD19:AE19"/>
    <mergeCell ref="AF19:AG19"/>
    <mergeCell ref="AH19:AI19"/>
    <mergeCell ref="AJ19:AK19"/>
    <mergeCell ref="AL19:AM19"/>
    <mergeCell ref="AN19:AO19"/>
    <mergeCell ref="AP19:AQ19"/>
    <mergeCell ref="AR19:AS19"/>
    <mergeCell ref="AT19:AU19"/>
    <mergeCell ref="AV19:AW19"/>
    <mergeCell ref="AX19:AY19"/>
    <mergeCell ref="AZ19:BA19"/>
    <mergeCell ref="BB19:BC19"/>
    <mergeCell ref="BD19:BE19"/>
    <mergeCell ref="BF19:BG19"/>
    <mergeCell ref="BH19:BI19"/>
    <mergeCell ref="B20:E20"/>
    <mergeCell ref="B21:E21"/>
    <mergeCell ref="B22:E22"/>
    <mergeCell ref="B23:E23"/>
    <mergeCell ref="F24:G24"/>
    <mergeCell ref="H24:I24"/>
    <mergeCell ref="J24:K24"/>
    <mergeCell ref="L24:M24"/>
    <mergeCell ref="N24:O24"/>
    <mergeCell ref="P24:Q24"/>
    <mergeCell ref="R24:S24"/>
    <mergeCell ref="T24:U24"/>
    <mergeCell ref="V24:W24"/>
    <mergeCell ref="X24:Y24"/>
    <mergeCell ref="Z24:AA24"/>
    <mergeCell ref="AB24:AC24"/>
    <mergeCell ref="AD24:AE24"/>
    <mergeCell ref="AF24:AG24"/>
    <mergeCell ref="AH24:AI24"/>
    <mergeCell ref="AJ24:AK24"/>
    <mergeCell ref="AL24:AM24"/>
    <mergeCell ref="AN24:AO24"/>
    <mergeCell ref="AP24:AQ24"/>
    <mergeCell ref="AR24:AS24"/>
    <mergeCell ref="AT24:AU24"/>
    <mergeCell ref="AV24:AW24"/>
    <mergeCell ref="AX24:AY24"/>
    <mergeCell ref="AZ24:BA24"/>
    <mergeCell ref="BB24:BC24"/>
    <mergeCell ref="BD24:BE24"/>
    <mergeCell ref="BF24:BG24"/>
    <mergeCell ref="BH24:BI24"/>
    <mergeCell ref="B25:E25"/>
    <mergeCell ref="B26:E26"/>
    <mergeCell ref="B27:E27"/>
    <mergeCell ref="B28:E28"/>
    <mergeCell ref="B29:E29"/>
    <mergeCell ref="B30:E30"/>
    <mergeCell ref="B32:E32"/>
    <mergeCell ref="B33:E33"/>
    <mergeCell ref="F33:G33"/>
    <mergeCell ref="H33:I33"/>
    <mergeCell ref="J33:K33"/>
    <mergeCell ref="L33:M33"/>
    <mergeCell ref="N33:O33"/>
    <mergeCell ref="P33:Q33"/>
    <mergeCell ref="R33:S33"/>
    <mergeCell ref="T33:U33"/>
    <mergeCell ref="V33:W33"/>
    <mergeCell ref="X33:Y33"/>
    <mergeCell ref="Z33:AA33"/>
    <mergeCell ref="AB33:AC33"/>
    <mergeCell ref="AD33:AE33"/>
    <mergeCell ref="AF33:AG33"/>
    <mergeCell ref="AH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BH33:BI33"/>
    <mergeCell ref="B34:E34"/>
    <mergeCell ref="B35:E35"/>
    <mergeCell ref="B36:E36"/>
    <mergeCell ref="B37:E37"/>
    <mergeCell ref="B38:E38"/>
    <mergeCell ref="B39:E39"/>
    <mergeCell ref="B40:E40"/>
    <mergeCell ref="B41:E41"/>
    <mergeCell ref="B42:E42"/>
    <mergeCell ref="V50:W50"/>
    <mergeCell ref="X50:Y50"/>
    <mergeCell ref="Z50:AA50"/>
    <mergeCell ref="B43:E43"/>
    <mergeCell ref="B44:E44"/>
    <mergeCell ref="B45:E45"/>
    <mergeCell ref="B46:E46"/>
    <mergeCell ref="B48:E48"/>
    <mergeCell ref="B49:E49"/>
    <mergeCell ref="B50:E50"/>
    <mergeCell ref="F50:G50"/>
    <mergeCell ref="H50:I50"/>
    <mergeCell ref="AT50:AU50"/>
    <mergeCell ref="AV50:AW50"/>
    <mergeCell ref="AX50:AY50"/>
    <mergeCell ref="AZ50:BA50"/>
    <mergeCell ref="BB50:BC50"/>
    <mergeCell ref="BD50:BE50"/>
    <mergeCell ref="BF50:BG50"/>
    <mergeCell ref="BH50:BI50"/>
    <mergeCell ref="B51:E51"/>
    <mergeCell ref="AB50:AC50"/>
    <mergeCell ref="AD50:AE50"/>
    <mergeCell ref="AF50:AG50"/>
    <mergeCell ref="AH50:AI50"/>
    <mergeCell ref="AJ50:AK50"/>
    <mergeCell ref="AL50:AM50"/>
    <mergeCell ref="AN50:AO50"/>
    <mergeCell ref="AP50:AQ50"/>
    <mergeCell ref="AR50:AS50"/>
    <mergeCell ref="J50:K50"/>
    <mergeCell ref="L50:M50"/>
    <mergeCell ref="N50:O50"/>
    <mergeCell ref="P50:Q50"/>
    <mergeCell ref="R50:S50"/>
    <mergeCell ref="T50:U50"/>
    <mergeCell ref="B52:E52"/>
    <mergeCell ref="B53:E53"/>
    <mergeCell ref="B54:E54"/>
    <mergeCell ref="B55:E55"/>
    <mergeCell ref="B56:E56"/>
    <mergeCell ref="B57:E57"/>
    <mergeCell ref="B58:E58"/>
    <mergeCell ref="B60:E60"/>
    <mergeCell ref="B61:E61"/>
    <mergeCell ref="AH62:AI62"/>
    <mergeCell ref="AJ62:AK62"/>
    <mergeCell ref="AL62:AM62"/>
    <mergeCell ref="B62:E62"/>
    <mergeCell ref="F62:G62"/>
    <mergeCell ref="H62:I62"/>
    <mergeCell ref="J62:K62"/>
    <mergeCell ref="L62:M62"/>
    <mergeCell ref="N62:O62"/>
    <mergeCell ref="P62:Q62"/>
    <mergeCell ref="R62:S62"/>
    <mergeCell ref="T62:U62"/>
    <mergeCell ref="BF62:BG62"/>
    <mergeCell ref="BH62:BI62"/>
    <mergeCell ref="B64:E64"/>
    <mergeCell ref="B65:E65"/>
    <mergeCell ref="B66:E66"/>
    <mergeCell ref="B67:E67"/>
    <mergeCell ref="B68:E68"/>
    <mergeCell ref="B69:E69"/>
    <mergeCell ref="B70:BI70"/>
    <mergeCell ref="AN62:AO62"/>
    <mergeCell ref="AP62:AQ62"/>
    <mergeCell ref="AR62:AS62"/>
    <mergeCell ref="AT62:AU62"/>
    <mergeCell ref="AV62:AW62"/>
    <mergeCell ref="AX62:AY62"/>
    <mergeCell ref="AZ62:BA62"/>
    <mergeCell ref="BB62:BC62"/>
    <mergeCell ref="BD62:BE62"/>
    <mergeCell ref="V62:W62"/>
    <mergeCell ref="X62:Y62"/>
    <mergeCell ref="Z62:AA62"/>
    <mergeCell ref="AB62:AC62"/>
    <mergeCell ref="AD62:AE62"/>
    <mergeCell ref="AF62:AG62"/>
    <mergeCell ref="B71:E71"/>
    <mergeCell ref="B72:E72"/>
    <mergeCell ref="B73:E73"/>
    <mergeCell ref="B74:E74"/>
    <mergeCell ref="B75:E75"/>
    <mergeCell ref="B76:E76"/>
    <mergeCell ref="B77:E77"/>
    <mergeCell ref="B78:BI78"/>
    <mergeCell ref="B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AJ79:AK79"/>
    <mergeCell ref="AL79:AM79"/>
    <mergeCell ref="AN79:AO79"/>
    <mergeCell ref="AP79:AQ79"/>
    <mergeCell ref="AR79:AS79"/>
    <mergeCell ref="AT79:AU79"/>
    <mergeCell ref="AV79:AW79"/>
    <mergeCell ref="AX79:AY79"/>
    <mergeCell ref="AZ79:BA79"/>
    <mergeCell ref="BB79:BC79"/>
    <mergeCell ref="BD79:BE79"/>
    <mergeCell ref="BF79:BG79"/>
    <mergeCell ref="BH79:BI79"/>
    <mergeCell ref="B80:E80"/>
    <mergeCell ref="F80:G80"/>
    <mergeCell ref="H80:I80"/>
    <mergeCell ref="J80:K80"/>
    <mergeCell ref="L80:M80"/>
    <mergeCell ref="N80:O80"/>
    <mergeCell ref="P80:Q80"/>
    <mergeCell ref="R80:S80"/>
    <mergeCell ref="T80:U80"/>
    <mergeCell ref="V80:W80"/>
    <mergeCell ref="X80:Y80"/>
    <mergeCell ref="Z80:AA80"/>
    <mergeCell ref="AB80:AC80"/>
    <mergeCell ref="AD80:AE80"/>
    <mergeCell ref="AF80:AG80"/>
    <mergeCell ref="AH80:AI80"/>
    <mergeCell ref="AJ80:AK80"/>
    <mergeCell ref="AL80:AM80"/>
    <mergeCell ref="AN80:AO80"/>
    <mergeCell ref="AP80:AQ80"/>
    <mergeCell ref="AR80:AS80"/>
    <mergeCell ref="AT80:AU80"/>
    <mergeCell ref="AV80:AW80"/>
    <mergeCell ref="AX80:AY80"/>
    <mergeCell ref="AZ80:BA80"/>
    <mergeCell ref="BB80:BC80"/>
    <mergeCell ref="BD80:BE80"/>
    <mergeCell ref="BF80:BG80"/>
    <mergeCell ref="BH80:BI80"/>
    <mergeCell ref="B81:E81"/>
    <mergeCell ref="F81:G81"/>
    <mergeCell ref="H81:I81"/>
    <mergeCell ref="J81:K81"/>
    <mergeCell ref="L81:M81"/>
    <mergeCell ref="N81:O81"/>
    <mergeCell ref="P81:Q81"/>
    <mergeCell ref="R81:S81"/>
    <mergeCell ref="T81:U81"/>
    <mergeCell ref="V81:W81"/>
    <mergeCell ref="X81:Y81"/>
    <mergeCell ref="Z81:AA81"/>
    <mergeCell ref="AB81:AC81"/>
    <mergeCell ref="AD81:AE81"/>
    <mergeCell ref="AF81:AG81"/>
    <mergeCell ref="AH81:AI81"/>
    <mergeCell ref="AJ81:AK81"/>
    <mergeCell ref="AL81:AM81"/>
    <mergeCell ref="AN81:AO81"/>
    <mergeCell ref="AP81:AQ81"/>
    <mergeCell ref="AR81:AS81"/>
    <mergeCell ref="AT81:AU81"/>
    <mergeCell ref="AV81:AW81"/>
    <mergeCell ref="AX81:AY81"/>
    <mergeCell ref="AZ81:BA81"/>
    <mergeCell ref="BB81:BC81"/>
    <mergeCell ref="BD81:BE81"/>
    <mergeCell ref="BF81:BG81"/>
    <mergeCell ref="BH81:BI81"/>
    <mergeCell ref="B82:E82"/>
    <mergeCell ref="F82:G82"/>
    <mergeCell ref="H82:I82"/>
    <mergeCell ref="J82:K82"/>
    <mergeCell ref="L82:M82"/>
    <mergeCell ref="N82:O82"/>
    <mergeCell ref="P82:Q82"/>
    <mergeCell ref="R82:S82"/>
    <mergeCell ref="T82:U82"/>
    <mergeCell ref="V82:W82"/>
    <mergeCell ref="X82:Y82"/>
    <mergeCell ref="Z82:AA82"/>
    <mergeCell ref="AB82:AC82"/>
    <mergeCell ref="AD82:AE82"/>
    <mergeCell ref="AF82:AG82"/>
    <mergeCell ref="AH82:AI82"/>
    <mergeCell ref="AJ82:AK82"/>
    <mergeCell ref="AL82:AM82"/>
    <mergeCell ref="AN82:AO82"/>
    <mergeCell ref="AP82:AQ82"/>
    <mergeCell ref="AR82:AS82"/>
    <mergeCell ref="AT82:AU82"/>
    <mergeCell ref="AV82:AW82"/>
    <mergeCell ref="AX82:AY82"/>
    <mergeCell ref="AZ82:BA82"/>
    <mergeCell ref="BB82:BC82"/>
    <mergeCell ref="BD82:BE82"/>
    <mergeCell ref="BF82:BG82"/>
    <mergeCell ref="BH82:BI82"/>
    <mergeCell ref="B83:E83"/>
    <mergeCell ref="F83:G83"/>
    <mergeCell ref="H83:I83"/>
    <mergeCell ref="J83:K83"/>
    <mergeCell ref="L83:M83"/>
    <mergeCell ref="N83:O83"/>
    <mergeCell ref="P83:Q83"/>
    <mergeCell ref="R83:S83"/>
    <mergeCell ref="T83:U83"/>
    <mergeCell ref="V83:W83"/>
    <mergeCell ref="X83:Y83"/>
    <mergeCell ref="Z83:AA83"/>
    <mergeCell ref="AB83:AC83"/>
    <mergeCell ref="AD83:AE83"/>
    <mergeCell ref="AF83:AG83"/>
    <mergeCell ref="AH83:AI83"/>
    <mergeCell ref="AJ83:AK83"/>
    <mergeCell ref="AL83:AM83"/>
    <mergeCell ref="AN83:AO83"/>
    <mergeCell ref="AP83:AQ83"/>
    <mergeCell ref="AR83:AS83"/>
    <mergeCell ref="AT83:AU83"/>
    <mergeCell ref="AV83:AW83"/>
    <mergeCell ref="AX83:AY83"/>
    <mergeCell ref="AZ83:BA83"/>
    <mergeCell ref="BB83:BC83"/>
    <mergeCell ref="BD83:BE83"/>
    <mergeCell ref="BF83:BG83"/>
    <mergeCell ref="BH83:BI83"/>
    <mergeCell ref="B84:E84"/>
    <mergeCell ref="F84:G84"/>
    <mergeCell ref="H84:I84"/>
    <mergeCell ref="J84:K84"/>
    <mergeCell ref="L84:M84"/>
    <mergeCell ref="N84:O84"/>
    <mergeCell ref="P84:Q84"/>
    <mergeCell ref="R84:S84"/>
    <mergeCell ref="T84:U84"/>
    <mergeCell ref="V84:W84"/>
    <mergeCell ref="X84:Y84"/>
    <mergeCell ref="Z84:AA84"/>
    <mergeCell ref="AB84:AC84"/>
    <mergeCell ref="AD84:AE84"/>
    <mergeCell ref="AF84:AG84"/>
    <mergeCell ref="AH84:AI84"/>
    <mergeCell ref="AJ84:AK84"/>
    <mergeCell ref="AL84:AM84"/>
    <mergeCell ref="AN84:AO84"/>
    <mergeCell ref="AP84:AQ84"/>
    <mergeCell ref="AR84:AS84"/>
    <mergeCell ref="AT84:AU84"/>
    <mergeCell ref="AV84:AW84"/>
    <mergeCell ref="AX84:AY84"/>
    <mergeCell ref="AZ84:BA84"/>
    <mergeCell ref="BB84:BC84"/>
    <mergeCell ref="BD84:BE84"/>
    <mergeCell ref="BF84:BG84"/>
    <mergeCell ref="BH84:BI84"/>
    <mergeCell ref="B85:E85"/>
    <mergeCell ref="F85:G85"/>
    <mergeCell ref="H85:I85"/>
    <mergeCell ref="J85:K85"/>
    <mergeCell ref="L85:M85"/>
    <mergeCell ref="N85:O85"/>
    <mergeCell ref="P85:Q85"/>
    <mergeCell ref="R85:S85"/>
    <mergeCell ref="T85:U85"/>
    <mergeCell ref="V85:W85"/>
    <mergeCell ref="X85:Y85"/>
    <mergeCell ref="Z85:AA85"/>
    <mergeCell ref="AB85:AC85"/>
    <mergeCell ref="AD85:AE85"/>
    <mergeCell ref="AF85:AG85"/>
    <mergeCell ref="AH85:AI85"/>
    <mergeCell ref="AJ85:AK85"/>
    <mergeCell ref="AL85:AM85"/>
    <mergeCell ref="AN85:AO85"/>
    <mergeCell ref="AP85:AQ85"/>
    <mergeCell ref="AR85:AS85"/>
    <mergeCell ref="AT85:AU85"/>
    <mergeCell ref="AV85:AW85"/>
    <mergeCell ref="AX85:AY85"/>
    <mergeCell ref="AZ85:BA85"/>
    <mergeCell ref="BB85:BC85"/>
    <mergeCell ref="BD85:BE85"/>
    <mergeCell ref="B86:E86"/>
    <mergeCell ref="F86:G86"/>
    <mergeCell ref="H86:I86"/>
    <mergeCell ref="J86:K86"/>
    <mergeCell ref="L86:M86"/>
    <mergeCell ref="N86:O86"/>
    <mergeCell ref="P86:Q86"/>
    <mergeCell ref="R86:S86"/>
    <mergeCell ref="T86:U86"/>
    <mergeCell ref="V86:W86"/>
    <mergeCell ref="X86:Y86"/>
    <mergeCell ref="Z86:AA86"/>
    <mergeCell ref="AB86:AC86"/>
    <mergeCell ref="AD86:AE86"/>
    <mergeCell ref="AF86:AG86"/>
    <mergeCell ref="AH86:AI86"/>
    <mergeCell ref="AJ86:AK86"/>
    <mergeCell ref="AL86:AM86"/>
    <mergeCell ref="AN86:AO86"/>
    <mergeCell ref="AP86:AQ86"/>
    <mergeCell ref="AR86:AS86"/>
    <mergeCell ref="AT86:AU86"/>
    <mergeCell ref="AV86:AW86"/>
    <mergeCell ref="AX86:AY86"/>
    <mergeCell ref="AZ86:BA86"/>
    <mergeCell ref="BB86:BC86"/>
    <mergeCell ref="BD86:BE86"/>
    <mergeCell ref="BF86:BG86"/>
    <mergeCell ref="BH86:BI86"/>
    <mergeCell ref="B87:E87"/>
    <mergeCell ref="H87:I87"/>
    <mergeCell ref="L87:M87"/>
    <mergeCell ref="P87:Q87"/>
    <mergeCell ref="T87:U87"/>
    <mergeCell ref="X87:Y87"/>
    <mergeCell ref="AB87:AC87"/>
    <mergeCell ref="AF87:AG87"/>
    <mergeCell ref="AJ87:AK87"/>
    <mergeCell ref="AN87:AO87"/>
    <mergeCell ref="AR87:AS87"/>
    <mergeCell ref="AV87:AW87"/>
    <mergeCell ref="AZ87:BA87"/>
    <mergeCell ref="BD87:BE87"/>
    <mergeCell ref="BF87:BG87"/>
    <mergeCell ref="BH87:BI87"/>
  </mergeCells>
  <phoneticPr fontId="30" type="noConversion"/>
  <printOptions horizontalCentered="1" gridLines="1"/>
  <pageMargins left="0.51181102362204722" right="0.51181102362204722" top="1.1417322834645669" bottom="0" header="0" footer="0"/>
  <pageSetup paperSize="5" scale="73" orientation="portrait" r:id="rId1"/>
  <headerFooter scaleWithDoc="0">
    <oddHeader>&amp;L
&amp;G&amp;C&amp;9
MUSICACTION
INITIATIVES COLLECTIVES 26-27
DÉVELOPPEMENT DES COMPÉTENCES
BUDGET-BILAN&amp;R&amp;9
&amp;P de &amp;N</oddHeader>
  </headerFooter>
  <colBreaks count="2" manualBreakCount="2">
    <brk id="9" max="1048575" man="1"/>
    <brk id="21" max="86" man="1"/>
  </colBreaks>
  <ignoredErrors>
    <ignoredError sqref="D1:E2 D4:E6 E3" unlockedFormula="1"/>
  </ignoredErrors>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9B54F-ECFE-4C8F-A05B-9301164E95E1}">
  <sheetPr>
    <tabColor theme="5" tint="0.59999389629810485"/>
  </sheetPr>
  <dimension ref="A1:P43"/>
  <sheetViews>
    <sheetView topLeftCell="A25" zoomScale="110" zoomScaleNormal="110" workbookViewId="0">
      <selection activeCell="A26" sqref="A26:K26"/>
    </sheetView>
  </sheetViews>
  <sheetFormatPr baseColWidth="10" defaultColWidth="10.85546875" defaultRowHeight="12" x14ac:dyDescent="0.2"/>
  <cols>
    <col min="1" max="1" width="30.140625" style="119" customWidth="1"/>
    <col min="2" max="2" width="14.140625" style="116" customWidth="1"/>
    <col min="3" max="3" width="14.85546875" style="116" customWidth="1"/>
    <col min="4" max="16384" width="10.85546875" style="116"/>
  </cols>
  <sheetData>
    <row r="1" spans="1:14" ht="2.1" customHeight="1" x14ac:dyDescent="0.2"/>
    <row r="2" spans="1:14" s="97" customFormat="1" ht="45" customHeight="1" x14ac:dyDescent="0.25">
      <c r="A2" s="864" t="s">
        <v>186</v>
      </c>
      <c r="B2" s="864"/>
      <c r="C2" s="864"/>
      <c r="D2" s="864"/>
      <c r="E2" s="864"/>
      <c r="F2" s="864"/>
      <c r="G2" s="864"/>
      <c r="H2" s="864"/>
      <c r="I2" s="864"/>
      <c r="J2" s="864"/>
      <c r="K2" s="864"/>
      <c r="L2" s="96"/>
      <c r="M2" s="96"/>
      <c r="N2" s="96"/>
    </row>
    <row r="3" spans="1:14" ht="15" customHeight="1" x14ac:dyDescent="0.2">
      <c r="A3" s="115" t="s">
        <v>123</v>
      </c>
      <c r="B3" s="1143"/>
      <c r="C3" s="1144"/>
      <c r="D3" s="857"/>
      <c r="E3" s="858"/>
      <c r="F3" s="858"/>
      <c r="G3" s="858"/>
      <c r="H3" s="858"/>
      <c r="I3" s="858"/>
      <c r="J3" s="858"/>
      <c r="K3" s="858"/>
    </row>
    <row r="4" spans="1:14" ht="15" customHeight="1" x14ac:dyDescent="0.2">
      <c r="A4" s="115" t="s">
        <v>122</v>
      </c>
      <c r="B4" s="1143"/>
      <c r="C4" s="1144"/>
      <c r="D4" s="866"/>
      <c r="E4" s="867"/>
      <c r="F4" s="867"/>
      <c r="G4" s="867"/>
      <c r="H4" s="867"/>
      <c r="I4" s="867"/>
      <c r="J4" s="867"/>
      <c r="K4" s="867"/>
    </row>
    <row r="5" spans="1:14" ht="15" customHeight="1" x14ac:dyDescent="0.2">
      <c r="A5" s="1145"/>
      <c r="B5" s="1145"/>
      <c r="C5" s="1145"/>
      <c r="D5" s="1145"/>
      <c r="E5" s="1145"/>
      <c r="F5" s="1145"/>
      <c r="G5" s="1145"/>
      <c r="H5" s="1145"/>
      <c r="I5" s="1145"/>
      <c r="J5" s="1145"/>
      <c r="K5" s="1145"/>
    </row>
    <row r="6" spans="1:14" ht="15" customHeight="1" x14ac:dyDescent="0.2">
      <c r="A6" s="1148" t="s">
        <v>101</v>
      </c>
      <c r="B6" s="1148"/>
      <c r="C6" s="1148"/>
      <c r="D6" s="1148"/>
      <c r="E6" s="1148"/>
      <c r="F6" s="1148"/>
      <c r="G6" s="1148"/>
      <c r="H6" s="1148"/>
      <c r="I6" s="1148"/>
      <c r="J6" s="1148"/>
      <c r="K6" s="1148"/>
    </row>
    <row r="7" spans="1:14" ht="15" customHeight="1" x14ac:dyDescent="0.2">
      <c r="A7" s="117" t="s">
        <v>498</v>
      </c>
      <c r="B7" s="118"/>
      <c r="C7" s="118"/>
      <c r="D7" s="118"/>
      <c r="E7" s="118"/>
      <c r="F7" s="118"/>
      <c r="G7" s="118"/>
      <c r="H7" s="118"/>
      <c r="I7" s="118"/>
      <c r="J7" s="118"/>
      <c r="K7" s="118"/>
    </row>
    <row r="8" spans="1:14" ht="51.6" customHeight="1" x14ac:dyDescent="0.2">
      <c r="A8" s="1147"/>
      <c r="B8" s="847"/>
      <c r="C8" s="847"/>
      <c r="D8" s="847"/>
      <c r="E8" s="847"/>
      <c r="F8" s="847"/>
      <c r="G8" s="847"/>
      <c r="H8" s="847"/>
      <c r="I8" s="847"/>
      <c r="J8" s="847"/>
      <c r="K8" s="847"/>
    </row>
    <row r="9" spans="1:14" ht="15" customHeight="1" x14ac:dyDescent="0.2">
      <c r="A9" s="820" t="s">
        <v>499</v>
      </c>
      <c r="B9" s="820"/>
      <c r="C9" s="820"/>
      <c r="D9" s="820"/>
      <c r="E9" s="820"/>
      <c r="F9" s="820"/>
      <c r="G9" s="820"/>
      <c r="H9" s="820"/>
      <c r="I9" s="820"/>
      <c r="J9" s="820"/>
      <c r="K9" s="820"/>
    </row>
    <row r="10" spans="1:14" ht="51.95" customHeight="1" x14ac:dyDescent="0.2">
      <c r="A10" s="1147"/>
      <c r="B10" s="847"/>
      <c r="C10" s="847"/>
      <c r="D10" s="847"/>
      <c r="E10" s="847"/>
      <c r="F10" s="847"/>
      <c r="G10" s="847"/>
      <c r="H10" s="847"/>
      <c r="I10" s="847"/>
      <c r="J10" s="847"/>
      <c r="K10" s="847"/>
    </row>
    <row r="11" spans="1:14" ht="15" customHeight="1" x14ac:dyDescent="0.2">
      <c r="A11" s="1148" t="s">
        <v>102</v>
      </c>
      <c r="B11" s="1149"/>
      <c r="C11" s="1149"/>
      <c r="D11" s="1149"/>
      <c r="E11" s="1149"/>
      <c r="F11" s="1149"/>
      <c r="G11" s="1149"/>
      <c r="H11" s="1149"/>
      <c r="I11" s="1149"/>
      <c r="J11" s="1149"/>
      <c r="K11" s="1149"/>
    </row>
    <row r="12" spans="1:14" ht="15" customHeight="1" x14ac:dyDescent="0.2">
      <c r="A12" s="820" t="s">
        <v>500</v>
      </c>
      <c r="B12" s="820"/>
      <c r="C12" s="820"/>
      <c r="D12" s="820"/>
      <c r="E12" s="820"/>
      <c r="F12" s="820"/>
      <c r="G12" s="820"/>
      <c r="H12" s="820"/>
      <c r="I12" s="820"/>
      <c r="J12" s="820"/>
      <c r="K12" s="820"/>
    </row>
    <row r="13" spans="1:14" ht="51.95" customHeight="1" thickBot="1" x14ac:dyDescent="0.25">
      <c r="A13" s="1147"/>
      <c r="B13" s="847"/>
      <c r="C13" s="847"/>
      <c r="D13" s="847"/>
      <c r="E13" s="847"/>
      <c r="F13" s="847"/>
      <c r="G13" s="847"/>
      <c r="H13" s="847"/>
      <c r="I13" s="847"/>
      <c r="J13" s="847"/>
      <c r="K13" s="847"/>
    </row>
    <row r="14" spans="1:14" ht="4.5" customHeight="1" thickBot="1" x14ac:dyDescent="0.25">
      <c r="A14" s="1146"/>
      <c r="B14" s="1146"/>
      <c r="C14" s="1146"/>
      <c r="D14" s="1146"/>
      <c r="E14" s="1146"/>
      <c r="F14" s="1146"/>
      <c r="G14" s="1146"/>
      <c r="H14" s="1146"/>
      <c r="I14" s="1146"/>
      <c r="J14" s="1146"/>
      <c r="K14" s="1146"/>
    </row>
    <row r="15" spans="1:14" ht="45" customHeight="1" x14ac:dyDescent="0.2">
      <c r="A15" s="1150" t="s">
        <v>142</v>
      </c>
      <c r="B15" s="1150"/>
      <c r="C15" s="1150"/>
      <c r="D15" s="1150"/>
      <c r="E15" s="1150"/>
      <c r="F15" s="1150"/>
      <c r="G15" s="1150"/>
      <c r="H15" s="1150"/>
      <c r="I15" s="1150"/>
      <c r="J15" s="1150"/>
      <c r="K15" s="1150"/>
    </row>
    <row r="16" spans="1:14" ht="30" customHeight="1" x14ac:dyDescent="0.2">
      <c r="A16" s="1151" t="s">
        <v>375</v>
      </c>
      <c r="B16" s="1151"/>
      <c r="C16" s="1151"/>
      <c r="D16" s="1151"/>
      <c r="E16" s="1151"/>
      <c r="F16" s="1151"/>
      <c r="G16" s="1151"/>
      <c r="H16" s="1151"/>
      <c r="I16" s="1151"/>
      <c r="J16" s="1151"/>
      <c r="K16" s="1151"/>
    </row>
    <row r="17" spans="1:16" ht="14.45" customHeight="1" x14ac:dyDescent="0.2">
      <c r="A17" s="117" t="s">
        <v>501</v>
      </c>
      <c r="B17" s="118"/>
      <c r="C17" s="118"/>
      <c r="D17" s="118"/>
      <c r="E17" s="118"/>
      <c r="F17" s="118"/>
      <c r="G17" s="118"/>
      <c r="H17" s="118"/>
      <c r="I17" s="118"/>
      <c r="J17" s="118"/>
      <c r="K17" s="118"/>
    </row>
    <row r="18" spans="1:16" ht="51.95" customHeight="1" x14ac:dyDescent="0.2">
      <c r="A18" s="843"/>
      <c r="B18" s="847"/>
      <c r="C18" s="847"/>
      <c r="D18" s="847"/>
      <c r="E18" s="847"/>
      <c r="F18" s="847"/>
      <c r="G18" s="847"/>
      <c r="H18" s="847"/>
      <c r="I18" s="847"/>
      <c r="J18" s="847"/>
      <c r="K18" s="847"/>
    </row>
    <row r="19" spans="1:16" ht="24.6" customHeight="1" x14ac:dyDescent="0.2">
      <c r="A19" s="820" t="s">
        <v>502</v>
      </c>
      <c r="B19" s="820"/>
      <c r="C19" s="820"/>
      <c r="D19" s="820"/>
      <c r="E19" s="820"/>
      <c r="F19" s="820"/>
      <c r="G19" s="820"/>
      <c r="H19" s="820"/>
      <c r="I19" s="820"/>
      <c r="J19" s="820"/>
      <c r="K19" s="820"/>
    </row>
    <row r="20" spans="1:16" ht="77.099999999999994" customHeight="1" x14ac:dyDescent="0.2">
      <c r="A20" s="847"/>
      <c r="B20" s="847"/>
      <c r="C20" s="847"/>
      <c r="D20" s="847"/>
      <c r="E20" s="847"/>
      <c r="F20" s="847"/>
      <c r="G20" s="847"/>
      <c r="H20" s="847"/>
      <c r="I20" s="847"/>
      <c r="J20" s="847"/>
      <c r="K20" s="847"/>
    </row>
    <row r="21" spans="1:16" s="91" customFormat="1" ht="30" customHeight="1" x14ac:dyDescent="0.2">
      <c r="A21" s="851" t="s">
        <v>239</v>
      </c>
      <c r="B21" s="851"/>
      <c r="C21" s="851"/>
      <c r="D21" s="851"/>
      <c r="E21" s="851"/>
      <c r="F21" s="851"/>
      <c r="G21" s="851"/>
      <c r="H21" s="851"/>
      <c r="I21" s="851"/>
      <c r="J21" s="851"/>
      <c r="K21" s="851"/>
    </row>
    <row r="22" spans="1:16" s="91" customFormat="1" ht="45" customHeight="1" x14ac:dyDescent="0.2">
      <c r="A22" s="874" t="s">
        <v>504</v>
      </c>
      <c r="B22" s="874"/>
      <c r="C22" s="874"/>
      <c r="D22" s="874"/>
      <c r="E22" s="822" t="s">
        <v>240</v>
      </c>
      <c r="F22" s="823"/>
      <c r="G22" s="824"/>
      <c r="H22" s="825"/>
      <c r="I22" s="825"/>
      <c r="J22" s="825"/>
      <c r="K22" s="825"/>
    </row>
    <row r="23" spans="1:16" s="91" customFormat="1" ht="12.75" x14ac:dyDescent="0.2">
      <c r="A23" s="875" t="s">
        <v>225</v>
      </c>
      <c r="B23" s="875"/>
      <c r="C23" s="875"/>
      <c r="D23" s="872"/>
      <c r="E23" s="880"/>
      <c r="F23" s="881"/>
      <c r="G23" s="826"/>
      <c r="H23" s="827"/>
      <c r="I23" s="827"/>
      <c r="J23" s="827"/>
      <c r="K23" s="827"/>
      <c r="L23" s="835"/>
      <c r="M23" s="835"/>
      <c r="N23" s="835"/>
      <c r="O23" s="835"/>
      <c r="P23" s="835"/>
    </row>
    <row r="24" spans="1:16" s="91" customFormat="1" ht="15" customHeight="1" x14ac:dyDescent="0.2">
      <c r="A24" s="876" t="s">
        <v>226</v>
      </c>
      <c r="B24" s="876"/>
      <c r="C24" s="876"/>
      <c r="D24" s="876"/>
      <c r="E24" s="830"/>
      <c r="F24" s="831"/>
      <c r="G24" s="826"/>
      <c r="H24" s="827"/>
      <c r="I24" s="827"/>
      <c r="J24" s="827"/>
      <c r="K24" s="827"/>
      <c r="L24" s="835"/>
      <c r="M24" s="835"/>
      <c r="N24" s="835"/>
      <c r="O24" s="835"/>
      <c r="P24" s="835"/>
    </row>
    <row r="25" spans="1:16" s="91" customFormat="1" ht="12.95" customHeight="1" x14ac:dyDescent="0.2">
      <c r="A25" s="817" t="s">
        <v>120</v>
      </c>
      <c r="B25" s="817"/>
      <c r="C25" s="817"/>
      <c r="D25" s="817"/>
      <c r="E25" s="830"/>
      <c r="F25" s="831"/>
      <c r="G25" s="826"/>
      <c r="H25" s="827"/>
      <c r="I25" s="827"/>
      <c r="J25" s="827"/>
      <c r="K25" s="827"/>
      <c r="L25" s="835"/>
      <c r="M25" s="835"/>
      <c r="N25" s="835"/>
      <c r="O25" s="835"/>
      <c r="P25" s="835"/>
    </row>
    <row r="26" spans="1:16" s="91" customFormat="1" ht="12.95" customHeight="1" x14ac:dyDescent="0.2">
      <c r="A26" s="817" t="s">
        <v>121</v>
      </c>
      <c r="B26" s="817"/>
      <c r="C26" s="817"/>
      <c r="D26" s="817"/>
      <c r="E26" s="830"/>
      <c r="F26" s="831"/>
      <c r="G26" s="826"/>
      <c r="H26" s="827"/>
      <c r="I26" s="827"/>
      <c r="J26" s="827"/>
      <c r="K26" s="827"/>
      <c r="L26" s="835"/>
      <c r="M26" s="835"/>
      <c r="N26" s="835"/>
      <c r="O26" s="835"/>
      <c r="P26" s="835"/>
    </row>
    <row r="27" spans="1:16" s="91" customFormat="1" ht="12.95" customHeight="1" x14ac:dyDescent="0.2">
      <c r="A27" s="862" t="s">
        <v>131</v>
      </c>
      <c r="B27" s="862"/>
      <c r="C27" s="862"/>
      <c r="D27" s="862"/>
      <c r="E27" s="882"/>
      <c r="F27" s="883"/>
      <c r="G27" s="828"/>
      <c r="H27" s="829"/>
      <c r="I27" s="829"/>
      <c r="J27" s="829"/>
      <c r="K27" s="829"/>
      <c r="L27" s="835"/>
      <c r="M27" s="835"/>
      <c r="N27" s="835"/>
      <c r="O27" s="835"/>
      <c r="P27" s="835"/>
    </row>
    <row r="28" spans="1:16" s="91" customFormat="1" ht="12.95" customHeight="1" x14ac:dyDescent="0.2">
      <c r="A28" s="1152"/>
      <c r="B28" s="1152"/>
      <c r="C28" s="1152"/>
      <c r="D28" s="1152"/>
      <c r="E28" s="1152"/>
      <c r="F28" s="1152"/>
      <c r="G28" s="1152"/>
      <c r="H28" s="1152"/>
      <c r="I28" s="1152"/>
      <c r="J28" s="1152"/>
      <c r="K28" s="1152"/>
      <c r="L28" s="121"/>
      <c r="M28" s="121"/>
      <c r="N28" s="121"/>
      <c r="O28" s="121"/>
      <c r="P28" s="121"/>
    </row>
    <row r="29" spans="1:16" s="192" customFormat="1" x14ac:dyDescent="0.25">
      <c r="A29" s="820" t="s">
        <v>503</v>
      </c>
      <c r="B29" s="820"/>
      <c r="C29" s="820"/>
      <c r="D29" s="820"/>
      <c r="E29" s="820"/>
      <c r="F29" s="820"/>
      <c r="G29" s="820"/>
      <c r="H29" s="820"/>
      <c r="I29" s="820"/>
      <c r="J29" s="820"/>
      <c r="K29" s="820"/>
    </row>
    <row r="30" spans="1:16" ht="52.5" customHeight="1" x14ac:dyDescent="0.2">
      <c r="A30" s="847"/>
      <c r="B30" s="847"/>
      <c r="C30" s="847"/>
      <c r="D30" s="847"/>
      <c r="E30" s="847"/>
      <c r="F30" s="847"/>
      <c r="G30" s="847"/>
      <c r="H30" s="847"/>
      <c r="I30" s="847"/>
      <c r="J30" s="847"/>
      <c r="K30" s="847"/>
    </row>
    <row r="31" spans="1:16" ht="11.25" customHeight="1" x14ac:dyDescent="0.2">
      <c r="A31" s="847"/>
      <c r="B31" s="847"/>
      <c r="C31" s="847"/>
      <c r="D31" s="847"/>
      <c r="E31" s="847"/>
      <c r="F31" s="847"/>
      <c r="G31" s="847"/>
      <c r="H31" s="847"/>
      <c r="I31" s="847"/>
      <c r="J31" s="847"/>
      <c r="K31" s="847"/>
    </row>
    <row r="32" spans="1:16" s="91" customFormat="1" ht="30" customHeight="1" x14ac:dyDescent="0.2">
      <c r="A32" s="850" t="s">
        <v>242</v>
      </c>
      <c r="B32" s="851"/>
      <c r="C32" s="851"/>
      <c r="D32" s="851"/>
      <c r="E32" s="851"/>
      <c r="F32" s="851"/>
      <c r="G32" s="851"/>
      <c r="H32" s="851"/>
      <c r="I32" s="852"/>
      <c r="J32" s="568"/>
      <c r="K32" s="568"/>
    </row>
    <row r="33" spans="1:12" s="91" customFormat="1" ht="45" customHeight="1" x14ac:dyDescent="0.2">
      <c r="A33" s="819" t="s">
        <v>253</v>
      </c>
      <c r="B33" s="820"/>
      <c r="C33" s="820"/>
      <c r="D33" s="821"/>
      <c r="E33" s="822" t="s">
        <v>240</v>
      </c>
      <c r="F33" s="823"/>
      <c r="G33" s="168" t="s">
        <v>227</v>
      </c>
      <c r="H33" s="168" t="s">
        <v>464</v>
      </c>
      <c r="I33" s="169" t="s">
        <v>241</v>
      </c>
      <c r="J33" s="567"/>
      <c r="K33" s="566"/>
      <c r="L33" s="566"/>
    </row>
    <row r="34" spans="1:12" s="91" customFormat="1" ht="15" customHeight="1" x14ac:dyDescent="0.2">
      <c r="A34" s="1153" t="s">
        <v>117</v>
      </c>
      <c r="B34" s="1153"/>
      <c r="C34" s="877"/>
      <c r="D34" s="126"/>
      <c r="E34" s="871"/>
      <c r="F34" s="872"/>
      <c r="G34" s="523"/>
      <c r="H34" s="523">
        <f>IF(G34&gt;1000/0.75,1000/0.75,G34)</f>
        <v>0</v>
      </c>
      <c r="I34" s="524">
        <f>H34*0.75</f>
        <v>0</v>
      </c>
      <c r="J34" s="567"/>
      <c r="K34" s="566"/>
      <c r="L34" s="566"/>
    </row>
    <row r="35" spans="1:12" s="91" customFormat="1" ht="15" customHeight="1" x14ac:dyDescent="0.2">
      <c r="A35" s="1142" t="s">
        <v>119</v>
      </c>
      <c r="B35" s="1142"/>
      <c r="C35" s="816"/>
      <c r="D35" s="125"/>
      <c r="E35" s="830"/>
      <c r="F35" s="831"/>
      <c r="G35" s="527"/>
      <c r="H35" s="527">
        <f t="shared" ref="H35:H37" si="0">IF(G35&gt;1000/0.75,1000/0.75,G35)</f>
        <v>0</v>
      </c>
      <c r="I35" s="525">
        <f t="shared" ref="I35:I40" si="1">H35*0.75</f>
        <v>0</v>
      </c>
      <c r="J35" s="567"/>
      <c r="K35" s="566"/>
      <c r="L35" s="566"/>
    </row>
    <row r="36" spans="1:12" s="91" customFormat="1" ht="15" customHeight="1" x14ac:dyDescent="0.2">
      <c r="A36" s="1142" t="s">
        <v>120</v>
      </c>
      <c r="B36" s="1142"/>
      <c r="C36" s="816"/>
      <c r="D36" s="125"/>
      <c r="E36" s="830"/>
      <c r="F36" s="831"/>
      <c r="G36" s="527"/>
      <c r="H36" s="527">
        <f t="shared" si="0"/>
        <v>0</v>
      </c>
      <c r="I36" s="525">
        <f t="shared" si="1"/>
        <v>0</v>
      </c>
      <c r="J36" s="567"/>
      <c r="K36" s="566"/>
      <c r="L36" s="566"/>
    </row>
    <row r="37" spans="1:12" s="91" customFormat="1" ht="15" customHeight="1" x14ac:dyDescent="0.2">
      <c r="A37" s="1142" t="s">
        <v>121</v>
      </c>
      <c r="B37" s="1142"/>
      <c r="C37" s="816"/>
      <c r="D37" s="125"/>
      <c r="E37" s="830"/>
      <c r="F37" s="831"/>
      <c r="G37" s="527"/>
      <c r="H37" s="527">
        <f t="shared" si="0"/>
        <v>0</v>
      </c>
      <c r="I37" s="525">
        <f t="shared" si="1"/>
        <v>0</v>
      </c>
      <c r="J37" s="567"/>
      <c r="K37" s="566"/>
      <c r="L37" s="566"/>
    </row>
    <row r="38" spans="1:12" s="91" customFormat="1" ht="15" customHeight="1" x14ac:dyDescent="0.2">
      <c r="A38" s="1142" t="s">
        <v>131</v>
      </c>
      <c r="B38" s="1142"/>
      <c r="C38" s="816"/>
      <c r="D38" s="125"/>
      <c r="E38" s="830"/>
      <c r="F38" s="831"/>
      <c r="G38" s="527"/>
      <c r="H38" s="527">
        <f t="shared" ref="H38:H41" si="2">IF(G38&gt;1000/0.75,1000/0.75,G38)</f>
        <v>0</v>
      </c>
      <c r="I38" s="525">
        <f t="shared" si="1"/>
        <v>0</v>
      </c>
      <c r="J38" s="567"/>
      <c r="K38" s="566"/>
      <c r="L38" s="566"/>
    </row>
    <row r="39" spans="1:12" s="91" customFormat="1" ht="15" customHeight="1" x14ac:dyDescent="0.2">
      <c r="A39" s="1142" t="s">
        <v>141</v>
      </c>
      <c r="B39" s="1142"/>
      <c r="C39" s="816"/>
      <c r="D39" s="125"/>
      <c r="E39" s="830"/>
      <c r="F39" s="831"/>
      <c r="G39" s="527"/>
      <c r="H39" s="527">
        <f t="shared" si="2"/>
        <v>0</v>
      </c>
      <c r="I39" s="525">
        <f>H39*0.75</f>
        <v>0</v>
      </c>
      <c r="J39" s="567"/>
      <c r="K39" s="566"/>
      <c r="L39" s="566"/>
    </row>
    <row r="40" spans="1:12" s="91" customFormat="1" ht="15" customHeight="1" x14ac:dyDescent="0.2">
      <c r="A40" s="1142" t="s">
        <v>466</v>
      </c>
      <c r="B40" s="1142"/>
      <c r="C40" s="816"/>
      <c r="D40" s="125"/>
      <c r="E40" s="830"/>
      <c r="F40" s="831"/>
      <c r="G40" s="527"/>
      <c r="H40" s="527">
        <f t="shared" si="2"/>
        <v>0</v>
      </c>
      <c r="I40" s="525">
        <f t="shared" si="1"/>
        <v>0</v>
      </c>
      <c r="J40" s="567"/>
      <c r="K40" s="566"/>
      <c r="L40" s="566"/>
    </row>
    <row r="41" spans="1:12" s="91" customFormat="1" ht="15" customHeight="1" x14ac:dyDescent="0.2">
      <c r="A41" s="1136" t="s">
        <v>467</v>
      </c>
      <c r="B41" s="1136"/>
      <c r="C41" s="1137"/>
      <c r="D41" s="124"/>
      <c r="E41" s="1138"/>
      <c r="F41" s="1139"/>
      <c r="G41" s="526"/>
      <c r="H41" s="526">
        <f t="shared" si="2"/>
        <v>0</v>
      </c>
      <c r="I41" s="525">
        <f>H41*0.75</f>
        <v>0</v>
      </c>
      <c r="J41" s="567"/>
      <c r="K41" s="566"/>
      <c r="L41" s="566"/>
    </row>
    <row r="42" spans="1:12" s="132" customFormat="1" ht="15" customHeight="1" x14ac:dyDescent="0.25">
      <c r="A42" s="1140" t="s">
        <v>468</v>
      </c>
      <c r="B42" s="1140"/>
      <c r="C42" s="1140"/>
      <c r="D42" s="1140"/>
      <c r="E42" s="1140"/>
      <c r="F42" s="1141"/>
      <c r="G42" s="131">
        <f>SUM(G34:G41)</f>
        <v>0</v>
      </c>
      <c r="H42" s="131">
        <f>IF(SUM(H34:H41)&gt;5000/0.75,5000/0.75,SUM(H34:H41))</f>
        <v>0</v>
      </c>
      <c r="I42" s="170">
        <f>H42*0.75</f>
        <v>0</v>
      </c>
      <c r="J42" s="567"/>
      <c r="K42" s="566"/>
      <c r="L42" s="566"/>
    </row>
    <row r="43" spans="1:12" x14ac:dyDescent="0.2">
      <c r="I43" s="528"/>
    </row>
  </sheetData>
  <mergeCells count="62">
    <mergeCell ref="E36:F36"/>
    <mergeCell ref="A21:K21"/>
    <mergeCell ref="A22:D22"/>
    <mergeCell ref="E22:F22"/>
    <mergeCell ref="A12:K12"/>
    <mergeCell ref="A13:K13"/>
    <mergeCell ref="A18:K18"/>
    <mergeCell ref="A35:C35"/>
    <mergeCell ref="E35:F35"/>
    <mergeCell ref="A37:C37"/>
    <mergeCell ref="E37:F37"/>
    <mergeCell ref="L26:P26"/>
    <mergeCell ref="A27:D27"/>
    <mergeCell ref="E27:F27"/>
    <mergeCell ref="L27:P27"/>
    <mergeCell ref="A28:K28"/>
    <mergeCell ref="A29:K29"/>
    <mergeCell ref="A30:K30"/>
    <mergeCell ref="A32:I32"/>
    <mergeCell ref="A31:K31"/>
    <mergeCell ref="A33:D33"/>
    <mergeCell ref="E33:F33"/>
    <mergeCell ref="A34:C34"/>
    <mergeCell ref="E34:F34"/>
    <mergeCell ref="A36:C36"/>
    <mergeCell ref="L23:P23"/>
    <mergeCell ref="A24:D24"/>
    <mergeCell ref="E24:F24"/>
    <mergeCell ref="L24:P24"/>
    <mergeCell ref="A25:D25"/>
    <mergeCell ref="E25:F25"/>
    <mergeCell ref="L25:P25"/>
    <mergeCell ref="G22:K27"/>
    <mergeCell ref="A23:D23"/>
    <mergeCell ref="E23:F23"/>
    <mergeCell ref="A26:D26"/>
    <mergeCell ref="E26:F26"/>
    <mergeCell ref="B3:C3"/>
    <mergeCell ref="B4:C4"/>
    <mergeCell ref="A2:K2"/>
    <mergeCell ref="A20:K20"/>
    <mergeCell ref="A5:K5"/>
    <mergeCell ref="D4:K4"/>
    <mergeCell ref="D3:K3"/>
    <mergeCell ref="A14:K14"/>
    <mergeCell ref="A8:K8"/>
    <mergeCell ref="A9:K9"/>
    <mergeCell ref="A10:K10"/>
    <mergeCell ref="A6:K6"/>
    <mergeCell ref="A19:K19"/>
    <mergeCell ref="A11:K11"/>
    <mergeCell ref="A15:K15"/>
    <mergeCell ref="A16:K16"/>
    <mergeCell ref="A41:C41"/>
    <mergeCell ref="E41:F41"/>
    <mergeCell ref="A42:F42"/>
    <mergeCell ref="A38:C38"/>
    <mergeCell ref="E38:F38"/>
    <mergeCell ref="A39:C39"/>
    <mergeCell ref="E39:F39"/>
    <mergeCell ref="A40:C40"/>
    <mergeCell ref="E40:F40"/>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ÉVÉNEMENT CANADA</oddHeader>
  </headerFooter>
  <colBreaks count="1" manualBreakCount="1">
    <brk id="11"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11E7F-2CF6-40A7-831E-80AE18311CDE}">
  <sheetPr>
    <tabColor theme="5" tint="0.59999389629810485"/>
  </sheetPr>
  <dimension ref="A1:N39"/>
  <sheetViews>
    <sheetView topLeftCell="A6" zoomScale="110" zoomScaleNormal="110" workbookViewId="0">
      <selection activeCell="A26" sqref="A26:K26"/>
    </sheetView>
  </sheetViews>
  <sheetFormatPr baseColWidth="10" defaultColWidth="11.42578125" defaultRowHeight="14.1" customHeight="1" x14ac:dyDescent="0.2"/>
  <cols>
    <col min="1" max="1" width="5.5703125" style="11" customWidth="1"/>
    <col min="2" max="2" width="4.85546875" style="11" customWidth="1"/>
    <col min="3" max="3" width="7.85546875" style="11" bestFit="1" customWidth="1"/>
    <col min="4" max="4" width="7.140625" style="11" customWidth="1"/>
    <col min="5" max="5" width="5.85546875" style="11" bestFit="1" customWidth="1"/>
    <col min="6" max="6" width="14.140625" style="11" customWidth="1"/>
    <col min="7" max="7" width="10.5703125" style="11" customWidth="1"/>
    <col min="8" max="8" width="11.85546875" style="11" customWidth="1"/>
    <col min="9" max="9" width="9.140625" style="11" customWidth="1"/>
    <col min="10" max="10" width="10" style="11" customWidth="1"/>
    <col min="11" max="11" width="13.85546875" style="11" customWidth="1"/>
    <col min="12" max="12" width="13" style="11" customWidth="1"/>
    <col min="13" max="255" width="11.42578125" style="11"/>
    <col min="256" max="256" width="5.5703125" style="11" customWidth="1"/>
    <col min="257" max="257" width="7.85546875" style="11" customWidth="1"/>
    <col min="258" max="258" width="4.85546875" style="11" customWidth="1"/>
    <col min="259" max="259" width="7.85546875" style="11" bestFit="1" customWidth="1"/>
    <col min="260" max="260" width="7.140625" style="11" customWidth="1"/>
    <col min="261" max="261" width="5.85546875" style="11" bestFit="1" customWidth="1"/>
    <col min="262" max="262" width="14.140625" style="11" customWidth="1"/>
    <col min="263" max="263" width="10.5703125" style="11" customWidth="1"/>
    <col min="264" max="264" width="11.85546875" style="11" customWidth="1"/>
    <col min="265" max="265" width="9.140625" style="11" customWidth="1"/>
    <col min="266" max="266" width="10" style="11" customWidth="1"/>
    <col min="267" max="267" width="10.85546875" style="11" customWidth="1"/>
    <col min="268" max="268" width="13" style="11" customWidth="1"/>
    <col min="269" max="511" width="11.42578125" style="11"/>
    <col min="512" max="512" width="5.5703125" style="11" customWidth="1"/>
    <col min="513" max="513" width="7.85546875" style="11" customWidth="1"/>
    <col min="514" max="514" width="4.85546875" style="11" customWidth="1"/>
    <col min="515" max="515" width="7.85546875" style="11" bestFit="1" customWidth="1"/>
    <col min="516" max="516" width="7.140625" style="11" customWidth="1"/>
    <col min="517" max="517" width="5.85546875" style="11" bestFit="1" customWidth="1"/>
    <col min="518" max="518" width="14.140625" style="11" customWidth="1"/>
    <col min="519" max="519" width="10.5703125" style="11" customWidth="1"/>
    <col min="520" max="520" width="11.85546875" style="11" customWidth="1"/>
    <col min="521" max="521" width="9.140625" style="11" customWidth="1"/>
    <col min="522" max="522" width="10" style="11" customWidth="1"/>
    <col min="523" max="523" width="10.85546875" style="11" customWidth="1"/>
    <col min="524" max="524" width="13" style="11" customWidth="1"/>
    <col min="525" max="767" width="11.42578125" style="11"/>
    <col min="768" max="768" width="5.5703125" style="11" customWidth="1"/>
    <col min="769" max="769" width="7.85546875" style="11" customWidth="1"/>
    <col min="770" max="770" width="4.85546875" style="11" customWidth="1"/>
    <col min="771" max="771" width="7.85546875" style="11" bestFit="1" customWidth="1"/>
    <col min="772" max="772" width="7.140625" style="11" customWidth="1"/>
    <col min="773" max="773" width="5.85546875" style="11" bestFit="1" customWidth="1"/>
    <col min="774" max="774" width="14.140625" style="11" customWidth="1"/>
    <col min="775" max="775" width="10.5703125" style="11" customWidth="1"/>
    <col min="776" max="776" width="11.85546875" style="11" customWidth="1"/>
    <col min="777" max="777" width="9.140625" style="11" customWidth="1"/>
    <col min="778" max="778" width="10" style="11" customWidth="1"/>
    <col min="779" max="779" width="10.85546875" style="11" customWidth="1"/>
    <col min="780" max="780" width="13" style="11" customWidth="1"/>
    <col min="781" max="1023" width="11.42578125" style="11"/>
    <col min="1024" max="1024" width="5.5703125" style="11" customWidth="1"/>
    <col min="1025" max="1025" width="7.85546875" style="11" customWidth="1"/>
    <col min="1026" max="1026" width="4.85546875" style="11" customWidth="1"/>
    <col min="1027" max="1027" width="7.85546875" style="11" bestFit="1" customWidth="1"/>
    <col min="1028" max="1028" width="7.140625" style="11" customWidth="1"/>
    <col min="1029" max="1029" width="5.85546875" style="11" bestFit="1" customWidth="1"/>
    <col min="1030" max="1030" width="14.140625" style="11" customWidth="1"/>
    <col min="1031" max="1031" width="10.5703125" style="11" customWidth="1"/>
    <col min="1032" max="1032" width="11.85546875" style="11" customWidth="1"/>
    <col min="1033" max="1033" width="9.140625" style="11" customWidth="1"/>
    <col min="1034" max="1034" width="10" style="11" customWidth="1"/>
    <col min="1035" max="1035" width="10.85546875" style="11" customWidth="1"/>
    <col min="1036" max="1036" width="13" style="11" customWidth="1"/>
    <col min="1037" max="1279" width="11.42578125" style="11"/>
    <col min="1280" max="1280" width="5.5703125" style="11" customWidth="1"/>
    <col min="1281" max="1281" width="7.85546875" style="11" customWidth="1"/>
    <col min="1282" max="1282" width="4.85546875" style="11" customWidth="1"/>
    <col min="1283" max="1283" width="7.85546875" style="11" bestFit="1" customWidth="1"/>
    <col min="1284" max="1284" width="7.140625" style="11" customWidth="1"/>
    <col min="1285" max="1285" width="5.85546875" style="11" bestFit="1" customWidth="1"/>
    <col min="1286" max="1286" width="14.140625" style="11" customWidth="1"/>
    <col min="1287" max="1287" width="10.5703125" style="11" customWidth="1"/>
    <col min="1288" max="1288" width="11.85546875" style="11" customWidth="1"/>
    <col min="1289" max="1289" width="9.140625" style="11" customWidth="1"/>
    <col min="1290" max="1290" width="10" style="11" customWidth="1"/>
    <col min="1291" max="1291" width="10.85546875" style="11" customWidth="1"/>
    <col min="1292" max="1292" width="13" style="11" customWidth="1"/>
    <col min="1293" max="1535" width="11.42578125" style="11"/>
    <col min="1536" max="1536" width="5.5703125" style="11" customWidth="1"/>
    <col min="1537" max="1537" width="7.85546875" style="11" customWidth="1"/>
    <col min="1538" max="1538" width="4.85546875" style="11" customWidth="1"/>
    <col min="1539" max="1539" width="7.85546875" style="11" bestFit="1" customWidth="1"/>
    <col min="1540" max="1540" width="7.140625" style="11" customWidth="1"/>
    <col min="1541" max="1541" width="5.85546875" style="11" bestFit="1" customWidth="1"/>
    <col min="1542" max="1542" width="14.140625" style="11" customWidth="1"/>
    <col min="1543" max="1543" width="10.5703125" style="11" customWidth="1"/>
    <col min="1544" max="1544" width="11.85546875" style="11" customWidth="1"/>
    <col min="1545" max="1545" width="9.140625" style="11" customWidth="1"/>
    <col min="1546" max="1546" width="10" style="11" customWidth="1"/>
    <col min="1547" max="1547" width="10.85546875" style="11" customWidth="1"/>
    <col min="1548" max="1548" width="13" style="11" customWidth="1"/>
    <col min="1549" max="1791" width="11.42578125" style="11"/>
    <col min="1792" max="1792" width="5.5703125" style="11" customWidth="1"/>
    <col min="1793" max="1793" width="7.85546875" style="11" customWidth="1"/>
    <col min="1794" max="1794" width="4.85546875" style="11" customWidth="1"/>
    <col min="1795" max="1795" width="7.85546875" style="11" bestFit="1" customWidth="1"/>
    <col min="1796" max="1796" width="7.140625" style="11" customWidth="1"/>
    <col min="1797" max="1797" width="5.85546875" style="11" bestFit="1" customWidth="1"/>
    <col min="1798" max="1798" width="14.140625" style="11" customWidth="1"/>
    <col min="1799" max="1799" width="10.5703125" style="11" customWidth="1"/>
    <col min="1800" max="1800" width="11.85546875" style="11" customWidth="1"/>
    <col min="1801" max="1801" width="9.140625" style="11" customWidth="1"/>
    <col min="1802" max="1802" width="10" style="11" customWidth="1"/>
    <col min="1803" max="1803" width="10.85546875" style="11" customWidth="1"/>
    <col min="1804" max="1804" width="13" style="11" customWidth="1"/>
    <col min="1805" max="2047" width="11.42578125" style="11"/>
    <col min="2048" max="2048" width="5.5703125" style="11" customWidth="1"/>
    <col min="2049" max="2049" width="7.85546875" style="11" customWidth="1"/>
    <col min="2050" max="2050" width="4.85546875" style="11" customWidth="1"/>
    <col min="2051" max="2051" width="7.85546875" style="11" bestFit="1" customWidth="1"/>
    <col min="2052" max="2052" width="7.140625" style="11" customWidth="1"/>
    <col min="2053" max="2053" width="5.85546875" style="11" bestFit="1" customWidth="1"/>
    <col min="2054" max="2054" width="14.140625" style="11" customWidth="1"/>
    <col min="2055" max="2055" width="10.5703125" style="11" customWidth="1"/>
    <col min="2056" max="2056" width="11.85546875" style="11" customWidth="1"/>
    <col min="2057" max="2057" width="9.140625" style="11" customWidth="1"/>
    <col min="2058" max="2058" width="10" style="11" customWidth="1"/>
    <col min="2059" max="2059" width="10.85546875" style="11" customWidth="1"/>
    <col min="2060" max="2060" width="13" style="11" customWidth="1"/>
    <col min="2061" max="2303" width="11.42578125" style="11"/>
    <col min="2304" max="2304" width="5.5703125" style="11" customWidth="1"/>
    <col min="2305" max="2305" width="7.85546875" style="11" customWidth="1"/>
    <col min="2306" max="2306" width="4.85546875" style="11" customWidth="1"/>
    <col min="2307" max="2307" width="7.85546875" style="11" bestFit="1" customWidth="1"/>
    <col min="2308" max="2308" width="7.140625" style="11" customWidth="1"/>
    <col min="2309" max="2309" width="5.85546875" style="11" bestFit="1" customWidth="1"/>
    <col min="2310" max="2310" width="14.140625" style="11" customWidth="1"/>
    <col min="2311" max="2311" width="10.5703125" style="11" customWidth="1"/>
    <col min="2312" max="2312" width="11.85546875" style="11" customWidth="1"/>
    <col min="2313" max="2313" width="9.140625" style="11" customWidth="1"/>
    <col min="2314" max="2314" width="10" style="11" customWidth="1"/>
    <col min="2315" max="2315" width="10.85546875" style="11" customWidth="1"/>
    <col min="2316" max="2316" width="13" style="11" customWidth="1"/>
    <col min="2317" max="2559" width="11.42578125" style="11"/>
    <col min="2560" max="2560" width="5.5703125" style="11" customWidth="1"/>
    <col min="2561" max="2561" width="7.85546875" style="11" customWidth="1"/>
    <col min="2562" max="2562" width="4.85546875" style="11" customWidth="1"/>
    <col min="2563" max="2563" width="7.85546875" style="11" bestFit="1" customWidth="1"/>
    <col min="2564" max="2564" width="7.140625" style="11" customWidth="1"/>
    <col min="2565" max="2565" width="5.85546875" style="11" bestFit="1" customWidth="1"/>
    <col min="2566" max="2566" width="14.140625" style="11" customWidth="1"/>
    <col min="2567" max="2567" width="10.5703125" style="11" customWidth="1"/>
    <col min="2568" max="2568" width="11.85546875" style="11" customWidth="1"/>
    <col min="2569" max="2569" width="9.140625" style="11" customWidth="1"/>
    <col min="2570" max="2570" width="10" style="11" customWidth="1"/>
    <col min="2571" max="2571" width="10.85546875" style="11" customWidth="1"/>
    <col min="2572" max="2572" width="13" style="11" customWidth="1"/>
    <col min="2573" max="2815" width="11.42578125" style="11"/>
    <col min="2816" max="2816" width="5.5703125" style="11" customWidth="1"/>
    <col min="2817" max="2817" width="7.85546875" style="11" customWidth="1"/>
    <col min="2818" max="2818" width="4.85546875" style="11" customWidth="1"/>
    <col min="2819" max="2819" width="7.85546875" style="11" bestFit="1" customWidth="1"/>
    <col min="2820" max="2820" width="7.140625" style="11" customWidth="1"/>
    <col min="2821" max="2821" width="5.85546875" style="11" bestFit="1" customWidth="1"/>
    <col min="2822" max="2822" width="14.140625" style="11" customWidth="1"/>
    <col min="2823" max="2823" width="10.5703125" style="11" customWidth="1"/>
    <col min="2824" max="2824" width="11.85546875" style="11" customWidth="1"/>
    <col min="2825" max="2825" width="9.140625" style="11" customWidth="1"/>
    <col min="2826" max="2826" width="10" style="11" customWidth="1"/>
    <col min="2827" max="2827" width="10.85546875" style="11" customWidth="1"/>
    <col min="2828" max="2828" width="13" style="11" customWidth="1"/>
    <col min="2829" max="3071" width="11.42578125" style="11"/>
    <col min="3072" max="3072" width="5.5703125" style="11" customWidth="1"/>
    <col min="3073" max="3073" width="7.85546875" style="11" customWidth="1"/>
    <col min="3074" max="3074" width="4.85546875" style="11" customWidth="1"/>
    <col min="3075" max="3075" width="7.85546875" style="11" bestFit="1" customWidth="1"/>
    <col min="3076" max="3076" width="7.140625" style="11" customWidth="1"/>
    <col min="3077" max="3077" width="5.85546875" style="11" bestFit="1" customWidth="1"/>
    <col min="3078" max="3078" width="14.140625" style="11" customWidth="1"/>
    <col min="3079" max="3079" width="10.5703125" style="11" customWidth="1"/>
    <col min="3080" max="3080" width="11.85546875" style="11" customWidth="1"/>
    <col min="3081" max="3081" width="9.140625" style="11" customWidth="1"/>
    <col min="3082" max="3082" width="10" style="11" customWidth="1"/>
    <col min="3083" max="3083" width="10.85546875" style="11" customWidth="1"/>
    <col min="3084" max="3084" width="13" style="11" customWidth="1"/>
    <col min="3085" max="3327" width="11.42578125" style="11"/>
    <col min="3328" max="3328" width="5.5703125" style="11" customWidth="1"/>
    <col min="3329" max="3329" width="7.85546875" style="11" customWidth="1"/>
    <col min="3330" max="3330" width="4.85546875" style="11" customWidth="1"/>
    <col min="3331" max="3331" width="7.85546875" style="11" bestFit="1" customWidth="1"/>
    <col min="3332" max="3332" width="7.140625" style="11" customWidth="1"/>
    <col min="3333" max="3333" width="5.85546875" style="11" bestFit="1" customWidth="1"/>
    <col min="3334" max="3334" width="14.140625" style="11" customWidth="1"/>
    <col min="3335" max="3335" width="10.5703125" style="11" customWidth="1"/>
    <col min="3336" max="3336" width="11.85546875" style="11" customWidth="1"/>
    <col min="3337" max="3337" width="9.140625" style="11" customWidth="1"/>
    <col min="3338" max="3338" width="10" style="11" customWidth="1"/>
    <col min="3339" max="3339" width="10.85546875" style="11" customWidth="1"/>
    <col min="3340" max="3340" width="13" style="11" customWidth="1"/>
    <col min="3341" max="3583" width="11.42578125" style="11"/>
    <col min="3584" max="3584" width="5.5703125" style="11" customWidth="1"/>
    <col min="3585" max="3585" width="7.85546875" style="11" customWidth="1"/>
    <col min="3586" max="3586" width="4.85546875" style="11" customWidth="1"/>
    <col min="3587" max="3587" width="7.85546875" style="11" bestFit="1" customWidth="1"/>
    <col min="3588" max="3588" width="7.140625" style="11" customWidth="1"/>
    <col min="3589" max="3589" width="5.85546875" style="11" bestFit="1" customWidth="1"/>
    <col min="3590" max="3590" width="14.140625" style="11" customWidth="1"/>
    <col min="3591" max="3591" width="10.5703125" style="11" customWidth="1"/>
    <col min="3592" max="3592" width="11.85546875" style="11" customWidth="1"/>
    <col min="3593" max="3593" width="9.140625" style="11" customWidth="1"/>
    <col min="3594" max="3594" width="10" style="11" customWidth="1"/>
    <col min="3595" max="3595" width="10.85546875" style="11" customWidth="1"/>
    <col min="3596" max="3596" width="13" style="11" customWidth="1"/>
    <col min="3597" max="3839" width="11.42578125" style="11"/>
    <col min="3840" max="3840" width="5.5703125" style="11" customWidth="1"/>
    <col min="3841" max="3841" width="7.85546875" style="11" customWidth="1"/>
    <col min="3842" max="3842" width="4.85546875" style="11" customWidth="1"/>
    <col min="3843" max="3843" width="7.85546875" style="11" bestFit="1" customWidth="1"/>
    <col min="3844" max="3844" width="7.140625" style="11" customWidth="1"/>
    <col min="3845" max="3845" width="5.85546875" style="11" bestFit="1" customWidth="1"/>
    <col min="3846" max="3846" width="14.140625" style="11" customWidth="1"/>
    <col min="3847" max="3847" width="10.5703125" style="11" customWidth="1"/>
    <col min="3848" max="3848" width="11.85546875" style="11" customWidth="1"/>
    <col min="3849" max="3849" width="9.140625" style="11" customWidth="1"/>
    <col min="3850" max="3850" width="10" style="11" customWidth="1"/>
    <col min="3851" max="3851" width="10.85546875" style="11" customWidth="1"/>
    <col min="3852" max="3852" width="13" style="11" customWidth="1"/>
    <col min="3853" max="4095" width="11.42578125" style="11"/>
    <col min="4096" max="4096" width="5.5703125" style="11" customWidth="1"/>
    <col min="4097" max="4097" width="7.85546875" style="11" customWidth="1"/>
    <col min="4098" max="4098" width="4.85546875" style="11" customWidth="1"/>
    <col min="4099" max="4099" width="7.85546875" style="11" bestFit="1" customWidth="1"/>
    <col min="4100" max="4100" width="7.140625" style="11" customWidth="1"/>
    <col min="4101" max="4101" width="5.85546875" style="11" bestFit="1" customWidth="1"/>
    <col min="4102" max="4102" width="14.140625" style="11" customWidth="1"/>
    <col min="4103" max="4103" width="10.5703125" style="11" customWidth="1"/>
    <col min="4104" max="4104" width="11.85546875" style="11" customWidth="1"/>
    <col min="4105" max="4105" width="9.140625" style="11" customWidth="1"/>
    <col min="4106" max="4106" width="10" style="11" customWidth="1"/>
    <col min="4107" max="4107" width="10.85546875" style="11" customWidth="1"/>
    <col min="4108" max="4108" width="13" style="11" customWidth="1"/>
    <col min="4109" max="4351" width="11.42578125" style="11"/>
    <col min="4352" max="4352" width="5.5703125" style="11" customWidth="1"/>
    <col min="4353" max="4353" width="7.85546875" style="11" customWidth="1"/>
    <col min="4354" max="4354" width="4.85546875" style="11" customWidth="1"/>
    <col min="4355" max="4355" width="7.85546875" style="11" bestFit="1" customWidth="1"/>
    <col min="4356" max="4356" width="7.140625" style="11" customWidth="1"/>
    <col min="4357" max="4357" width="5.85546875" style="11" bestFit="1" customWidth="1"/>
    <col min="4358" max="4358" width="14.140625" style="11" customWidth="1"/>
    <col min="4359" max="4359" width="10.5703125" style="11" customWidth="1"/>
    <col min="4360" max="4360" width="11.85546875" style="11" customWidth="1"/>
    <col min="4361" max="4361" width="9.140625" style="11" customWidth="1"/>
    <col min="4362" max="4362" width="10" style="11" customWidth="1"/>
    <col min="4363" max="4363" width="10.85546875" style="11" customWidth="1"/>
    <col min="4364" max="4364" width="13" style="11" customWidth="1"/>
    <col min="4365" max="4607" width="11.42578125" style="11"/>
    <col min="4608" max="4608" width="5.5703125" style="11" customWidth="1"/>
    <col min="4609" max="4609" width="7.85546875" style="11" customWidth="1"/>
    <col min="4610" max="4610" width="4.85546875" style="11" customWidth="1"/>
    <col min="4611" max="4611" width="7.85546875" style="11" bestFit="1" customWidth="1"/>
    <col min="4612" max="4612" width="7.140625" style="11" customWidth="1"/>
    <col min="4613" max="4613" width="5.85546875" style="11" bestFit="1" customWidth="1"/>
    <col min="4614" max="4614" width="14.140625" style="11" customWidth="1"/>
    <col min="4615" max="4615" width="10.5703125" style="11" customWidth="1"/>
    <col min="4616" max="4616" width="11.85546875" style="11" customWidth="1"/>
    <col min="4617" max="4617" width="9.140625" style="11" customWidth="1"/>
    <col min="4618" max="4618" width="10" style="11" customWidth="1"/>
    <col min="4619" max="4619" width="10.85546875" style="11" customWidth="1"/>
    <col min="4620" max="4620" width="13" style="11" customWidth="1"/>
    <col min="4621" max="4863" width="11.42578125" style="11"/>
    <col min="4864" max="4864" width="5.5703125" style="11" customWidth="1"/>
    <col min="4865" max="4865" width="7.85546875" style="11" customWidth="1"/>
    <col min="4866" max="4866" width="4.85546875" style="11" customWidth="1"/>
    <col min="4867" max="4867" width="7.85546875" style="11" bestFit="1" customWidth="1"/>
    <col min="4868" max="4868" width="7.140625" style="11" customWidth="1"/>
    <col min="4869" max="4869" width="5.85546875" style="11" bestFit="1" customWidth="1"/>
    <col min="4870" max="4870" width="14.140625" style="11" customWidth="1"/>
    <col min="4871" max="4871" width="10.5703125" style="11" customWidth="1"/>
    <col min="4872" max="4872" width="11.85546875" style="11" customWidth="1"/>
    <col min="4873" max="4873" width="9.140625" style="11" customWidth="1"/>
    <col min="4874" max="4874" width="10" style="11" customWidth="1"/>
    <col min="4875" max="4875" width="10.85546875" style="11" customWidth="1"/>
    <col min="4876" max="4876" width="13" style="11" customWidth="1"/>
    <col min="4877" max="5119" width="11.42578125" style="11"/>
    <col min="5120" max="5120" width="5.5703125" style="11" customWidth="1"/>
    <col min="5121" max="5121" width="7.85546875" style="11" customWidth="1"/>
    <col min="5122" max="5122" width="4.85546875" style="11" customWidth="1"/>
    <col min="5123" max="5123" width="7.85546875" style="11" bestFit="1" customWidth="1"/>
    <col min="5124" max="5124" width="7.140625" style="11" customWidth="1"/>
    <col min="5125" max="5125" width="5.85546875" style="11" bestFit="1" customWidth="1"/>
    <col min="5126" max="5126" width="14.140625" style="11" customWidth="1"/>
    <col min="5127" max="5127" width="10.5703125" style="11" customWidth="1"/>
    <col min="5128" max="5128" width="11.85546875" style="11" customWidth="1"/>
    <col min="5129" max="5129" width="9.140625" style="11" customWidth="1"/>
    <col min="5130" max="5130" width="10" style="11" customWidth="1"/>
    <col min="5131" max="5131" width="10.85546875" style="11" customWidth="1"/>
    <col min="5132" max="5132" width="13" style="11" customWidth="1"/>
    <col min="5133" max="5375" width="11.42578125" style="11"/>
    <col min="5376" max="5376" width="5.5703125" style="11" customWidth="1"/>
    <col min="5377" max="5377" width="7.85546875" style="11" customWidth="1"/>
    <col min="5378" max="5378" width="4.85546875" style="11" customWidth="1"/>
    <col min="5379" max="5379" width="7.85546875" style="11" bestFit="1" customWidth="1"/>
    <col min="5380" max="5380" width="7.140625" style="11" customWidth="1"/>
    <col min="5381" max="5381" width="5.85546875" style="11" bestFit="1" customWidth="1"/>
    <col min="5382" max="5382" width="14.140625" style="11" customWidth="1"/>
    <col min="5383" max="5383" width="10.5703125" style="11" customWidth="1"/>
    <col min="5384" max="5384" width="11.85546875" style="11" customWidth="1"/>
    <col min="5385" max="5385" width="9.140625" style="11" customWidth="1"/>
    <col min="5386" max="5386" width="10" style="11" customWidth="1"/>
    <col min="5387" max="5387" width="10.85546875" style="11" customWidth="1"/>
    <col min="5388" max="5388" width="13" style="11" customWidth="1"/>
    <col min="5389" max="5631" width="11.42578125" style="11"/>
    <col min="5632" max="5632" width="5.5703125" style="11" customWidth="1"/>
    <col min="5633" max="5633" width="7.85546875" style="11" customWidth="1"/>
    <col min="5634" max="5634" width="4.85546875" style="11" customWidth="1"/>
    <col min="5635" max="5635" width="7.85546875" style="11" bestFit="1" customWidth="1"/>
    <col min="5636" max="5636" width="7.140625" style="11" customWidth="1"/>
    <col min="5637" max="5637" width="5.85546875" style="11" bestFit="1" customWidth="1"/>
    <col min="5638" max="5638" width="14.140625" style="11" customWidth="1"/>
    <col min="5639" max="5639" width="10.5703125" style="11" customWidth="1"/>
    <col min="5640" max="5640" width="11.85546875" style="11" customWidth="1"/>
    <col min="5641" max="5641" width="9.140625" style="11" customWidth="1"/>
    <col min="5642" max="5642" width="10" style="11" customWidth="1"/>
    <col min="5643" max="5643" width="10.85546875" style="11" customWidth="1"/>
    <col min="5644" max="5644" width="13" style="11" customWidth="1"/>
    <col min="5645" max="5887" width="11.42578125" style="11"/>
    <col min="5888" max="5888" width="5.5703125" style="11" customWidth="1"/>
    <col min="5889" max="5889" width="7.85546875" style="11" customWidth="1"/>
    <col min="5890" max="5890" width="4.85546875" style="11" customWidth="1"/>
    <col min="5891" max="5891" width="7.85546875" style="11" bestFit="1" customWidth="1"/>
    <col min="5892" max="5892" width="7.140625" style="11" customWidth="1"/>
    <col min="5893" max="5893" width="5.85546875" style="11" bestFit="1" customWidth="1"/>
    <col min="5894" max="5894" width="14.140625" style="11" customWidth="1"/>
    <col min="5895" max="5895" width="10.5703125" style="11" customWidth="1"/>
    <col min="5896" max="5896" width="11.85546875" style="11" customWidth="1"/>
    <col min="5897" max="5897" width="9.140625" style="11" customWidth="1"/>
    <col min="5898" max="5898" width="10" style="11" customWidth="1"/>
    <col min="5899" max="5899" width="10.85546875" style="11" customWidth="1"/>
    <col min="5900" max="5900" width="13" style="11" customWidth="1"/>
    <col min="5901" max="6143" width="11.42578125" style="11"/>
    <col min="6144" max="6144" width="5.5703125" style="11" customWidth="1"/>
    <col min="6145" max="6145" width="7.85546875" style="11" customWidth="1"/>
    <col min="6146" max="6146" width="4.85546875" style="11" customWidth="1"/>
    <col min="6147" max="6147" width="7.85546875" style="11" bestFit="1" customWidth="1"/>
    <col min="6148" max="6148" width="7.140625" style="11" customWidth="1"/>
    <col min="6149" max="6149" width="5.85546875" style="11" bestFit="1" customWidth="1"/>
    <col min="6150" max="6150" width="14.140625" style="11" customWidth="1"/>
    <col min="6151" max="6151" width="10.5703125" style="11" customWidth="1"/>
    <col min="6152" max="6152" width="11.85546875" style="11" customWidth="1"/>
    <col min="6153" max="6153" width="9.140625" style="11" customWidth="1"/>
    <col min="6154" max="6154" width="10" style="11" customWidth="1"/>
    <col min="6155" max="6155" width="10.85546875" style="11" customWidth="1"/>
    <col min="6156" max="6156" width="13" style="11" customWidth="1"/>
    <col min="6157" max="6399" width="11.42578125" style="11"/>
    <col min="6400" max="6400" width="5.5703125" style="11" customWidth="1"/>
    <col min="6401" max="6401" width="7.85546875" style="11" customWidth="1"/>
    <col min="6402" max="6402" width="4.85546875" style="11" customWidth="1"/>
    <col min="6403" max="6403" width="7.85546875" style="11" bestFit="1" customWidth="1"/>
    <col min="6404" max="6404" width="7.140625" style="11" customWidth="1"/>
    <col min="6405" max="6405" width="5.85546875" style="11" bestFit="1" customWidth="1"/>
    <col min="6406" max="6406" width="14.140625" style="11" customWidth="1"/>
    <col min="6407" max="6407" width="10.5703125" style="11" customWidth="1"/>
    <col min="6408" max="6408" width="11.85546875" style="11" customWidth="1"/>
    <col min="6409" max="6409" width="9.140625" style="11" customWidth="1"/>
    <col min="6410" max="6410" width="10" style="11" customWidth="1"/>
    <col min="6411" max="6411" width="10.85546875" style="11" customWidth="1"/>
    <col min="6412" max="6412" width="13" style="11" customWidth="1"/>
    <col min="6413" max="6655" width="11.42578125" style="11"/>
    <col min="6656" max="6656" width="5.5703125" style="11" customWidth="1"/>
    <col min="6657" max="6657" width="7.85546875" style="11" customWidth="1"/>
    <col min="6658" max="6658" width="4.85546875" style="11" customWidth="1"/>
    <col min="6659" max="6659" width="7.85546875" style="11" bestFit="1" customWidth="1"/>
    <col min="6660" max="6660" width="7.140625" style="11" customWidth="1"/>
    <col min="6661" max="6661" width="5.85546875" style="11" bestFit="1" customWidth="1"/>
    <col min="6662" max="6662" width="14.140625" style="11" customWidth="1"/>
    <col min="6663" max="6663" width="10.5703125" style="11" customWidth="1"/>
    <col min="6664" max="6664" width="11.85546875" style="11" customWidth="1"/>
    <col min="6665" max="6665" width="9.140625" style="11" customWidth="1"/>
    <col min="6666" max="6666" width="10" style="11" customWidth="1"/>
    <col min="6667" max="6667" width="10.85546875" style="11" customWidth="1"/>
    <col min="6668" max="6668" width="13" style="11" customWidth="1"/>
    <col min="6669" max="6911" width="11.42578125" style="11"/>
    <col min="6912" max="6912" width="5.5703125" style="11" customWidth="1"/>
    <col min="6913" max="6913" width="7.85546875" style="11" customWidth="1"/>
    <col min="6914" max="6914" width="4.85546875" style="11" customWidth="1"/>
    <col min="6915" max="6915" width="7.85546875" style="11" bestFit="1" customWidth="1"/>
    <col min="6916" max="6916" width="7.140625" style="11" customWidth="1"/>
    <col min="6917" max="6917" width="5.85546875" style="11" bestFit="1" customWidth="1"/>
    <col min="6918" max="6918" width="14.140625" style="11" customWidth="1"/>
    <col min="6919" max="6919" width="10.5703125" style="11" customWidth="1"/>
    <col min="6920" max="6920" width="11.85546875" style="11" customWidth="1"/>
    <col min="6921" max="6921" width="9.140625" style="11" customWidth="1"/>
    <col min="6922" max="6922" width="10" style="11" customWidth="1"/>
    <col min="6923" max="6923" width="10.85546875" style="11" customWidth="1"/>
    <col min="6924" max="6924" width="13" style="11" customWidth="1"/>
    <col min="6925" max="7167" width="11.42578125" style="11"/>
    <col min="7168" max="7168" width="5.5703125" style="11" customWidth="1"/>
    <col min="7169" max="7169" width="7.85546875" style="11" customWidth="1"/>
    <col min="7170" max="7170" width="4.85546875" style="11" customWidth="1"/>
    <col min="7171" max="7171" width="7.85546875" style="11" bestFit="1" customWidth="1"/>
    <col min="7172" max="7172" width="7.140625" style="11" customWidth="1"/>
    <col min="7173" max="7173" width="5.85546875" style="11" bestFit="1" customWidth="1"/>
    <col min="7174" max="7174" width="14.140625" style="11" customWidth="1"/>
    <col min="7175" max="7175" width="10.5703125" style="11" customWidth="1"/>
    <col min="7176" max="7176" width="11.85546875" style="11" customWidth="1"/>
    <col min="7177" max="7177" width="9.140625" style="11" customWidth="1"/>
    <col min="7178" max="7178" width="10" style="11" customWidth="1"/>
    <col min="7179" max="7179" width="10.85546875" style="11" customWidth="1"/>
    <col min="7180" max="7180" width="13" style="11" customWidth="1"/>
    <col min="7181" max="7423" width="11.42578125" style="11"/>
    <col min="7424" max="7424" width="5.5703125" style="11" customWidth="1"/>
    <col min="7425" max="7425" width="7.85546875" style="11" customWidth="1"/>
    <col min="7426" max="7426" width="4.85546875" style="11" customWidth="1"/>
    <col min="7427" max="7427" width="7.85546875" style="11" bestFit="1" customWidth="1"/>
    <col min="7428" max="7428" width="7.140625" style="11" customWidth="1"/>
    <col min="7429" max="7429" width="5.85546875" style="11" bestFit="1" customWidth="1"/>
    <col min="7430" max="7430" width="14.140625" style="11" customWidth="1"/>
    <col min="7431" max="7431" width="10.5703125" style="11" customWidth="1"/>
    <col min="7432" max="7432" width="11.85546875" style="11" customWidth="1"/>
    <col min="7433" max="7433" width="9.140625" style="11" customWidth="1"/>
    <col min="7434" max="7434" width="10" style="11" customWidth="1"/>
    <col min="7435" max="7435" width="10.85546875" style="11" customWidth="1"/>
    <col min="7436" max="7436" width="13" style="11" customWidth="1"/>
    <col min="7437" max="7679" width="11.42578125" style="11"/>
    <col min="7680" max="7680" width="5.5703125" style="11" customWidth="1"/>
    <col min="7681" max="7681" width="7.85546875" style="11" customWidth="1"/>
    <col min="7682" max="7682" width="4.85546875" style="11" customWidth="1"/>
    <col min="7683" max="7683" width="7.85546875" style="11" bestFit="1" customWidth="1"/>
    <col min="7684" max="7684" width="7.140625" style="11" customWidth="1"/>
    <col min="7685" max="7685" width="5.85546875" style="11" bestFit="1" customWidth="1"/>
    <col min="7686" max="7686" width="14.140625" style="11" customWidth="1"/>
    <col min="7687" max="7687" width="10.5703125" style="11" customWidth="1"/>
    <col min="7688" max="7688" width="11.85546875" style="11" customWidth="1"/>
    <col min="7689" max="7689" width="9.140625" style="11" customWidth="1"/>
    <col min="7690" max="7690" width="10" style="11" customWidth="1"/>
    <col min="7691" max="7691" width="10.85546875" style="11" customWidth="1"/>
    <col min="7692" max="7692" width="13" style="11" customWidth="1"/>
    <col min="7693" max="7935" width="11.42578125" style="11"/>
    <col min="7936" max="7936" width="5.5703125" style="11" customWidth="1"/>
    <col min="7937" max="7937" width="7.85546875" style="11" customWidth="1"/>
    <col min="7938" max="7938" width="4.85546875" style="11" customWidth="1"/>
    <col min="7939" max="7939" width="7.85546875" style="11" bestFit="1" customWidth="1"/>
    <col min="7940" max="7940" width="7.140625" style="11" customWidth="1"/>
    <col min="7941" max="7941" width="5.85546875" style="11" bestFit="1" customWidth="1"/>
    <col min="7942" max="7942" width="14.140625" style="11" customWidth="1"/>
    <col min="7943" max="7943" width="10.5703125" style="11" customWidth="1"/>
    <col min="7944" max="7944" width="11.85546875" style="11" customWidth="1"/>
    <col min="7945" max="7945" width="9.140625" style="11" customWidth="1"/>
    <col min="7946" max="7946" width="10" style="11" customWidth="1"/>
    <col min="7947" max="7947" width="10.85546875" style="11" customWidth="1"/>
    <col min="7948" max="7948" width="13" style="11" customWidth="1"/>
    <col min="7949" max="8191" width="11.42578125" style="11"/>
    <col min="8192" max="8192" width="5.5703125" style="11" customWidth="1"/>
    <col min="8193" max="8193" width="7.85546875" style="11" customWidth="1"/>
    <col min="8194" max="8194" width="4.85546875" style="11" customWidth="1"/>
    <col min="8195" max="8195" width="7.85546875" style="11" bestFit="1" customWidth="1"/>
    <col min="8196" max="8196" width="7.140625" style="11" customWidth="1"/>
    <col min="8197" max="8197" width="5.85546875" style="11" bestFit="1" customWidth="1"/>
    <col min="8198" max="8198" width="14.140625" style="11" customWidth="1"/>
    <col min="8199" max="8199" width="10.5703125" style="11" customWidth="1"/>
    <col min="8200" max="8200" width="11.85546875" style="11" customWidth="1"/>
    <col min="8201" max="8201" width="9.140625" style="11" customWidth="1"/>
    <col min="8202" max="8202" width="10" style="11" customWidth="1"/>
    <col min="8203" max="8203" width="10.85546875" style="11" customWidth="1"/>
    <col min="8204" max="8204" width="13" style="11" customWidth="1"/>
    <col min="8205" max="8447" width="11.42578125" style="11"/>
    <col min="8448" max="8448" width="5.5703125" style="11" customWidth="1"/>
    <col min="8449" max="8449" width="7.85546875" style="11" customWidth="1"/>
    <col min="8450" max="8450" width="4.85546875" style="11" customWidth="1"/>
    <col min="8451" max="8451" width="7.85546875" style="11" bestFit="1" customWidth="1"/>
    <col min="8452" max="8452" width="7.140625" style="11" customWidth="1"/>
    <col min="8453" max="8453" width="5.85546875" style="11" bestFit="1" customWidth="1"/>
    <col min="8454" max="8454" width="14.140625" style="11" customWidth="1"/>
    <col min="8455" max="8455" width="10.5703125" style="11" customWidth="1"/>
    <col min="8456" max="8456" width="11.85546875" style="11" customWidth="1"/>
    <col min="8457" max="8457" width="9.140625" style="11" customWidth="1"/>
    <col min="8458" max="8458" width="10" style="11" customWidth="1"/>
    <col min="8459" max="8459" width="10.85546875" style="11" customWidth="1"/>
    <col min="8460" max="8460" width="13" style="11" customWidth="1"/>
    <col min="8461" max="8703" width="11.42578125" style="11"/>
    <col min="8704" max="8704" width="5.5703125" style="11" customWidth="1"/>
    <col min="8705" max="8705" width="7.85546875" style="11" customWidth="1"/>
    <col min="8706" max="8706" width="4.85546875" style="11" customWidth="1"/>
    <col min="8707" max="8707" width="7.85546875" style="11" bestFit="1" customWidth="1"/>
    <col min="8708" max="8708" width="7.140625" style="11" customWidth="1"/>
    <col min="8709" max="8709" width="5.85546875" style="11" bestFit="1" customWidth="1"/>
    <col min="8710" max="8710" width="14.140625" style="11" customWidth="1"/>
    <col min="8711" max="8711" width="10.5703125" style="11" customWidth="1"/>
    <col min="8712" max="8712" width="11.85546875" style="11" customWidth="1"/>
    <col min="8713" max="8713" width="9.140625" style="11" customWidth="1"/>
    <col min="8714" max="8714" width="10" style="11" customWidth="1"/>
    <col min="8715" max="8715" width="10.85546875" style="11" customWidth="1"/>
    <col min="8716" max="8716" width="13" style="11" customWidth="1"/>
    <col min="8717" max="8959" width="11.42578125" style="11"/>
    <col min="8960" max="8960" width="5.5703125" style="11" customWidth="1"/>
    <col min="8961" max="8961" width="7.85546875" style="11" customWidth="1"/>
    <col min="8962" max="8962" width="4.85546875" style="11" customWidth="1"/>
    <col min="8963" max="8963" width="7.85546875" style="11" bestFit="1" customWidth="1"/>
    <col min="8964" max="8964" width="7.140625" style="11" customWidth="1"/>
    <col min="8965" max="8965" width="5.85546875" style="11" bestFit="1" customWidth="1"/>
    <col min="8966" max="8966" width="14.140625" style="11" customWidth="1"/>
    <col min="8967" max="8967" width="10.5703125" style="11" customWidth="1"/>
    <col min="8968" max="8968" width="11.85546875" style="11" customWidth="1"/>
    <col min="8969" max="8969" width="9.140625" style="11" customWidth="1"/>
    <col min="8970" max="8970" width="10" style="11" customWidth="1"/>
    <col min="8971" max="8971" width="10.85546875" style="11" customWidth="1"/>
    <col min="8972" max="8972" width="13" style="11" customWidth="1"/>
    <col min="8973" max="9215" width="11.42578125" style="11"/>
    <col min="9216" max="9216" width="5.5703125" style="11" customWidth="1"/>
    <col min="9217" max="9217" width="7.85546875" style="11" customWidth="1"/>
    <col min="9218" max="9218" width="4.85546875" style="11" customWidth="1"/>
    <col min="9219" max="9219" width="7.85546875" style="11" bestFit="1" customWidth="1"/>
    <col min="9220" max="9220" width="7.140625" style="11" customWidth="1"/>
    <col min="9221" max="9221" width="5.85546875" style="11" bestFit="1" customWidth="1"/>
    <col min="9222" max="9222" width="14.140625" style="11" customWidth="1"/>
    <col min="9223" max="9223" width="10.5703125" style="11" customWidth="1"/>
    <col min="9224" max="9224" width="11.85546875" style="11" customWidth="1"/>
    <col min="9225" max="9225" width="9.140625" style="11" customWidth="1"/>
    <col min="9226" max="9226" width="10" style="11" customWidth="1"/>
    <col min="9227" max="9227" width="10.85546875" style="11" customWidth="1"/>
    <col min="9228" max="9228" width="13" style="11" customWidth="1"/>
    <col min="9229" max="9471" width="11.42578125" style="11"/>
    <col min="9472" max="9472" width="5.5703125" style="11" customWidth="1"/>
    <col min="9473" max="9473" width="7.85546875" style="11" customWidth="1"/>
    <col min="9474" max="9474" width="4.85546875" style="11" customWidth="1"/>
    <col min="9475" max="9475" width="7.85546875" style="11" bestFit="1" customWidth="1"/>
    <col min="9476" max="9476" width="7.140625" style="11" customWidth="1"/>
    <col min="9477" max="9477" width="5.85546875" style="11" bestFit="1" customWidth="1"/>
    <col min="9478" max="9478" width="14.140625" style="11" customWidth="1"/>
    <col min="9479" max="9479" width="10.5703125" style="11" customWidth="1"/>
    <col min="9480" max="9480" width="11.85546875" style="11" customWidth="1"/>
    <col min="9481" max="9481" width="9.140625" style="11" customWidth="1"/>
    <col min="9482" max="9482" width="10" style="11" customWidth="1"/>
    <col min="9483" max="9483" width="10.85546875" style="11" customWidth="1"/>
    <col min="9484" max="9484" width="13" style="11" customWidth="1"/>
    <col min="9485" max="9727" width="11.42578125" style="11"/>
    <col min="9728" max="9728" width="5.5703125" style="11" customWidth="1"/>
    <col min="9729" max="9729" width="7.85546875" style="11" customWidth="1"/>
    <col min="9730" max="9730" width="4.85546875" style="11" customWidth="1"/>
    <col min="9731" max="9731" width="7.85546875" style="11" bestFit="1" customWidth="1"/>
    <col min="9732" max="9732" width="7.140625" style="11" customWidth="1"/>
    <col min="9733" max="9733" width="5.85546875" style="11" bestFit="1" customWidth="1"/>
    <col min="9734" max="9734" width="14.140625" style="11" customWidth="1"/>
    <col min="9735" max="9735" width="10.5703125" style="11" customWidth="1"/>
    <col min="9736" max="9736" width="11.85546875" style="11" customWidth="1"/>
    <col min="9737" max="9737" width="9.140625" style="11" customWidth="1"/>
    <col min="9738" max="9738" width="10" style="11" customWidth="1"/>
    <col min="9739" max="9739" width="10.85546875" style="11" customWidth="1"/>
    <col min="9740" max="9740" width="13" style="11" customWidth="1"/>
    <col min="9741" max="9983" width="11.42578125" style="11"/>
    <col min="9984" max="9984" width="5.5703125" style="11" customWidth="1"/>
    <col min="9985" max="9985" width="7.85546875" style="11" customWidth="1"/>
    <col min="9986" max="9986" width="4.85546875" style="11" customWidth="1"/>
    <col min="9987" max="9987" width="7.85546875" style="11" bestFit="1" customWidth="1"/>
    <col min="9988" max="9988" width="7.140625" style="11" customWidth="1"/>
    <col min="9989" max="9989" width="5.85546875" style="11" bestFit="1" customWidth="1"/>
    <col min="9990" max="9990" width="14.140625" style="11" customWidth="1"/>
    <col min="9991" max="9991" width="10.5703125" style="11" customWidth="1"/>
    <col min="9992" max="9992" width="11.85546875" style="11" customWidth="1"/>
    <col min="9993" max="9993" width="9.140625" style="11" customWidth="1"/>
    <col min="9994" max="9994" width="10" style="11" customWidth="1"/>
    <col min="9995" max="9995" width="10.85546875" style="11" customWidth="1"/>
    <col min="9996" max="9996" width="13" style="11" customWidth="1"/>
    <col min="9997" max="10239" width="11.42578125" style="11"/>
    <col min="10240" max="10240" width="5.5703125" style="11" customWidth="1"/>
    <col min="10241" max="10241" width="7.85546875" style="11" customWidth="1"/>
    <col min="10242" max="10242" width="4.85546875" style="11" customWidth="1"/>
    <col min="10243" max="10243" width="7.85546875" style="11" bestFit="1" customWidth="1"/>
    <col min="10244" max="10244" width="7.140625" style="11" customWidth="1"/>
    <col min="10245" max="10245" width="5.85546875" style="11" bestFit="1" customWidth="1"/>
    <col min="10246" max="10246" width="14.140625" style="11" customWidth="1"/>
    <col min="10247" max="10247" width="10.5703125" style="11" customWidth="1"/>
    <col min="10248" max="10248" width="11.85546875" style="11" customWidth="1"/>
    <col min="10249" max="10249" width="9.140625" style="11" customWidth="1"/>
    <col min="10250" max="10250" width="10" style="11" customWidth="1"/>
    <col min="10251" max="10251" width="10.85546875" style="11" customWidth="1"/>
    <col min="10252" max="10252" width="13" style="11" customWidth="1"/>
    <col min="10253" max="10495" width="11.42578125" style="11"/>
    <col min="10496" max="10496" width="5.5703125" style="11" customWidth="1"/>
    <col min="10497" max="10497" width="7.85546875" style="11" customWidth="1"/>
    <col min="10498" max="10498" width="4.85546875" style="11" customWidth="1"/>
    <col min="10499" max="10499" width="7.85546875" style="11" bestFit="1" customWidth="1"/>
    <col min="10500" max="10500" width="7.140625" style="11" customWidth="1"/>
    <col min="10501" max="10501" width="5.85546875" style="11" bestFit="1" customWidth="1"/>
    <col min="10502" max="10502" width="14.140625" style="11" customWidth="1"/>
    <col min="10503" max="10503" width="10.5703125" style="11" customWidth="1"/>
    <col min="10504" max="10504" width="11.85546875" style="11" customWidth="1"/>
    <col min="10505" max="10505" width="9.140625" style="11" customWidth="1"/>
    <col min="10506" max="10506" width="10" style="11" customWidth="1"/>
    <col min="10507" max="10507" width="10.85546875" style="11" customWidth="1"/>
    <col min="10508" max="10508" width="13" style="11" customWidth="1"/>
    <col min="10509" max="10751" width="11.42578125" style="11"/>
    <col min="10752" max="10752" width="5.5703125" style="11" customWidth="1"/>
    <col min="10753" max="10753" width="7.85546875" style="11" customWidth="1"/>
    <col min="10754" max="10754" width="4.85546875" style="11" customWidth="1"/>
    <col min="10755" max="10755" width="7.85546875" style="11" bestFit="1" customWidth="1"/>
    <col min="10756" max="10756" width="7.140625" style="11" customWidth="1"/>
    <col min="10757" max="10757" width="5.85546875" style="11" bestFit="1" customWidth="1"/>
    <col min="10758" max="10758" width="14.140625" style="11" customWidth="1"/>
    <col min="10759" max="10759" width="10.5703125" style="11" customWidth="1"/>
    <col min="10760" max="10760" width="11.85546875" style="11" customWidth="1"/>
    <col min="10761" max="10761" width="9.140625" style="11" customWidth="1"/>
    <col min="10762" max="10762" width="10" style="11" customWidth="1"/>
    <col min="10763" max="10763" width="10.85546875" style="11" customWidth="1"/>
    <col min="10764" max="10764" width="13" style="11" customWidth="1"/>
    <col min="10765" max="11007" width="11.42578125" style="11"/>
    <col min="11008" max="11008" width="5.5703125" style="11" customWidth="1"/>
    <col min="11009" max="11009" width="7.85546875" style="11" customWidth="1"/>
    <col min="11010" max="11010" width="4.85546875" style="11" customWidth="1"/>
    <col min="11011" max="11011" width="7.85546875" style="11" bestFit="1" customWidth="1"/>
    <col min="11012" max="11012" width="7.140625" style="11" customWidth="1"/>
    <col min="11013" max="11013" width="5.85546875" style="11" bestFit="1" customWidth="1"/>
    <col min="11014" max="11014" width="14.140625" style="11" customWidth="1"/>
    <col min="11015" max="11015" width="10.5703125" style="11" customWidth="1"/>
    <col min="11016" max="11016" width="11.85546875" style="11" customWidth="1"/>
    <col min="11017" max="11017" width="9.140625" style="11" customWidth="1"/>
    <col min="11018" max="11018" width="10" style="11" customWidth="1"/>
    <col min="11019" max="11019" width="10.85546875" style="11" customWidth="1"/>
    <col min="11020" max="11020" width="13" style="11" customWidth="1"/>
    <col min="11021" max="11263" width="11.42578125" style="11"/>
    <col min="11264" max="11264" width="5.5703125" style="11" customWidth="1"/>
    <col min="11265" max="11265" width="7.85546875" style="11" customWidth="1"/>
    <col min="11266" max="11266" width="4.85546875" style="11" customWidth="1"/>
    <col min="11267" max="11267" width="7.85546875" style="11" bestFit="1" customWidth="1"/>
    <col min="11268" max="11268" width="7.140625" style="11" customWidth="1"/>
    <col min="11269" max="11269" width="5.85546875" style="11" bestFit="1" customWidth="1"/>
    <col min="11270" max="11270" width="14.140625" style="11" customWidth="1"/>
    <col min="11271" max="11271" width="10.5703125" style="11" customWidth="1"/>
    <col min="11272" max="11272" width="11.85546875" style="11" customWidth="1"/>
    <col min="11273" max="11273" width="9.140625" style="11" customWidth="1"/>
    <col min="11274" max="11274" width="10" style="11" customWidth="1"/>
    <col min="11275" max="11275" width="10.85546875" style="11" customWidth="1"/>
    <col min="11276" max="11276" width="13" style="11" customWidth="1"/>
    <col min="11277" max="11519" width="11.42578125" style="11"/>
    <col min="11520" max="11520" width="5.5703125" style="11" customWidth="1"/>
    <col min="11521" max="11521" width="7.85546875" style="11" customWidth="1"/>
    <col min="11522" max="11522" width="4.85546875" style="11" customWidth="1"/>
    <col min="11523" max="11523" width="7.85546875" style="11" bestFit="1" customWidth="1"/>
    <col min="11524" max="11524" width="7.140625" style="11" customWidth="1"/>
    <col min="11525" max="11525" width="5.85546875" style="11" bestFit="1" customWidth="1"/>
    <col min="11526" max="11526" width="14.140625" style="11" customWidth="1"/>
    <col min="11527" max="11527" width="10.5703125" style="11" customWidth="1"/>
    <col min="11528" max="11528" width="11.85546875" style="11" customWidth="1"/>
    <col min="11529" max="11529" width="9.140625" style="11" customWidth="1"/>
    <col min="11530" max="11530" width="10" style="11" customWidth="1"/>
    <col min="11531" max="11531" width="10.85546875" style="11" customWidth="1"/>
    <col min="11532" max="11532" width="13" style="11" customWidth="1"/>
    <col min="11533" max="11775" width="11.42578125" style="11"/>
    <col min="11776" max="11776" width="5.5703125" style="11" customWidth="1"/>
    <col min="11777" max="11777" width="7.85546875" style="11" customWidth="1"/>
    <col min="11778" max="11778" width="4.85546875" style="11" customWidth="1"/>
    <col min="11779" max="11779" width="7.85546875" style="11" bestFit="1" customWidth="1"/>
    <col min="11780" max="11780" width="7.140625" style="11" customWidth="1"/>
    <col min="11781" max="11781" width="5.85546875" style="11" bestFit="1" customWidth="1"/>
    <col min="11782" max="11782" width="14.140625" style="11" customWidth="1"/>
    <col min="11783" max="11783" width="10.5703125" style="11" customWidth="1"/>
    <col min="11784" max="11784" width="11.85546875" style="11" customWidth="1"/>
    <col min="11785" max="11785" width="9.140625" style="11" customWidth="1"/>
    <col min="11786" max="11786" width="10" style="11" customWidth="1"/>
    <col min="11787" max="11787" width="10.85546875" style="11" customWidth="1"/>
    <col min="11788" max="11788" width="13" style="11" customWidth="1"/>
    <col min="11789" max="12031" width="11.42578125" style="11"/>
    <col min="12032" max="12032" width="5.5703125" style="11" customWidth="1"/>
    <col min="12033" max="12033" width="7.85546875" style="11" customWidth="1"/>
    <col min="12034" max="12034" width="4.85546875" style="11" customWidth="1"/>
    <col min="12035" max="12035" width="7.85546875" style="11" bestFit="1" customWidth="1"/>
    <col min="12036" max="12036" width="7.140625" style="11" customWidth="1"/>
    <col min="12037" max="12037" width="5.85546875" style="11" bestFit="1" customWidth="1"/>
    <col min="12038" max="12038" width="14.140625" style="11" customWidth="1"/>
    <col min="12039" max="12039" width="10.5703125" style="11" customWidth="1"/>
    <col min="12040" max="12040" width="11.85546875" style="11" customWidth="1"/>
    <col min="12041" max="12041" width="9.140625" style="11" customWidth="1"/>
    <col min="12042" max="12042" width="10" style="11" customWidth="1"/>
    <col min="12043" max="12043" width="10.85546875" style="11" customWidth="1"/>
    <col min="12044" max="12044" width="13" style="11" customWidth="1"/>
    <col min="12045" max="12287" width="11.42578125" style="11"/>
    <col min="12288" max="12288" width="5.5703125" style="11" customWidth="1"/>
    <col min="12289" max="12289" width="7.85546875" style="11" customWidth="1"/>
    <col min="12290" max="12290" width="4.85546875" style="11" customWidth="1"/>
    <col min="12291" max="12291" width="7.85546875" style="11" bestFit="1" customWidth="1"/>
    <col min="12292" max="12292" width="7.140625" style="11" customWidth="1"/>
    <col min="12293" max="12293" width="5.85546875" style="11" bestFit="1" customWidth="1"/>
    <col min="12294" max="12294" width="14.140625" style="11" customWidth="1"/>
    <col min="12295" max="12295" width="10.5703125" style="11" customWidth="1"/>
    <col min="12296" max="12296" width="11.85546875" style="11" customWidth="1"/>
    <col min="12297" max="12297" width="9.140625" style="11" customWidth="1"/>
    <col min="12298" max="12298" width="10" style="11" customWidth="1"/>
    <col min="12299" max="12299" width="10.85546875" style="11" customWidth="1"/>
    <col min="12300" max="12300" width="13" style="11" customWidth="1"/>
    <col min="12301" max="12543" width="11.42578125" style="11"/>
    <col min="12544" max="12544" width="5.5703125" style="11" customWidth="1"/>
    <col min="12545" max="12545" width="7.85546875" style="11" customWidth="1"/>
    <col min="12546" max="12546" width="4.85546875" style="11" customWidth="1"/>
    <col min="12547" max="12547" width="7.85546875" style="11" bestFit="1" customWidth="1"/>
    <col min="12548" max="12548" width="7.140625" style="11" customWidth="1"/>
    <col min="12549" max="12549" width="5.85546875" style="11" bestFit="1" customWidth="1"/>
    <col min="12550" max="12550" width="14.140625" style="11" customWidth="1"/>
    <col min="12551" max="12551" width="10.5703125" style="11" customWidth="1"/>
    <col min="12552" max="12552" width="11.85546875" style="11" customWidth="1"/>
    <col min="12553" max="12553" width="9.140625" style="11" customWidth="1"/>
    <col min="12554" max="12554" width="10" style="11" customWidth="1"/>
    <col min="12555" max="12555" width="10.85546875" style="11" customWidth="1"/>
    <col min="12556" max="12556" width="13" style="11" customWidth="1"/>
    <col min="12557" max="12799" width="11.42578125" style="11"/>
    <col min="12800" max="12800" width="5.5703125" style="11" customWidth="1"/>
    <col min="12801" max="12801" width="7.85546875" style="11" customWidth="1"/>
    <col min="12802" max="12802" width="4.85546875" style="11" customWidth="1"/>
    <col min="12803" max="12803" width="7.85546875" style="11" bestFit="1" customWidth="1"/>
    <col min="12804" max="12804" width="7.140625" style="11" customWidth="1"/>
    <col min="12805" max="12805" width="5.85546875" style="11" bestFit="1" customWidth="1"/>
    <col min="12806" max="12806" width="14.140625" style="11" customWidth="1"/>
    <col min="12807" max="12807" width="10.5703125" style="11" customWidth="1"/>
    <col min="12808" max="12808" width="11.85546875" style="11" customWidth="1"/>
    <col min="12809" max="12809" width="9.140625" style="11" customWidth="1"/>
    <col min="12810" max="12810" width="10" style="11" customWidth="1"/>
    <col min="12811" max="12811" width="10.85546875" style="11" customWidth="1"/>
    <col min="12812" max="12812" width="13" style="11" customWidth="1"/>
    <col min="12813" max="13055" width="11.42578125" style="11"/>
    <col min="13056" max="13056" width="5.5703125" style="11" customWidth="1"/>
    <col min="13057" max="13057" width="7.85546875" style="11" customWidth="1"/>
    <col min="13058" max="13058" width="4.85546875" style="11" customWidth="1"/>
    <col min="13059" max="13059" width="7.85546875" style="11" bestFit="1" customWidth="1"/>
    <col min="13060" max="13060" width="7.140625" style="11" customWidth="1"/>
    <col min="13061" max="13061" width="5.85546875" style="11" bestFit="1" customWidth="1"/>
    <col min="13062" max="13062" width="14.140625" style="11" customWidth="1"/>
    <col min="13063" max="13063" width="10.5703125" style="11" customWidth="1"/>
    <col min="13064" max="13064" width="11.85546875" style="11" customWidth="1"/>
    <col min="13065" max="13065" width="9.140625" style="11" customWidth="1"/>
    <col min="13066" max="13066" width="10" style="11" customWidth="1"/>
    <col min="13067" max="13067" width="10.85546875" style="11" customWidth="1"/>
    <col min="13068" max="13068" width="13" style="11" customWidth="1"/>
    <col min="13069" max="13311" width="11.42578125" style="11"/>
    <col min="13312" max="13312" width="5.5703125" style="11" customWidth="1"/>
    <col min="13313" max="13313" width="7.85546875" style="11" customWidth="1"/>
    <col min="13314" max="13314" width="4.85546875" style="11" customWidth="1"/>
    <col min="13315" max="13315" width="7.85546875" style="11" bestFit="1" customWidth="1"/>
    <col min="13316" max="13316" width="7.140625" style="11" customWidth="1"/>
    <col min="13317" max="13317" width="5.85546875" style="11" bestFit="1" customWidth="1"/>
    <col min="13318" max="13318" width="14.140625" style="11" customWidth="1"/>
    <col min="13319" max="13319" width="10.5703125" style="11" customWidth="1"/>
    <col min="13320" max="13320" width="11.85546875" style="11" customWidth="1"/>
    <col min="13321" max="13321" width="9.140625" style="11" customWidth="1"/>
    <col min="13322" max="13322" width="10" style="11" customWidth="1"/>
    <col min="13323" max="13323" width="10.85546875" style="11" customWidth="1"/>
    <col min="13324" max="13324" width="13" style="11" customWidth="1"/>
    <col min="13325" max="13567" width="11.42578125" style="11"/>
    <col min="13568" max="13568" width="5.5703125" style="11" customWidth="1"/>
    <col min="13569" max="13569" width="7.85546875" style="11" customWidth="1"/>
    <col min="13570" max="13570" width="4.85546875" style="11" customWidth="1"/>
    <col min="13571" max="13571" width="7.85546875" style="11" bestFit="1" customWidth="1"/>
    <col min="13572" max="13572" width="7.140625" style="11" customWidth="1"/>
    <col min="13573" max="13573" width="5.85546875" style="11" bestFit="1" customWidth="1"/>
    <col min="13574" max="13574" width="14.140625" style="11" customWidth="1"/>
    <col min="13575" max="13575" width="10.5703125" style="11" customWidth="1"/>
    <col min="13576" max="13576" width="11.85546875" style="11" customWidth="1"/>
    <col min="13577" max="13577" width="9.140625" style="11" customWidth="1"/>
    <col min="13578" max="13578" width="10" style="11" customWidth="1"/>
    <col min="13579" max="13579" width="10.85546875" style="11" customWidth="1"/>
    <col min="13580" max="13580" width="13" style="11" customWidth="1"/>
    <col min="13581" max="13823" width="11.42578125" style="11"/>
    <col min="13824" max="13824" width="5.5703125" style="11" customWidth="1"/>
    <col min="13825" max="13825" width="7.85546875" style="11" customWidth="1"/>
    <col min="13826" max="13826" width="4.85546875" style="11" customWidth="1"/>
    <col min="13827" max="13827" width="7.85546875" style="11" bestFit="1" customWidth="1"/>
    <col min="13828" max="13828" width="7.140625" style="11" customWidth="1"/>
    <col min="13829" max="13829" width="5.85546875" style="11" bestFit="1" customWidth="1"/>
    <col min="13830" max="13830" width="14.140625" style="11" customWidth="1"/>
    <col min="13831" max="13831" width="10.5703125" style="11" customWidth="1"/>
    <col min="13832" max="13832" width="11.85546875" style="11" customWidth="1"/>
    <col min="13833" max="13833" width="9.140625" style="11" customWidth="1"/>
    <col min="13834" max="13834" width="10" style="11" customWidth="1"/>
    <col min="13835" max="13835" width="10.85546875" style="11" customWidth="1"/>
    <col min="13836" max="13836" width="13" style="11" customWidth="1"/>
    <col min="13837" max="14079" width="11.42578125" style="11"/>
    <col min="14080" max="14080" width="5.5703125" style="11" customWidth="1"/>
    <col min="14081" max="14081" width="7.85546875" style="11" customWidth="1"/>
    <col min="14082" max="14082" width="4.85546875" style="11" customWidth="1"/>
    <col min="14083" max="14083" width="7.85546875" style="11" bestFit="1" customWidth="1"/>
    <col min="14084" max="14084" width="7.140625" style="11" customWidth="1"/>
    <col min="14085" max="14085" width="5.85546875" style="11" bestFit="1" customWidth="1"/>
    <col min="14086" max="14086" width="14.140625" style="11" customWidth="1"/>
    <col min="14087" max="14087" width="10.5703125" style="11" customWidth="1"/>
    <col min="14088" max="14088" width="11.85546875" style="11" customWidth="1"/>
    <col min="14089" max="14089" width="9.140625" style="11" customWidth="1"/>
    <col min="14090" max="14090" width="10" style="11" customWidth="1"/>
    <col min="14091" max="14091" width="10.85546875" style="11" customWidth="1"/>
    <col min="14092" max="14092" width="13" style="11" customWidth="1"/>
    <col min="14093" max="14335" width="11.42578125" style="11"/>
    <col min="14336" max="14336" width="5.5703125" style="11" customWidth="1"/>
    <col min="14337" max="14337" width="7.85546875" style="11" customWidth="1"/>
    <col min="14338" max="14338" width="4.85546875" style="11" customWidth="1"/>
    <col min="14339" max="14339" width="7.85546875" style="11" bestFit="1" customWidth="1"/>
    <col min="14340" max="14340" width="7.140625" style="11" customWidth="1"/>
    <col min="14341" max="14341" width="5.85546875" style="11" bestFit="1" customWidth="1"/>
    <col min="14342" max="14342" width="14.140625" style="11" customWidth="1"/>
    <col min="14343" max="14343" width="10.5703125" style="11" customWidth="1"/>
    <col min="14344" max="14344" width="11.85546875" style="11" customWidth="1"/>
    <col min="14345" max="14345" width="9.140625" style="11" customWidth="1"/>
    <col min="14346" max="14346" width="10" style="11" customWidth="1"/>
    <col min="14347" max="14347" width="10.85546875" style="11" customWidth="1"/>
    <col min="14348" max="14348" width="13" style="11" customWidth="1"/>
    <col min="14349" max="14591" width="11.42578125" style="11"/>
    <col min="14592" max="14592" width="5.5703125" style="11" customWidth="1"/>
    <col min="14593" max="14593" width="7.85546875" style="11" customWidth="1"/>
    <col min="14594" max="14594" width="4.85546875" style="11" customWidth="1"/>
    <col min="14595" max="14595" width="7.85546875" style="11" bestFit="1" customWidth="1"/>
    <col min="14596" max="14596" width="7.140625" style="11" customWidth="1"/>
    <col min="14597" max="14597" width="5.85546875" style="11" bestFit="1" customWidth="1"/>
    <col min="14598" max="14598" width="14.140625" style="11" customWidth="1"/>
    <col min="14599" max="14599" width="10.5703125" style="11" customWidth="1"/>
    <col min="14600" max="14600" width="11.85546875" style="11" customWidth="1"/>
    <col min="14601" max="14601" width="9.140625" style="11" customWidth="1"/>
    <col min="14602" max="14602" width="10" style="11" customWidth="1"/>
    <col min="14603" max="14603" width="10.85546875" style="11" customWidth="1"/>
    <col min="14604" max="14604" width="13" style="11" customWidth="1"/>
    <col min="14605" max="14847" width="11.42578125" style="11"/>
    <col min="14848" max="14848" width="5.5703125" style="11" customWidth="1"/>
    <col min="14849" max="14849" width="7.85546875" style="11" customWidth="1"/>
    <col min="14850" max="14850" width="4.85546875" style="11" customWidth="1"/>
    <col min="14851" max="14851" width="7.85546875" style="11" bestFit="1" customWidth="1"/>
    <col min="14852" max="14852" width="7.140625" style="11" customWidth="1"/>
    <col min="14853" max="14853" width="5.85546875" style="11" bestFit="1" customWidth="1"/>
    <col min="14854" max="14854" width="14.140625" style="11" customWidth="1"/>
    <col min="14855" max="14855" width="10.5703125" style="11" customWidth="1"/>
    <col min="14856" max="14856" width="11.85546875" style="11" customWidth="1"/>
    <col min="14857" max="14857" width="9.140625" style="11" customWidth="1"/>
    <col min="14858" max="14858" width="10" style="11" customWidth="1"/>
    <col min="14859" max="14859" width="10.85546875" style="11" customWidth="1"/>
    <col min="14860" max="14860" width="13" style="11" customWidth="1"/>
    <col min="14861" max="15103" width="11.42578125" style="11"/>
    <col min="15104" max="15104" width="5.5703125" style="11" customWidth="1"/>
    <col min="15105" max="15105" width="7.85546875" style="11" customWidth="1"/>
    <col min="15106" max="15106" width="4.85546875" style="11" customWidth="1"/>
    <col min="15107" max="15107" width="7.85546875" style="11" bestFit="1" customWidth="1"/>
    <col min="15108" max="15108" width="7.140625" style="11" customWidth="1"/>
    <col min="15109" max="15109" width="5.85546875" style="11" bestFit="1" customWidth="1"/>
    <col min="15110" max="15110" width="14.140625" style="11" customWidth="1"/>
    <col min="15111" max="15111" width="10.5703125" style="11" customWidth="1"/>
    <col min="15112" max="15112" width="11.85546875" style="11" customWidth="1"/>
    <col min="15113" max="15113" width="9.140625" style="11" customWidth="1"/>
    <col min="15114" max="15114" width="10" style="11" customWidth="1"/>
    <col min="15115" max="15115" width="10.85546875" style="11" customWidth="1"/>
    <col min="15116" max="15116" width="13" style="11" customWidth="1"/>
    <col min="15117" max="15359" width="11.42578125" style="11"/>
    <col min="15360" max="15360" width="5.5703125" style="11" customWidth="1"/>
    <col min="15361" max="15361" width="7.85546875" style="11" customWidth="1"/>
    <col min="15362" max="15362" width="4.85546875" style="11" customWidth="1"/>
    <col min="15363" max="15363" width="7.85546875" style="11" bestFit="1" customWidth="1"/>
    <col min="15364" max="15364" width="7.140625" style="11" customWidth="1"/>
    <col min="15365" max="15365" width="5.85546875" style="11" bestFit="1" customWidth="1"/>
    <col min="15366" max="15366" width="14.140625" style="11" customWidth="1"/>
    <col min="15367" max="15367" width="10.5703125" style="11" customWidth="1"/>
    <col min="15368" max="15368" width="11.85546875" style="11" customWidth="1"/>
    <col min="15369" max="15369" width="9.140625" style="11" customWidth="1"/>
    <col min="15370" max="15370" width="10" style="11" customWidth="1"/>
    <col min="15371" max="15371" width="10.85546875" style="11" customWidth="1"/>
    <col min="15372" max="15372" width="13" style="11" customWidth="1"/>
    <col min="15373" max="15615" width="11.42578125" style="11"/>
    <col min="15616" max="15616" width="5.5703125" style="11" customWidth="1"/>
    <col min="15617" max="15617" width="7.85546875" style="11" customWidth="1"/>
    <col min="15618" max="15618" width="4.85546875" style="11" customWidth="1"/>
    <col min="15619" max="15619" width="7.85546875" style="11" bestFit="1" customWidth="1"/>
    <col min="15620" max="15620" width="7.140625" style="11" customWidth="1"/>
    <col min="15621" max="15621" width="5.85546875" style="11" bestFit="1" customWidth="1"/>
    <col min="15622" max="15622" width="14.140625" style="11" customWidth="1"/>
    <col min="15623" max="15623" width="10.5703125" style="11" customWidth="1"/>
    <col min="15624" max="15624" width="11.85546875" style="11" customWidth="1"/>
    <col min="15625" max="15625" width="9.140625" style="11" customWidth="1"/>
    <col min="15626" max="15626" width="10" style="11" customWidth="1"/>
    <col min="15627" max="15627" width="10.85546875" style="11" customWidth="1"/>
    <col min="15628" max="15628" width="13" style="11" customWidth="1"/>
    <col min="15629" max="15871" width="11.42578125" style="11"/>
    <col min="15872" max="15872" width="5.5703125" style="11" customWidth="1"/>
    <col min="15873" max="15873" width="7.85546875" style="11" customWidth="1"/>
    <col min="15874" max="15874" width="4.85546875" style="11" customWidth="1"/>
    <col min="15875" max="15875" width="7.85546875" style="11" bestFit="1" customWidth="1"/>
    <col min="15876" max="15876" width="7.140625" style="11" customWidth="1"/>
    <col min="15877" max="15877" width="5.85546875" style="11" bestFit="1" customWidth="1"/>
    <col min="15878" max="15878" width="14.140625" style="11" customWidth="1"/>
    <col min="15879" max="15879" width="10.5703125" style="11" customWidth="1"/>
    <col min="15880" max="15880" width="11.85546875" style="11" customWidth="1"/>
    <col min="15881" max="15881" width="9.140625" style="11" customWidth="1"/>
    <col min="15882" max="15882" width="10" style="11" customWidth="1"/>
    <col min="15883" max="15883" width="10.85546875" style="11" customWidth="1"/>
    <col min="15884" max="15884" width="13" style="11" customWidth="1"/>
    <col min="15885" max="16127" width="11.42578125" style="11"/>
    <col min="16128" max="16128" width="5.5703125" style="11" customWidth="1"/>
    <col min="16129" max="16129" width="7.85546875" style="11" customWidth="1"/>
    <col min="16130" max="16130" width="4.85546875" style="11" customWidth="1"/>
    <col min="16131" max="16131" width="7.85546875" style="11" bestFit="1" customWidth="1"/>
    <col min="16132" max="16132" width="7.140625" style="11" customWidth="1"/>
    <col min="16133" max="16133" width="5.85546875" style="11" bestFit="1" customWidth="1"/>
    <col min="16134" max="16134" width="14.140625" style="11" customWidth="1"/>
    <col min="16135" max="16135" width="10.5703125" style="11" customWidth="1"/>
    <col min="16136" max="16136" width="11.85546875" style="11" customWidth="1"/>
    <col min="16137" max="16137" width="9.140625" style="11" customWidth="1"/>
    <col min="16138" max="16138" width="10" style="11" customWidth="1"/>
    <col min="16139" max="16139" width="10.85546875" style="11" customWidth="1"/>
    <col min="16140" max="16140" width="13" style="11" customWidth="1"/>
    <col min="16141" max="16384" width="11.42578125" style="11"/>
  </cols>
  <sheetData>
    <row r="1" spans="1:14" s="5" customFormat="1" ht="45" customHeight="1" x14ac:dyDescent="0.25">
      <c r="A1" s="937" t="s">
        <v>187</v>
      </c>
      <c r="B1" s="937"/>
      <c r="C1" s="937"/>
      <c r="D1" s="937"/>
      <c r="E1" s="937"/>
      <c r="F1" s="937"/>
      <c r="G1" s="937"/>
      <c r="H1" s="937"/>
      <c r="I1" s="937"/>
      <c r="J1" s="937"/>
      <c r="K1" s="937"/>
      <c r="L1" s="937"/>
      <c r="M1" s="6"/>
      <c r="N1" s="6"/>
    </row>
    <row r="3" spans="1:14" ht="14.1" customHeight="1" thickBot="1" x14ac:dyDescent="0.25"/>
    <row r="4" spans="1:14" s="34" customFormat="1" ht="14.1" customHeight="1" thickBot="1" x14ac:dyDescent="0.3">
      <c r="A4" s="1162" t="s">
        <v>124</v>
      </c>
      <c r="B4" s="1160"/>
      <c r="C4" s="1160"/>
      <c r="D4" s="1160"/>
      <c r="E4" s="1160"/>
      <c r="F4" s="1160"/>
      <c r="G4" s="1160"/>
      <c r="H4" s="1160"/>
      <c r="I4" s="1160"/>
      <c r="J4" s="1160"/>
      <c r="K4" s="1160"/>
      <c r="L4" s="1161"/>
    </row>
    <row r="5" spans="1:14" ht="36" customHeight="1" x14ac:dyDescent="0.2">
      <c r="A5" s="967"/>
      <c r="B5" s="967"/>
      <c r="C5" s="1154" t="s">
        <v>197</v>
      </c>
      <c r="D5" s="1155"/>
      <c r="E5" s="1156"/>
      <c r="F5" s="1157" t="s">
        <v>150</v>
      </c>
      <c r="G5" s="1157"/>
      <c r="H5" s="1157"/>
      <c r="I5" s="1157"/>
      <c r="J5" s="1157"/>
      <c r="K5" s="1157"/>
      <c r="L5" s="1157"/>
    </row>
    <row r="6" spans="1:14" s="12" customFormat="1" ht="12" x14ac:dyDescent="0.2">
      <c r="A6" s="12" t="s">
        <v>106</v>
      </c>
      <c r="B6" s="12" t="s">
        <v>107</v>
      </c>
      <c r="C6" s="60" t="s">
        <v>108</v>
      </c>
      <c r="D6" s="61" t="s">
        <v>109</v>
      </c>
      <c r="E6" s="62" t="s">
        <v>110</v>
      </c>
      <c r="F6" s="61" t="s">
        <v>111</v>
      </c>
      <c r="G6" s="64" t="s">
        <v>112</v>
      </c>
      <c r="H6" s="64" t="s">
        <v>113</v>
      </c>
      <c r="I6" s="61" t="s">
        <v>114</v>
      </c>
      <c r="J6" s="61" t="s">
        <v>115</v>
      </c>
      <c r="K6" s="61" t="s">
        <v>259</v>
      </c>
      <c r="L6" s="61" t="s">
        <v>116</v>
      </c>
    </row>
    <row r="7" spans="1:14" s="13" customFormat="1" ht="14.1" customHeight="1" x14ac:dyDescent="0.2">
      <c r="A7" s="511" t="s">
        <v>457</v>
      </c>
      <c r="B7" s="221"/>
      <c r="C7" s="222"/>
      <c r="D7" s="223"/>
      <c r="E7" s="224"/>
      <c r="F7" s="223"/>
      <c r="G7" s="223"/>
      <c r="H7" s="223"/>
      <c r="I7" s="223"/>
      <c r="J7" s="223"/>
      <c r="K7" s="223"/>
      <c r="L7" s="225"/>
    </row>
    <row r="8" spans="1:14" s="14" customFormat="1" ht="14.1" customHeight="1" x14ac:dyDescent="0.2">
      <c r="A8" s="511" t="s">
        <v>457</v>
      </c>
      <c r="B8" s="221"/>
      <c r="C8" s="222"/>
      <c r="D8" s="223"/>
      <c r="E8" s="224"/>
      <c r="F8" s="223"/>
      <c r="G8" s="223"/>
      <c r="H8" s="223"/>
      <c r="I8" s="223"/>
      <c r="J8" s="223"/>
      <c r="K8" s="223"/>
      <c r="L8" s="223"/>
    </row>
    <row r="9" spans="1:14" s="14" customFormat="1" ht="14.1" customHeight="1" x14ac:dyDescent="0.2">
      <c r="A9" s="511" t="s">
        <v>457</v>
      </c>
      <c r="B9" s="221"/>
      <c r="C9" s="222"/>
      <c r="D9" s="223"/>
      <c r="E9" s="224"/>
      <c r="F9" s="223"/>
      <c r="G9" s="223"/>
      <c r="H9" s="223"/>
      <c r="I9" s="223"/>
      <c r="J9" s="223"/>
      <c r="K9" s="223"/>
      <c r="L9" s="223"/>
    </row>
    <row r="10" spans="1:14" s="14" customFormat="1" ht="14.1" customHeight="1" x14ac:dyDescent="0.2">
      <c r="A10" s="511" t="s">
        <v>457</v>
      </c>
      <c r="B10" s="221"/>
      <c r="C10" s="222"/>
      <c r="D10" s="223"/>
      <c r="E10" s="224"/>
      <c r="F10" s="223"/>
      <c r="G10" s="223"/>
      <c r="H10" s="223"/>
      <c r="I10" s="223"/>
      <c r="J10" s="223"/>
      <c r="K10" s="223"/>
      <c r="L10" s="223"/>
    </row>
    <row r="11" spans="1:14" s="14" customFormat="1" ht="14.1" customHeight="1" x14ac:dyDescent="0.2">
      <c r="A11" s="511" t="s">
        <v>457</v>
      </c>
      <c r="B11" s="221"/>
      <c r="C11" s="222"/>
      <c r="D11" s="223"/>
      <c r="E11" s="224"/>
      <c r="F11" s="223"/>
      <c r="G11" s="223"/>
      <c r="H11" s="223"/>
      <c r="I11" s="223"/>
      <c r="J11" s="223"/>
      <c r="K11" s="223"/>
      <c r="L11" s="223"/>
    </row>
    <row r="12" spans="1:14" s="14" customFormat="1" ht="14.1" customHeight="1" x14ac:dyDescent="0.2">
      <c r="A12" s="511" t="s">
        <v>457</v>
      </c>
      <c r="B12" s="221"/>
      <c r="C12" s="222"/>
      <c r="D12" s="223"/>
      <c r="E12" s="224"/>
      <c r="F12" s="223"/>
      <c r="G12" s="223"/>
      <c r="H12" s="223"/>
      <c r="I12" s="223"/>
      <c r="J12" s="223"/>
      <c r="K12" s="223"/>
      <c r="L12" s="223"/>
    </row>
    <row r="13" spans="1:14" s="14" customFormat="1" ht="14.1" customHeight="1" x14ac:dyDescent="0.2">
      <c r="A13" s="511" t="s">
        <v>457</v>
      </c>
      <c r="B13" s="221"/>
      <c r="C13" s="222"/>
      <c r="D13" s="223"/>
      <c r="E13" s="224"/>
      <c r="F13" s="223"/>
      <c r="G13" s="223"/>
      <c r="H13" s="223"/>
      <c r="I13" s="223"/>
      <c r="J13" s="223"/>
      <c r="K13" s="223"/>
      <c r="L13" s="223"/>
    </row>
    <row r="14" spans="1:14" s="14" customFormat="1" ht="14.1" customHeight="1" x14ac:dyDescent="0.2">
      <c r="A14" s="511" t="s">
        <v>457</v>
      </c>
      <c r="B14" s="221"/>
      <c r="C14" s="222"/>
      <c r="D14" s="223"/>
      <c r="E14" s="224"/>
      <c r="F14" s="223"/>
      <c r="G14" s="223"/>
      <c r="H14" s="223"/>
      <c r="I14" s="223"/>
      <c r="J14" s="223"/>
      <c r="K14" s="223"/>
      <c r="L14" s="223"/>
    </row>
    <row r="15" spans="1:14" s="14" customFormat="1" ht="14.1" customHeight="1" x14ac:dyDescent="0.2">
      <c r="A15" s="511" t="s">
        <v>457</v>
      </c>
      <c r="B15" s="221"/>
      <c r="C15" s="222"/>
      <c r="D15" s="223"/>
      <c r="E15" s="224"/>
      <c r="F15" s="223"/>
      <c r="G15" s="223"/>
      <c r="H15" s="223"/>
      <c r="I15" s="223"/>
      <c r="J15" s="223"/>
      <c r="K15" s="223"/>
      <c r="L15" s="223"/>
    </row>
    <row r="16" spans="1:14" s="14" customFormat="1" ht="14.1" customHeight="1" x14ac:dyDescent="0.2">
      <c r="A16" s="511" t="s">
        <v>457</v>
      </c>
      <c r="B16" s="221"/>
      <c r="C16" s="222"/>
      <c r="D16" s="223"/>
      <c r="E16" s="224"/>
      <c r="F16" s="223"/>
      <c r="G16" s="223"/>
      <c r="H16" s="223"/>
      <c r="I16" s="223"/>
      <c r="J16" s="223"/>
      <c r="K16" s="223"/>
      <c r="L16" s="223"/>
    </row>
    <row r="17" spans="1:12" s="14" customFormat="1" ht="14.1" customHeight="1" x14ac:dyDescent="0.2">
      <c r="A17" s="511" t="s">
        <v>457</v>
      </c>
      <c r="B17" s="221"/>
      <c r="C17" s="222"/>
      <c r="D17" s="223"/>
      <c r="E17" s="224"/>
      <c r="F17" s="223"/>
      <c r="G17" s="223"/>
      <c r="H17" s="223"/>
      <c r="I17" s="223"/>
      <c r="J17" s="223"/>
      <c r="K17" s="223"/>
      <c r="L17" s="223"/>
    </row>
    <row r="18" spans="1:12" s="14" customFormat="1" ht="14.1" customHeight="1" x14ac:dyDescent="0.2">
      <c r="A18" s="511" t="s">
        <v>457</v>
      </c>
      <c r="B18" s="221"/>
      <c r="C18" s="222"/>
      <c r="D18" s="223"/>
      <c r="E18" s="224"/>
      <c r="F18" s="223"/>
      <c r="G18" s="223"/>
      <c r="H18" s="223"/>
      <c r="I18" s="223"/>
      <c r="J18" s="223"/>
      <c r="K18" s="223"/>
      <c r="L18" s="223"/>
    </row>
    <row r="19" spans="1:12" s="14" customFormat="1" ht="14.1" customHeight="1" x14ac:dyDescent="0.2">
      <c r="A19" s="511" t="s">
        <v>457</v>
      </c>
      <c r="B19" s="223"/>
      <c r="C19" s="222"/>
      <c r="D19" s="223"/>
      <c r="E19" s="224"/>
      <c r="F19" s="223"/>
      <c r="G19" s="223"/>
      <c r="H19" s="223"/>
      <c r="I19" s="223"/>
      <c r="J19" s="223"/>
      <c r="K19" s="223"/>
      <c r="L19" s="223"/>
    </row>
    <row r="20" spans="1:12" s="12" customFormat="1" ht="13.5" customHeight="1" x14ac:dyDescent="0.2">
      <c r="A20" s="15" t="s">
        <v>22</v>
      </c>
      <c r="B20" s="15">
        <f>SUM(B7:B19)</f>
        <v>0</v>
      </c>
      <c r="C20" s="16">
        <f>SUM(C7:C19)</f>
        <v>0</v>
      </c>
      <c r="D20" s="17">
        <f>SUM(D7:D19)</f>
        <v>0</v>
      </c>
      <c r="E20" s="18">
        <f>SUM(E7:E19)</f>
        <v>0</v>
      </c>
      <c r="F20" s="226"/>
      <c r="G20" s="226"/>
      <c r="H20" s="226"/>
      <c r="I20" s="226"/>
      <c r="J20" s="226"/>
      <c r="K20" s="226"/>
      <c r="L20" s="226"/>
    </row>
    <row r="21" spans="1:12" s="12" customFormat="1" ht="13.5" customHeight="1" thickBot="1" x14ac:dyDescent="0.25"/>
    <row r="22" spans="1:12" s="1" customFormat="1" ht="4.5" customHeight="1" thickBot="1" x14ac:dyDescent="0.25">
      <c r="A22" s="1158"/>
      <c r="B22" s="1158"/>
      <c r="C22" s="1158"/>
      <c r="D22" s="1158"/>
      <c r="E22" s="1158"/>
      <c r="F22" s="1158"/>
      <c r="G22" s="1158"/>
      <c r="H22" s="1158"/>
      <c r="I22" s="1158"/>
      <c r="J22" s="1158"/>
      <c r="K22" s="1158"/>
      <c r="L22" s="1158"/>
    </row>
    <row r="23" spans="1:12" s="34" customFormat="1" ht="30" customHeight="1" thickBot="1" x14ac:dyDescent="0.3">
      <c r="A23" s="1159" t="s">
        <v>258</v>
      </c>
      <c r="B23" s="1160"/>
      <c r="C23" s="1160"/>
      <c r="D23" s="1160"/>
      <c r="E23" s="1160"/>
      <c r="F23" s="1160"/>
      <c r="G23" s="1160"/>
      <c r="H23" s="1160"/>
      <c r="I23" s="1160"/>
      <c r="J23" s="1160"/>
      <c r="K23" s="1160"/>
      <c r="L23" s="1161"/>
    </row>
    <row r="24" spans="1:12" ht="36" customHeight="1" x14ac:dyDescent="0.2">
      <c r="A24" s="967"/>
      <c r="B24" s="967"/>
      <c r="C24" s="1154" t="s">
        <v>197</v>
      </c>
      <c r="D24" s="1155"/>
      <c r="E24" s="1156"/>
      <c r="F24" s="1157" t="s">
        <v>150</v>
      </c>
      <c r="G24" s="1157"/>
      <c r="H24" s="1157"/>
      <c r="I24" s="1157"/>
      <c r="J24" s="1157"/>
      <c r="K24" s="1157"/>
      <c r="L24" s="1157"/>
    </row>
    <row r="25" spans="1:12" s="12" customFormat="1" ht="12" x14ac:dyDescent="0.2">
      <c r="B25" s="12" t="s">
        <v>107</v>
      </c>
      <c r="C25" s="60" t="s">
        <v>108</v>
      </c>
      <c r="D25" s="61" t="s">
        <v>109</v>
      </c>
      <c r="E25" s="62" t="s">
        <v>110</v>
      </c>
      <c r="F25" s="61" t="s">
        <v>111</v>
      </c>
      <c r="G25" s="64" t="s">
        <v>112</v>
      </c>
      <c r="H25" s="64" t="s">
        <v>113</v>
      </c>
      <c r="I25" s="61" t="s">
        <v>114</v>
      </c>
      <c r="J25" s="61" t="s">
        <v>115</v>
      </c>
      <c r="K25" s="61" t="s">
        <v>259</v>
      </c>
      <c r="L25" s="61" t="s">
        <v>116</v>
      </c>
    </row>
    <row r="26" spans="1:12" s="13" customFormat="1" ht="14.1" customHeight="1" x14ac:dyDescent="0.2">
      <c r="A26" s="511" t="s">
        <v>457</v>
      </c>
      <c r="B26" s="221"/>
      <c r="C26" s="222"/>
      <c r="D26" s="223"/>
      <c r="E26" s="224"/>
      <c r="F26" s="223"/>
      <c r="G26" s="223"/>
      <c r="H26" s="223"/>
      <c r="I26" s="223"/>
      <c r="J26" s="223"/>
      <c r="K26" s="223"/>
      <c r="L26" s="225"/>
    </row>
    <row r="27" spans="1:12" s="14" customFormat="1" ht="14.1" customHeight="1" x14ac:dyDescent="0.2">
      <c r="A27" s="511" t="s">
        <v>457</v>
      </c>
      <c r="B27" s="221"/>
      <c r="C27" s="222"/>
      <c r="D27" s="223"/>
      <c r="E27" s="224"/>
      <c r="F27" s="223"/>
      <c r="G27" s="223"/>
      <c r="H27" s="223"/>
      <c r="I27" s="223"/>
      <c r="J27" s="223"/>
      <c r="K27" s="223"/>
      <c r="L27" s="223"/>
    </row>
    <row r="28" spans="1:12" s="14" customFormat="1" ht="14.1" customHeight="1" x14ac:dyDescent="0.2">
      <c r="A28" s="511" t="s">
        <v>457</v>
      </c>
      <c r="B28" s="221"/>
      <c r="C28" s="222"/>
      <c r="D28" s="223"/>
      <c r="E28" s="224"/>
      <c r="F28" s="223"/>
      <c r="G28" s="223"/>
      <c r="H28" s="223"/>
      <c r="I28" s="223"/>
      <c r="J28" s="223"/>
      <c r="K28" s="223"/>
      <c r="L28" s="223"/>
    </row>
    <row r="29" spans="1:12" s="14" customFormat="1" ht="14.1" customHeight="1" x14ac:dyDescent="0.2">
      <c r="A29" s="511" t="s">
        <v>457</v>
      </c>
      <c r="B29" s="221"/>
      <c r="C29" s="222"/>
      <c r="D29" s="223"/>
      <c r="E29" s="224"/>
      <c r="F29" s="223"/>
      <c r="G29" s="223"/>
      <c r="H29" s="223"/>
      <c r="I29" s="223"/>
      <c r="J29" s="223"/>
      <c r="K29" s="223"/>
      <c r="L29" s="223"/>
    </row>
    <row r="30" spans="1:12" s="14" customFormat="1" ht="14.1" customHeight="1" x14ac:dyDescent="0.2">
      <c r="A30" s="511" t="s">
        <v>457</v>
      </c>
      <c r="B30" s="221"/>
      <c r="C30" s="222"/>
      <c r="D30" s="223"/>
      <c r="E30" s="224"/>
      <c r="F30" s="223"/>
      <c r="G30" s="223"/>
      <c r="H30" s="223"/>
      <c r="I30" s="223"/>
      <c r="J30" s="223"/>
      <c r="K30" s="223"/>
      <c r="L30" s="223"/>
    </row>
    <row r="31" spans="1:12" s="14" customFormat="1" ht="14.1" customHeight="1" x14ac:dyDescent="0.2">
      <c r="A31" s="511" t="s">
        <v>457</v>
      </c>
      <c r="B31" s="221"/>
      <c r="C31" s="222"/>
      <c r="D31" s="223"/>
      <c r="E31" s="224"/>
      <c r="F31" s="223"/>
      <c r="G31" s="223"/>
      <c r="H31" s="223"/>
      <c r="I31" s="223"/>
      <c r="J31" s="223"/>
      <c r="K31" s="223"/>
      <c r="L31" s="223"/>
    </row>
    <row r="32" spans="1:12" s="14" customFormat="1" ht="14.1" customHeight="1" x14ac:dyDescent="0.2">
      <c r="A32" s="511" t="s">
        <v>457</v>
      </c>
      <c r="B32" s="221"/>
      <c r="C32" s="222"/>
      <c r="D32" s="223"/>
      <c r="E32" s="224"/>
      <c r="F32" s="223"/>
      <c r="G32" s="223"/>
      <c r="H32" s="223"/>
      <c r="I32" s="223"/>
      <c r="J32" s="223"/>
      <c r="K32" s="223"/>
      <c r="L32" s="223"/>
    </row>
    <row r="33" spans="1:12" s="14" customFormat="1" ht="14.1" customHeight="1" x14ac:dyDescent="0.2">
      <c r="A33" s="511" t="s">
        <v>457</v>
      </c>
      <c r="B33" s="221"/>
      <c r="C33" s="222"/>
      <c r="D33" s="223"/>
      <c r="E33" s="224"/>
      <c r="F33" s="223"/>
      <c r="G33" s="223"/>
      <c r="H33" s="223"/>
      <c r="I33" s="223"/>
      <c r="J33" s="223"/>
      <c r="K33" s="223"/>
      <c r="L33" s="223"/>
    </row>
    <row r="34" spans="1:12" s="14" customFormat="1" ht="14.1" customHeight="1" x14ac:dyDescent="0.2">
      <c r="A34" s="511" t="s">
        <v>457</v>
      </c>
      <c r="B34" s="221"/>
      <c r="C34" s="222"/>
      <c r="D34" s="223"/>
      <c r="E34" s="224"/>
      <c r="F34" s="223"/>
      <c r="G34" s="223"/>
      <c r="H34" s="223"/>
      <c r="I34" s="223"/>
      <c r="J34" s="223"/>
      <c r="K34" s="223"/>
      <c r="L34" s="223"/>
    </row>
    <row r="35" spans="1:12" s="14" customFormat="1" ht="14.1" customHeight="1" x14ac:dyDescent="0.2">
      <c r="A35" s="511" t="s">
        <v>457</v>
      </c>
      <c r="B35" s="221"/>
      <c r="C35" s="222"/>
      <c r="D35" s="223"/>
      <c r="E35" s="224"/>
      <c r="F35" s="223"/>
      <c r="G35" s="223"/>
      <c r="H35" s="223"/>
      <c r="I35" s="223"/>
      <c r="J35" s="223"/>
      <c r="K35" s="223"/>
      <c r="L35" s="223"/>
    </row>
    <row r="36" spans="1:12" s="14" customFormat="1" ht="14.1" customHeight="1" x14ac:dyDescent="0.2">
      <c r="A36" s="511" t="s">
        <v>457</v>
      </c>
      <c r="B36" s="221"/>
      <c r="C36" s="222"/>
      <c r="D36" s="223"/>
      <c r="E36" s="224"/>
      <c r="F36" s="223"/>
      <c r="G36" s="223"/>
      <c r="H36" s="223"/>
      <c r="I36" s="223"/>
      <c r="J36" s="223"/>
      <c r="K36" s="223"/>
      <c r="L36" s="223"/>
    </row>
    <row r="37" spans="1:12" s="14" customFormat="1" ht="14.1" customHeight="1" x14ac:dyDescent="0.2">
      <c r="A37" s="511" t="s">
        <v>457</v>
      </c>
      <c r="B37" s="221"/>
      <c r="C37" s="222"/>
      <c r="D37" s="223"/>
      <c r="E37" s="224"/>
      <c r="F37" s="223"/>
      <c r="G37" s="223"/>
      <c r="H37" s="223"/>
      <c r="I37" s="223"/>
      <c r="J37" s="223"/>
      <c r="K37" s="223"/>
      <c r="L37" s="223"/>
    </row>
    <row r="38" spans="1:12" s="14" customFormat="1" ht="14.1" customHeight="1" x14ac:dyDescent="0.2">
      <c r="A38" s="511" t="s">
        <v>457</v>
      </c>
      <c r="B38" s="223"/>
      <c r="C38" s="222"/>
      <c r="D38" s="223"/>
      <c r="E38" s="224"/>
      <c r="F38" s="223"/>
      <c r="G38" s="223"/>
      <c r="H38" s="223"/>
      <c r="I38" s="223"/>
      <c r="J38" s="223"/>
      <c r="K38" s="223"/>
      <c r="L38" s="223"/>
    </row>
    <row r="39" spans="1:12" s="12" customFormat="1" ht="13.5" customHeight="1" x14ac:dyDescent="0.2">
      <c r="A39" s="15" t="s">
        <v>22</v>
      </c>
      <c r="B39" s="15">
        <f>SUM(B26:B38)</f>
        <v>0</v>
      </c>
      <c r="C39" s="16">
        <f>SUM(C26:C38)</f>
        <v>0</v>
      </c>
      <c r="D39" s="17">
        <f>SUM(D26:D38)</f>
        <v>0</v>
      </c>
      <c r="E39" s="18">
        <f>SUM(E26:E38)</f>
        <v>0</v>
      </c>
      <c r="F39" s="226"/>
      <c r="G39" s="226"/>
      <c r="H39" s="226"/>
      <c r="I39" s="226"/>
      <c r="J39" s="226"/>
      <c r="K39" s="226"/>
      <c r="L39" s="226"/>
    </row>
  </sheetData>
  <mergeCells count="10">
    <mergeCell ref="A24:B24"/>
    <mergeCell ref="C24:E24"/>
    <mergeCell ref="F24:L24"/>
    <mergeCell ref="A1:L1"/>
    <mergeCell ref="A22:L22"/>
    <mergeCell ref="A23:L23"/>
    <mergeCell ref="A4:L4"/>
    <mergeCell ref="A5:B5"/>
    <mergeCell ref="C5:E5"/>
    <mergeCell ref="F5:L5"/>
  </mergeCells>
  <phoneticPr fontId="30" type="noConversion"/>
  <printOptions gridLines="1"/>
  <pageMargins left="0.78740157480314965" right="0.78740157480314965" top="1.1811023622047245" bottom="0.39370078740157483" header="0.39370078740157483" footer="0.51181102362204722"/>
  <pageSetup scale="76" orientation="landscape" r:id="rId1"/>
  <headerFooter scaleWithDoc="0" alignWithMargins="0">
    <oddHeader>&amp;C&amp;"Calibri,Normal"&amp;9MUSICACTION
INITIATIVES COLLECTIVES 
ÉVÉNEMENT AU CANADA
PROFESSIONNELS&amp;10
&amp;R&amp;"Calibri,Gras"&amp;9&amp;P de &amp;N</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E243-0484-44A8-93D8-807849130593}">
  <sheetPr>
    <tabColor theme="5" tint="0.59999389629810485"/>
  </sheetPr>
  <dimension ref="A1:P16"/>
  <sheetViews>
    <sheetView zoomScaleNormal="100" workbookViewId="0">
      <selection activeCell="A17" sqref="A17:XFD91"/>
    </sheetView>
  </sheetViews>
  <sheetFormatPr baseColWidth="10" defaultColWidth="10.85546875" defaultRowHeight="12" x14ac:dyDescent="0.2"/>
  <cols>
    <col min="1" max="1" width="30.140625" style="53" customWidth="1"/>
    <col min="2" max="2" width="14.140625" style="51" customWidth="1"/>
    <col min="3" max="3" width="14.85546875" style="51" customWidth="1"/>
    <col min="4" max="16384" width="10.85546875" style="51"/>
  </cols>
  <sheetData>
    <row r="1" spans="1:16" s="5" customFormat="1" ht="45" customHeight="1" x14ac:dyDescent="0.25">
      <c r="A1" s="937" t="s">
        <v>188</v>
      </c>
      <c r="B1" s="937"/>
      <c r="C1" s="937"/>
      <c r="D1" s="937"/>
      <c r="E1" s="937"/>
      <c r="F1" s="937"/>
      <c r="G1" s="937"/>
      <c r="H1" s="937"/>
      <c r="I1" s="937"/>
      <c r="J1" s="937"/>
      <c r="K1" s="937"/>
      <c r="L1" s="6"/>
      <c r="M1" s="6"/>
      <c r="N1" s="6"/>
      <c r="O1" s="6"/>
      <c r="P1" s="6"/>
    </row>
    <row r="2" spans="1:16" x14ac:dyDescent="0.2">
      <c r="A2" s="1164"/>
      <c r="B2" s="1164"/>
      <c r="C2" s="1164"/>
      <c r="D2" s="1164"/>
      <c r="E2" s="1164"/>
      <c r="F2" s="1164"/>
      <c r="G2" s="1164"/>
      <c r="H2" s="1164"/>
      <c r="I2" s="1164"/>
      <c r="J2" s="1164"/>
      <c r="K2" s="1164"/>
      <c r="L2" s="52"/>
    </row>
    <row r="3" spans="1:16" s="1" customFormat="1" ht="26.25" customHeight="1" x14ac:dyDescent="0.2">
      <c r="A3" s="960" t="str">
        <f>DC!A4</f>
        <v>PROJET #1 / TITRE DU PROJET :</v>
      </c>
      <c r="B3" s="960"/>
      <c r="C3" s="960"/>
      <c r="D3" s="960"/>
      <c r="E3" s="960"/>
      <c r="F3" s="960"/>
      <c r="G3" s="960"/>
      <c r="H3" s="960"/>
      <c r="I3" s="960"/>
      <c r="J3" s="960"/>
      <c r="K3" s="960"/>
      <c r="L3" s="51"/>
      <c r="M3" s="51"/>
    </row>
    <row r="4" spans="1:16" s="1" customFormat="1" ht="15" customHeight="1" x14ac:dyDescent="0.2">
      <c r="A4" s="930" t="s">
        <v>505</v>
      </c>
      <c r="B4" s="930"/>
      <c r="C4" s="930"/>
      <c r="D4" s="930"/>
      <c r="E4" s="930"/>
      <c r="F4" s="930"/>
      <c r="G4" s="930"/>
      <c r="H4" s="930"/>
      <c r="I4" s="930"/>
      <c r="J4" s="930"/>
      <c r="K4" s="930"/>
      <c r="L4" s="51"/>
      <c r="M4" s="51"/>
    </row>
    <row r="5" spans="1:16" s="1" customFormat="1" ht="51.6" customHeight="1" x14ac:dyDescent="0.2">
      <c r="A5" s="1163"/>
      <c r="B5" s="1163"/>
      <c r="C5" s="1163"/>
      <c r="D5" s="1163"/>
      <c r="E5" s="1163"/>
      <c r="F5" s="1163"/>
      <c r="G5" s="1163"/>
      <c r="H5" s="1163"/>
      <c r="I5" s="1163"/>
      <c r="J5" s="1163"/>
      <c r="K5" s="1163"/>
      <c r="L5" s="51"/>
      <c r="M5" s="51"/>
    </row>
    <row r="6" spans="1:16" s="1" customFormat="1" ht="26.45" customHeight="1" x14ac:dyDescent="0.2">
      <c r="A6" s="926" t="s">
        <v>555</v>
      </c>
      <c r="B6" s="927"/>
      <c r="C6" s="927"/>
      <c r="D6" s="927"/>
      <c r="E6" s="927"/>
      <c r="F6" s="927"/>
      <c r="G6" s="927"/>
      <c r="H6" s="927"/>
      <c r="I6" s="927"/>
      <c r="J6" s="927"/>
      <c r="K6" s="927"/>
      <c r="L6" s="88"/>
      <c r="M6" s="51"/>
    </row>
    <row r="7" spans="1:16" s="1" customFormat="1" ht="51.6" customHeight="1" x14ac:dyDescent="0.2">
      <c r="A7" s="1163"/>
      <c r="B7" s="934"/>
      <c r="C7" s="934"/>
      <c r="D7" s="934"/>
      <c r="E7" s="934"/>
      <c r="F7" s="934"/>
      <c r="G7" s="934"/>
      <c r="H7" s="934"/>
      <c r="I7" s="934"/>
      <c r="J7" s="934"/>
      <c r="K7" s="934"/>
      <c r="L7" s="51"/>
      <c r="M7" s="51"/>
    </row>
    <row r="8" spans="1:16" s="1" customFormat="1" ht="15" customHeight="1" x14ac:dyDescent="0.2">
      <c r="A8" s="811" t="s">
        <v>506</v>
      </c>
      <c r="B8" s="811"/>
      <c r="C8" s="811"/>
      <c r="D8" s="811"/>
      <c r="E8" s="811"/>
      <c r="F8" s="811"/>
      <c r="G8" s="811"/>
      <c r="H8" s="811"/>
      <c r="I8" s="811"/>
      <c r="J8" s="811"/>
      <c r="K8" s="811"/>
      <c r="L8" s="88"/>
      <c r="M8" s="51"/>
    </row>
    <row r="9" spans="1:16" s="1" customFormat="1" ht="51.95" customHeight="1" x14ac:dyDescent="0.2">
      <c r="A9" s="1163"/>
      <c r="B9" s="934"/>
      <c r="C9" s="934"/>
      <c r="D9" s="934"/>
      <c r="E9" s="934"/>
      <c r="F9" s="934"/>
      <c r="G9" s="934"/>
      <c r="H9" s="934"/>
      <c r="I9" s="934"/>
      <c r="J9" s="934"/>
      <c r="K9" s="934"/>
      <c r="L9" s="51"/>
      <c r="M9" s="51"/>
    </row>
    <row r="10" spans="1:16" s="1" customFormat="1" ht="15" customHeight="1" x14ac:dyDescent="0.2">
      <c r="A10" s="811" t="s">
        <v>507</v>
      </c>
      <c r="B10" s="811"/>
      <c r="C10" s="811"/>
      <c r="D10" s="811"/>
      <c r="E10" s="811"/>
      <c r="F10" s="811"/>
      <c r="G10" s="811"/>
      <c r="H10" s="811"/>
      <c r="I10" s="811"/>
      <c r="J10" s="811"/>
      <c r="K10" s="811"/>
      <c r="L10" s="51"/>
      <c r="M10" s="51"/>
    </row>
    <row r="11" spans="1:16" s="1" customFormat="1" ht="51.95" customHeight="1" x14ac:dyDescent="0.2">
      <c r="A11" s="1163"/>
      <c r="B11" s="1163"/>
      <c r="C11" s="1163"/>
      <c r="D11" s="1163"/>
      <c r="E11" s="1163"/>
      <c r="F11" s="1163"/>
      <c r="G11" s="1163"/>
      <c r="H11" s="1163"/>
      <c r="I11" s="1163"/>
      <c r="J11" s="1163"/>
      <c r="K11" s="1163"/>
      <c r="L11" s="51"/>
      <c r="M11" s="51"/>
    </row>
    <row r="12" spans="1:16" s="1" customFormat="1" ht="42.75" customHeight="1" x14ac:dyDescent="0.2">
      <c r="A12" s="811" t="s">
        <v>556</v>
      </c>
      <c r="B12" s="811"/>
      <c r="C12" s="811"/>
      <c r="D12" s="811"/>
      <c r="E12" s="811"/>
      <c r="F12" s="811"/>
      <c r="G12" s="811"/>
      <c r="H12" s="811"/>
      <c r="I12" s="811"/>
      <c r="J12" s="811"/>
      <c r="K12" s="811"/>
      <c r="L12" s="51"/>
      <c r="M12" s="51"/>
    </row>
    <row r="13" spans="1:16" s="1" customFormat="1" ht="45" customHeight="1" x14ac:dyDescent="0.2">
      <c r="A13" s="1166"/>
      <c r="B13" s="1166"/>
      <c r="C13" s="1166"/>
      <c r="D13" s="1166"/>
      <c r="E13" s="1166"/>
      <c r="F13" s="1166"/>
      <c r="G13" s="1166"/>
      <c r="H13" s="1166"/>
      <c r="I13" s="1166"/>
      <c r="J13" s="1166"/>
      <c r="K13" s="1166"/>
      <c r="L13" s="51"/>
      <c r="M13" s="51"/>
    </row>
    <row r="14" spans="1:16" s="1" customFormat="1" ht="15" customHeight="1" x14ac:dyDescent="0.2">
      <c r="A14" s="811" t="s">
        <v>508</v>
      </c>
      <c r="B14" s="811"/>
      <c r="C14" s="811"/>
      <c r="D14" s="811"/>
      <c r="E14" s="811"/>
      <c r="F14" s="811"/>
      <c r="G14" s="811"/>
      <c r="H14" s="811"/>
      <c r="I14" s="811"/>
      <c r="J14" s="811"/>
      <c r="K14" s="811"/>
      <c r="L14" s="51"/>
      <c r="M14" s="51"/>
    </row>
    <row r="15" spans="1:16" s="1" customFormat="1" ht="47.25" customHeight="1" thickBot="1" x14ac:dyDescent="0.25">
      <c r="A15" s="1165"/>
      <c r="B15" s="1165"/>
      <c r="C15" s="1165"/>
      <c r="D15" s="1165"/>
      <c r="E15" s="1165"/>
      <c r="F15" s="1165"/>
      <c r="G15" s="1165"/>
      <c r="H15" s="1165"/>
      <c r="I15" s="1165"/>
      <c r="J15" s="1165"/>
      <c r="K15" s="1165"/>
      <c r="L15" s="51"/>
      <c r="M15" s="51"/>
    </row>
    <row r="16" spans="1:16" s="1" customFormat="1" ht="4.5" customHeight="1" thickBot="1" x14ac:dyDescent="0.25">
      <c r="A16" s="978"/>
      <c r="B16" s="978"/>
      <c r="C16" s="978"/>
      <c r="D16" s="978"/>
      <c r="E16" s="978"/>
      <c r="F16" s="978"/>
      <c r="G16" s="978"/>
      <c r="H16" s="978"/>
      <c r="I16" s="978"/>
      <c r="J16" s="978"/>
      <c r="K16" s="978"/>
      <c r="L16" s="66"/>
      <c r="M16" s="66"/>
    </row>
  </sheetData>
  <mergeCells count="16">
    <mergeCell ref="A16:K16"/>
    <mergeCell ref="A9:K9"/>
    <mergeCell ref="A10:K10"/>
    <mergeCell ref="A15:K15"/>
    <mergeCell ref="A12:K12"/>
    <mergeCell ref="A13:K13"/>
    <mergeCell ref="A1:K1"/>
    <mergeCell ref="A11:K11"/>
    <mergeCell ref="A14:K14"/>
    <mergeCell ref="A3:K3"/>
    <mergeCell ref="A4:K4"/>
    <mergeCell ref="A5:K5"/>
    <mergeCell ref="A6:K6"/>
    <mergeCell ref="A7:K7"/>
    <mergeCell ref="A8:K8"/>
    <mergeCell ref="A2:K2"/>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DÉVELOPPEMENT DES COMPÉTENCES</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4290-5FD8-450D-97AD-6E781DEEA021}">
  <sheetPr>
    <tabColor theme="5" tint="0.59999389629810485"/>
  </sheetPr>
  <dimension ref="A1:P30"/>
  <sheetViews>
    <sheetView zoomScaleNormal="100" workbookViewId="0">
      <selection activeCell="A26" sqref="A26:K26"/>
    </sheetView>
  </sheetViews>
  <sheetFormatPr baseColWidth="10" defaultColWidth="10.85546875" defaultRowHeight="12.75" x14ac:dyDescent="0.2"/>
  <cols>
    <col min="1" max="1" width="31" style="8" customWidth="1"/>
    <col min="2" max="2" width="14.140625" style="1" customWidth="1"/>
    <col min="3" max="3" width="14.85546875" style="1" customWidth="1"/>
    <col min="4" max="16384" width="10.85546875" style="1"/>
  </cols>
  <sheetData>
    <row r="1" spans="1:16" s="5" customFormat="1" ht="45" customHeight="1" x14ac:dyDescent="0.25">
      <c r="A1" s="937" t="s">
        <v>190</v>
      </c>
      <c r="B1" s="937"/>
      <c r="C1" s="937"/>
      <c r="D1" s="937"/>
      <c r="E1" s="937"/>
      <c r="F1" s="937"/>
      <c r="G1" s="937"/>
      <c r="H1" s="937"/>
      <c r="I1" s="937"/>
      <c r="J1" s="937"/>
      <c r="K1" s="937"/>
      <c r="L1" s="6"/>
      <c r="M1" s="6"/>
      <c r="N1" s="6"/>
      <c r="O1" s="6"/>
      <c r="P1" s="6"/>
    </row>
    <row r="2" spans="1:16" ht="15" customHeight="1" x14ac:dyDescent="0.2">
      <c r="A2" s="943"/>
      <c r="B2" s="943"/>
      <c r="C2" s="943"/>
      <c r="D2" s="943"/>
      <c r="E2" s="943"/>
      <c r="F2" s="943"/>
      <c r="G2" s="943"/>
      <c r="H2" s="943"/>
      <c r="I2" s="943"/>
      <c r="J2" s="943"/>
      <c r="K2" s="943"/>
    </row>
    <row r="3" spans="1:16" ht="23.25" customHeight="1" x14ac:dyDescent="0.2">
      <c r="A3" s="960" t="str">
        <f>PCN!A3</f>
        <v>PROJET #1 / TITRE DU PROJET :</v>
      </c>
      <c r="B3" s="960"/>
      <c r="C3" s="960"/>
      <c r="D3" s="960"/>
      <c r="E3" s="960"/>
      <c r="F3" s="960"/>
      <c r="G3" s="960"/>
      <c r="H3" s="960"/>
      <c r="I3" s="960"/>
      <c r="J3" s="960"/>
      <c r="K3" s="960"/>
      <c r="L3" s="51"/>
    </row>
    <row r="4" spans="1:16" ht="15" customHeight="1" x14ac:dyDescent="0.2">
      <c r="A4" s="811" t="s">
        <v>505</v>
      </c>
      <c r="B4" s="961"/>
      <c r="C4" s="961"/>
      <c r="D4" s="961"/>
      <c r="E4" s="961"/>
      <c r="F4" s="961"/>
      <c r="G4" s="961"/>
      <c r="H4" s="961"/>
      <c r="I4" s="961"/>
      <c r="J4" s="961"/>
      <c r="K4" s="961"/>
      <c r="L4" s="51"/>
    </row>
    <row r="5" spans="1:16" ht="45" customHeight="1" x14ac:dyDescent="0.2">
      <c r="A5" s="928"/>
      <c r="B5" s="962"/>
      <c r="C5" s="962"/>
      <c r="D5" s="962"/>
      <c r="E5" s="962"/>
      <c r="F5" s="962"/>
      <c r="G5" s="962"/>
      <c r="H5" s="962"/>
      <c r="I5" s="962"/>
      <c r="J5" s="962"/>
      <c r="K5" s="962"/>
      <c r="L5" s="51"/>
    </row>
    <row r="6" spans="1:16" ht="15" customHeight="1" x14ac:dyDescent="0.2">
      <c r="A6" s="811" t="s">
        <v>174</v>
      </c>
      <c r="B6" s="811"/>
      <c r="C6" s="811"/>
      <c r="D6" s="811"/>
      <c r="E6" s="811"/>
      <c r="F6" s="811"/>
      <c r="G6" s="811"/>
      <c r="H6" s="811"/>
      <c r="I6" s="811"/>
      <c r="J6" s="811"/>
      <c r="K6" s="811"/>
      <c r="L6" s="51"/>
    </row>
    <row r="7" spans="1:16" ht="45" customHeight="1" x14ac:dyDescent="0.2">
      <c r="A7" s="928"/>
      <c r="B7" s="928"/>
      <c r="C7" s="928"/>
      <c r="D7" s="928"/>
      <c r="E7" s="928"/>
      <c r="F7" s="928"/>
      <c r="G7" s="928"/>
      <c r="H7" s="928"/>
      <c r="I7" s="928"/>
      <c r="J7" s="928"/>
      <c r="K7" s="928"/>
      <c r="L7" s="51"/>
    </row>
    <row r="8" spans="1:16" ht="15" customHeight="1" x14ac:dyDescent="0.2">
      <c r="A8" s="811" t="s">
        <v>557</v>
      </c>
      <c r="B8" s="811"/>
      <c r="C8" s="811"/>
      <c r="D8" s="811"/>
      <c r="E8" s="811"/>
      <c r="F8" s="811"/>
      <c r="G8" s="811"/>
      <c r="H8" s="811"/>
      <c r="I8" s="811"/>
      <c r="J8" s="811"/>
      <c r="K8" s="811"/>
      <c r="L8" s="51"/>
    </row>
    <row r="9" spans="1:16" ht="45" customHeight="1" x14ac:dyDescent="0.2">
      <c r="A9" s="925"/>
      <c r="B9" s="928"/>
      <c r="C9" s="928"/>
      <c r="D9" s="928"/>
      <c r="E9" s="928"/>
      <c r="F9" s="928"/>
      <c r="G9" s="928"/>
      <c r="H9" s="928"/>
      <c r="I9" s="928"/>
      <c r="J9" s="928"/>
      <c r="K9" s="928"/>
      <c r="L9" s="51"/>
    </row>
    <row r="10" spans="1:16" s="116" customFormat="1" ht="30" customHeight="1" x14ac:dyDescent="0.2">
      <c r="A10" s="1150" t="s">
        <v>322</v>
      </c>
      <c r="B10" s="1150"/>
      <c r="C10" s="1150"/>
      <c r="D10" s="1150"/>
      <c r="E10" s="1150"/>
      <c r="F10" s="1150"/>
      <c r="G10" s="1150"/>
      <c r="H10" s="1150"/>
      <c r="I10" s="1150"/>
      <c r="J10" s="1150"/>
      <c r="K10" s="1150"/>
    </row>
    <row r="11" spans="1:16" s="116" customFormat="1" ht="15" customHeight="1" x14ac:dyDescent="0.2">
      <c r="A11" s="1151" t="s">
        <v>378</v>
      </c>
      <c r="B11" s="1151"/>
      <c r="C11" s="1151"/>
      <c r="D11" s="1151"/>
      <c r="E11" s="1151"/>
      <c r="F11" s="1151"/>
      <c r="G11" s="1151"/>
      <c r="H11" s="1151"/>
      <c r="I11" s="1151"/>
      <c r="J11" s="1151"/>
      <c r="K11" s="1151"/>
    </row>
    <row r="12" spans="1:16" s="116" customFormat="1" ht="20.25" customHeight="1" x14ac:dyDescent="0.2">
      <c r="A12" s="117" t="s">
        <v>501</v>
      </c>
      <c r="B12" s="118"/>
      <c r="C12" s="118"/>
      <c r="D12" s="118"/>
      <c r="E12" s="118"/>
      <c r="F12" s="118"/>
      <c r="G12" s="118"/>
      <c r="H12" s="118"/>
      <c r="I12" s="118"/>
      <c r="J12" s="118"/>
      <c r="K12" s="118"/>
    </row>
    <row r="13" spans="1:16" s="116" customFormat="1" ht="51.95" customHeight="1" thickBot="1" x14ac:dyDescent="0.25">
      <c r="A13" s="843"/>
      <c r="B13" s="847"/>
      <c r="C13" s="847"/>
      <c r="D13" s="847"/>
      <c r="E13" s="847"/>
      <c r="F13" s="847"/>
      <c r="G13" s="847"/>
      <c r="H13" s="847"/>
      <c r="I13" s="847"/>
      <c r="J13" s="847"/>
      <c r="K13" s="847"/>
    </row>
    <row r="14" spans="1:16" ht="4.5" customHeight="1" thickBot="1" x14ac:dyDescent="0.25">
      <c r="A14" s="924"/>
      <c r="B14" s="924"/>
      <c r="C14" s="924"/>
      <c r="D14" s="924"/>
      <c r="E14" s="924"/>
      <c r="F14" s="924"/>
      <c r="G14" s="924"/>
      <c r="H14" s="924"/>
      <c r="I14" s="924"/>
      <c r="J14" s="924"/>
      <c r="K14" s="924"/>
      <c r="L14" s="51"/>
    </row>
    <row r="15" spans="1:16" ht="26.25" customHeight="1" x14ac:dyDescent="0.2">
      <c r="A15" s="960" t="str">
        <f>PCN!A38</f>
        <v>PROJET #2 / TITRE DU PROJET :</v>
      </c>
      <c r="B15" s="960"/>
      <c r="C15" s="960"/>
      <c r="D15" s="960"/>
      <c r="E15" s="960"/>
      <c r="F15" s="960"/>
      <c r="G15" s="960"/>
      <c r="H15" s="960"/>
      <c r="I15" s="960"/>
      <c r="J15" s="960"/>
      <c r="K15" s="960"/>
      <c r="L15" s="51"/>
    </row>
    <row r="16" spans="1:16" s="116" customFormat="1" ht="15" customHeight="1" x14ac:dyDescent="0.2">
      <c r="A16" s="933"/>
      <c r="B16" s="933"/>
      <c r="C16" s="933"/>
      <c r="D16" s="933"/>
      <c r="E16" s="933"/>
      <c r="F16" s="933"/>
      <c r="G16" s="933"/>
      <c r="H16" s="933"/>
      <c r="I16" s="933"/>
      <c r="J16" s="933"/>
      <c r="K16" s="933"/>
    </row>
    <row r="17" spans="1:16" ht="15" customHeight="1" x14ac:dyDescent="0.2">
      <c r="A17" s="811" t="s">
        <v>505</v>
      </c>
      <c r="B17" s="961"/>
      <c r="C17" s="961"/>
      <c r="D17" s="961"/>
      <c r="E17" s="961"/>
      <c r="F17" s="961"/>
      <c r="G17" s="961"/>
      <c r="H17" s="961"/>
      <c r="I17" s="961"/>
      <c r="J17" s="961"/>
      <c r="K17" s="961"/>
      <c r="L17" s="51"/>
    </row>
    <row r="18" spans="1:16" ht="45" customHeight="1" x14ac:dyDescent="0.2">
      <c r="A18" s="928"/>
      <c r="B18" s="962"/>
      <c r="C18" s="962"/>
      <c r="D18" s="962"/>
      <c r="E18" s="962"/>
      <c r="F18" s="962"/>
      <c r="G18" s="962"/>
      <c r="H18" s="962"/>
      <c r="I18" s="962"/>
      <c r="J18" s="962"/>
      <c r="K18" s="962"/>
      <c r="L18" s="51"/>
    </row>
    <row r="19" spans="1:16" ht="15" customHeight="1" x14ac:dyDescent="0.2">
      <c r="A19" s="811" t="s">
        <v>174</v>
      </c>
      <c r="B19" s="811"/>
      <c r="C19" s="811"/>
      <c r="D19" s="811"/>
      <c r="E19" s="811"/>
      <c r="F19" s="811"/>
      <c r="G19" s="811"/>
      <c r="H19" s="811"/>
      <c r="I19" s="811"/>
      <c r="J19" s="811"/>
      <c r="K19" s="811"/>
      <c r="L19" s="51"/>
    </row>
    <row r="20" spans="1:16" ht="45" customHeight="1" x14ac:dyDescent="0.2">
      <c r="A20" s="928"/>
      <c r="B20" s="928"/>
      <c r="C20" s="928"/>
      <c r="D20" s="928"/>
      <c r="E20" s="928"/>
      <c r="F20" s="928"/>
      <c r="G20" s="928"/>
      <c r="H20" s="928"/>
      <c r="I20" s="928"/>
      <c r="J20" s="928"/>
      <c r="K20" s="928"/>
      <c r="L20" s="51"/>
    </row>
    <row r="21" spans="1:16" ht="15" customHeight="1" x14ac:dyDescent="0.2">
      <c r="A21" s="811" t="s">
        <v>557</v>
      </c>
      <c r="B21" s="811"/>
      <c r="C21" s="811"/>
      <c r="D21" s="811"/>
      <c r="E21" s="811"/>
      <c r="F21" s="811"/>
      <c r="G21" s="811"/>
      <c r="H21" s="811"/>
      <c r="I21" s="811"/>
      <c r="J21" s="811"/>
      <c r="K21" s="811"/>
      <c r="L21" s="51"/>
    </row>
    <row r="22" spans="1:16" ht="45" customHeight="1" x14ac:dyDescent="0.2">
      <c r="A22" s="925"/>
      <c r="B22" s="928"/>
      <c r="C22" s="928"/>
      <c r="D22" s="928"/>
      <c r="E22" s="928"/>
      <c r="F22" s="928"/>
      <c r="G22" s="928"/>
      <c r="H22" s="928"/>
      <c r="I22" s="928"/>
      <c r="J22" s="928"/>
      <c r="K22" s="928"/>
      <c r="L22" s="51"/>
    </row>
    <row r="23" spans="1:16" s="116" customFormat="1" ht="30" customHeight="1" x14ac:dyDescent="0.2">
      <c r="A23" s="1150" t="s">
        <v>322</v>
      </c>
      <c r="B23" s="1150"/>
      <c r="C23" s="1150"/>
      <c r="D23" s="1150"/>
      <c r="E23" s="1150"/>
      <c r="F23" s="1150"/>
      <c r="G23" s="1150"/>
      <c r="H23" s="1150"/>
      <c r="I23" s="1150"/>
      <c r="J23" s="1150"/>
      <c r="K23" s="1150"/>
    </row>
    <row r="24" spans="1:16" s="116" customFormat="1" ht="18" customHeight="1" x14ac:dyDescent="0.2">
      <c r="A24" s="1151" t="s">
        <v>378</v>
      </c>
      <c r="B24" s="1151"/>
      <c r="C24" s="1151"/>
      <c r="D24" s="1151"/>
      <c r="E24" s="1151"/>
      <c r="F24" s="1151"/>
      <c r="G24" s="1151"/>
      <c r="H24" s="1151"/>
      <c r="I24" s="1151"/>
      <c r="J24" s="1151"/>
      <c r="K24" s="1151"/>
    </row>
    <row r="25" spans="1:16" s="116" customFormat="1" ht="19.5" customHeight="1" x14ac:dyDescent="0.2">
      <c r="A25" s="117" t="s">
        <v>501</v>
      </c>
      <c r="B25" s="118"/>
      <c r="C25" s="118"/>
      <c r="D25" s="118"/>
      <c r="E25" s="118"/>
      <c r="F25" s="118"/>
      <c r="G25" s="118"/>
      <c r="H25" s="118"/>
      <c r="I25" s="118"/>
      <c r="J25" s="118"/>
      <c r="K25" s="118"/>
    </row>
    <row r="26" spans="1:16" s="116" customFormat="1" ht="51" customHeight="1" thickBot="1" x14ac:dyDescent="0.25">
      <c r="A26" s="843"/>
      <c r="B26" s="847"/>
      <c r="C26" s="847"/>
      <c r="D26" s="847"/>
      <c r="E26" s="847"/>
      <c r="F26" s="847"/>
      <c r="G26" s="847"/>
      <c r="H26" s="847"/>
      <c r="I26" s="847"/>
      <c r="J26" s="847"/>
      <c r="K26" s="847"/>
    </row>
    <row r="27" spans="1:16" ht="4.5" customHeight="1" thickBot="1" x14ac:dyDescent="0.25">
      <c r="A27" s="924"/>
      <c r="B27" s="924"/>
      <c r="C27" s="924"/>
      <c r="D27" s="924"/>
      <c r="E27" s="924"/>
      <c r="F27" s="924"/>
      <c r="G27" s="924"/>
      <c r="H27" s="924"/>
      <c r="I27" s="924"/>
      <c r="J27" s="924"/>
      <c r="K27" s="924"/>
      <c r="L27" s="51"/>
    </row>
    <row r="28" spans="1:16" s="116" customFormat="1" ht="51.95" customHeight="1" x14ac:dyDescent="0.2">
      <c r="A28" s="843"/>
      <c r="B28" s="847"/>
      <c r="C28" s="847"/>
      <c r="D28" s="847"/>
      <c r="E28" s="847"/>
      <c r="F28" s="847"/>
      <c r="G28" s="847"/>
      <c r="H28" s="847"/>
      <c r="I28" s="847"/>
      <c r="J28" s="847"/>
      <c r="K28" s="847"/>
    </row>
    <row r="30" spans="1:16" s="8" customFormat="1" ht="11.45" customHeight="1" x14ac:dyDescent="0.2">
      <c r="B30" s="1"/>
      <c r="C30" s="1"/>
      <c r="D30" s="1"/>
      <c r="E30" s="1"/>
      <c r="F30" s="1"/>
      <c r="G30" s="1"/>
      <c r="H30" s="1"/>
      <c r="I30" s="1"/>
      <c r="J30" s="1"/>
      <c r="K30" s="1"/>
      <c r="L30" s="1"/>
      <c r="M30" s="1"/>
      <c r="N30" s="1"/>
      <c r="O30" s="1"/>
      <c r="P30" s="1"/>
    </row>
  </sheetData>
  <mergeCells count="26">
    <mergeCell ref="A28:K28"/>
    <mergeCell ref="A27:K27"/>
    <mergeCell ref="A23:K23"/>
    <mergeCell ref="A24:K24"/>
    <mergeCell ref="A26:K26"/>
    <mergeCell ref="A5:K5"/>
    <mergeCell ref="A1:K1"/>
    <mergeCell ref="A2:K2"/>
    <mergeCell ref="A3:K3"/>
    <mergeCell ref="A4:K4"/>
    <mergeCell ref="A18:K18"/>
    <mergeCell ref="A22:K22"/>
    <mergeCell ref="A15:K15"/>
    <mergeCell ref="A14:K14"/>
    <mergeCell ref="A6:K6"/>
    <mergeCell ref="A7:K7"/>
    <mergeCell ref="A8:K8"/>
    <mergeCell ref="A9:K9"/>
    <mergeCell ref="A19:K19"/>
    <mergeCell ref="A20:K20"/>
    <mergeCell ref="A21:K21"/>
    <mergeCell ref="A17:K17"/>
    <mergeCell ref="A16:K16"/>
    <mergeCell ref="A10:K10"/>
    <mergeCell ref="A11:K11"/>
    <mergeCell ref="A13:K13"/>
  </mergeCells>
  <pageMargins left="0.70866141732283472" right="0.70866141732283472" top="0.74803149606299213" bottom="0.74803149606299213" header="0.31496062992125984" footer="0.31496062992125984"/>
  <pageSetup scale="61" orientation="portrait" r:id="rId1"/>
  <headerFooter>
    <oddHeader>&amp;C&amp;10MUSICACTION
INITIATIVES COLLECTIVES 
PROMOTION COLLECTIVE NATIONALE</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2D027-5290-4925-88CC-952EECD836ED}">
  <sheetPr>
    <tabColor theme="5" tint="0.59999389629810485"/>
  </sheetPr>
  <dimension ref="A1:O91"/>
  <sheetViews>
    <sheetView zoomScaleNormal="100" workbookViewId="0">
      <selection activeCell="A26" sqref="A26:K26"/>
    </sheetView>
  </sheetViews>
  <sheetFormatPr baseColWidth="10" defaultColWidth="11.42578125" defaultRowHeight="15" customHeight="1" x14ac:dyDescent="0.2"/>
  <cols>
    <col min="1" max="1" width="3.85546875" style="57" customWidth="1"/>
    <col min="2" max="2" width="10.140625" style="11" customWidth="1"/>
    <col min="3" max="3" width="15.140625" style="11" customWidth="1"/>
    <col min="4" max="4" width="7.140625" style="11" customWidth="1"/>
    <col min="5" max="5" width="11.140625" style="11" customWidth="1"/>
    <col min="6" max="6" width="14.140625" style="11" customWidth="1"/>
    <col min="7" max="7" width="12.85546875" style="11" customWidth="1"/>
    <col min="8" max="9" width="11.42578125" style="11" customWidth="1"/>
    <col min="10" max="10" width="37" style="11" customWidth="1"/>
    <col min="11" max="256" width="11.42578125" style="11"/>
    <col min="257" max="257" width="3.85546875" style="11" customWidth="1"/>
    <col min="258" max="258" width="10.140625" style="11" customWidth="1"/>
    <col min="259" max="259" width="15.140625" style="11" customWidth="1"/>
    <col min="260" max="260" width="7.140625" style="11" customWidth="1"/>
    <col min="261" max="261" width="11.140625" style="11" customWidth="1"/>
    <col min="262" max="262" width="14.140625" style="11" customWidth="1"/>
    <col min="263" max="263" width="12.85546875" style="11" customWidth="1"/>
    <col min="264" max="265" width="11.42578125" style="11"/>
    <col min="266" max="266" width="37" style="11" customWidth="1"/>
    <col min="267" max="512" width="11.42578125" style="11"/>
    <col min="513" max="513" width="3.85546875" style="11" customWidth="1"/>
    <col min="514" max="514" width="10.140625" style="11" customWidth="1"/>
    <col min="515" max="515" width="15.140625" style="11" customWidth="1"/>
    <col min="516" max="516" width="7.140625" style="11" customWidth="1"/>
    <col min="517" max="517" width="11.140625" style="11" customWidth="1"/>
    <col min="518" max="518" width="14.140625" style="11" customWidth="1"/>
    <col min="519" max="519" width="12.85546875" style="11" customWidth="1"/>
    <col min="520" max="521" width="11.42578125" style="11"/>
    <col min="522" max="522" width="37" style="11" customWidth="1"/>
    <col min="523" max="768" width="11.42578125" style="11"/>
    <col min="769" max="769" width="3.85546875" style="11" customWidth="1"/>
    <col min="770" max="770" width="10.140625" style="11" customWidth="1"/>
    <col min="771" max="771" width="15.140625" style="11" customWidth="1"/>
    <col min="772" max="772" width="7.140625" style="11" customWidth="1"/>
    <col min="773" max="773" width="11.140625" style="11" customWidth="1"/>
    <col min="774" max="774" width="14.140625" style="11" customWidth="1"/>
    <col min="775" max="775" width="12.85546875" style="11" customWidth="1"/>
    <col min="776" max="777" width="11.42578125" style="11"/>
    <col min="778" max="778" width="37" style="11" customWidth="1"/>
    <col min="779" max="1024" width="11.42578125" style="11"/>
    <col min="1025" max="1025" width="3.85546875" style="11" customWidth="1"/>
    <col min="1026" max="1026" width="10.140625" style="11" customWidth="1"/>
    <col min="1027" max="1027" width="15.140625" style="11" customWidth="1"/>
    <col min="1028" max="1028" width="7.140625" style="11" customWidth="1"/>
    <col min="1029" max="1029" width="11.140625" style="11" customWidth="1"/>
    <col min="1030" max="1030" width="14.140625" style="11" customWidth="1"/>
    <col min="1031" max="1031" width="12.85546875" style="11" customWidth="1"/>
    <col min="1032" max="1033" width="11.42578125" style="11"/>
    <col min="1034" max="1034" width="37" style="11" customWidth="1"/>
    <col min="1035" max="1280" width="11.42578125" style="11"/>
    <col min="1281" max="1281" width="3.85546875" style="11" customWidth="1"/>
    <col min="1282" max="1282" width="10.140625" style="11" customWidth="1"/>
    <col min="1283" max="1283" width="15.140625" style="11" customWidth="1"/>
    <col min="1284" max="1284" width="7.140625" style="11" customWidth="1"/>
    <col min="1285" max="1285" width="11.140625" style="11" customWidth="1"/>
    <col min="1286" max="1286" width="14.140625" style="11" customWidth="1"/>
    <col min="1287" max="1287" width="12.85546875" style="11" customWidth="1"/>
    <col min="1288" max="1289" width="11.42578125" style="11"/>
    <col min="1290" max="1290" width="37" style="11" customWidth="1"/>
    <col min="1291" max="1536" width="11.42578125" style="11"/>
    <col min="1537" max="1537" width="3.85546875" style="11" customWidth="1"/>
    <col min="1538" max="1538" width="10.140625" style="11" customWidth="1"/>
    <col min="1539" max="1539" width="15.140625" style="11" customWidth="1"/>
    <col min="1540" max="1540" width="7.140625" style="11" customWidth="1"/>
    <col min="1541" max="1541" width="11.140625" style="11" customWidth="1"/>
    <col min="1542" max="1542" width="14.140625" style="11" customWidth="1"/>
    <col min="1543" max="1543" width="12.85546875" style="11" customWidth="1"/>
    <col min="1544" max="1545" width="11.42578125" style="11"/>
    <col min="1546" max="1546" width="37" style="11" customWidth="1"/>
    <col min="1547" max="1792" width="11.42578125" style="11"/>
    <col min="1793" max="1793" width="3.85546875" style="11" customWidth="1"/>
    <col min="1794" max="1794" width="10.140625" style="11" customWidth="1"/>
    <col min="1795" max="1795" width="15.140625" style="11" customWidth="1"/>
    <col min="1796" max="1796" width="7.140625" style="11" customWidth="1"/>
    <col min="1797" max="1797" width="11.140625" style="11" customWidth="1"/>
    <col min="1798" max="1798" width="14.140625" style="11" customWidth="1"/>
    <col min="1799" max="1799" width="12.85546875" style="11" customWidth="1"/>
    <col min="1800" max="1801" width="11.42578125" style="11"/>
    <col min="1802" max="1802" width="37" style="11" customWidth="1"/>
    <col min="1803" max="2048" width="11.42578125" style="11"/>
    <col min="2049" max="2049" width="3.85546875" style="11" customWidth="1"/>
    <col min="2050" max="2050" width="10.140625" style="11" customWidth="1"/>
    <col min="2051" max="2051" width="15.140625" style="11" customWidth="1"/>
    <col min="2052" max="2052" width="7.140625" style="11" customWidth="1"/>
    <col min="2053" max="2053" width="11.140625" style="11" customWidth="1"/>
    <col min="2054" max="2054" width="14.140625" style="11" customWidth="1"/>
    <col min="2055" max="2055" width="12.85546875" style="11" customWidth="1"/>
    <col min="2056" max="2057" width="11.42578125" style="11"/>
    <col min="2058" max="2058" width="37" style="11" customWidth="1"/>
    <col min="2059" max="2304" width="11.42578125" style="11"/>
    <col min="2305" max="2305" width="3.85546875" style="11" customWidth="1"/>
    <col min="2306" max="2306" width="10.140625" style="11" customWidth="1"/>
    <col min="2307" max="2307" width="15.140625" style="11" customWidth="1"/>
    <col min="2308" max="2308" width="7.140625" style="11" customWidth="1"/>
    <col min="2309" max="2309" width="11.140625" style="11" customWidth="1"/>
    <col min="2310" max="2310" width="14.140625" style="11" customWidth="1"/>
    <col min="2311" max="2311" width="12.85546875" style="11" customWidth="1"/>
    <col min="2312" max="2313" width="11.42578125" style="11"/>
    <col min="2314" max="2314" width="37" style="11" customWidth="1"/>
    <col min="2315" max="2560" width="11.42578125" style="11"/>
    <col min="2561" max="2561" width="3.85546875" style="11" customWidth="1"/>
    <col min="2562" max="2562" width="10.140625" style="11" customWidth="1"/>
    <col min="2563" max="2563" width="15.140625" style="11" customWidth="1"/>
    <col min="2564" max="2564" width="7.140625" style="11" customWidth="1"/>
    <col min="2565" max="2565" width="11.140625" style="11" customWidth="1"/>
    <col min="2566" max="2566" width="14.140625" style="11" customWidth="1"/>
    <col min="2567" max="2567" width="12.85546875" style="11" customWidth="1"/>
    <col min="2568" max="2569" width="11.42578125" style="11"/>
    <col min="2570" max="2570" width="37" style="11" customWidth="1"/>
    <col min="2571" max="2816" width="11.42578125" style="11"/>
    <col min="2817" max="2817" width="3.85546875" style="11" customWidth="1"/>
    <col min="2818" max="2818" width="10.140625" style="11" customWidth="1"/>
    <col min="2819" max="2819" width="15.140625" style="11" customWidth="1"/>
    <col min="2820" max="2820" width="7.140625" style="11" customWidth="1"/>
    <col min="2821" max="2821" width="11.140625" style="11" customWidth="1"/>
    <col min="2822" max="2822" width="14.140625" style="11" customWidth="1"/>
    <col min="2823" max="2823" width="12.85546875" style="11" customWidth="1"/>
    <col min="2824" max="2825" width="11.42578125" style="11"/>
    <col min="2826" max="2826" width="37" style="11" customWidth="1"/>
    <col min="2827" max="3072" width="11.42578125" style="11"/>
    <col min="3073" max="3073" width="3.85546875" style="11" customWidth="1"/>
    <col min="3074" max="3074" width="10.140625" style="11" customWidth="1"/>
    <col min="3075" max="3075" width="15.140625" style="11" customWidth="1"/>
    <col min="3076" max="3076" width="7.140625" style="11" customWidth="1"/>
    <col min="3077" max="3077" width="11.140625" style="11" customWidth="1"/>
    <col min="3078" max="3078" width="14.140625" style="11" customWidth="1"/>
    <col min="3079" max="3079" width="12.85546875" style="11" customWidth="1"/>
    <col min="3080" max="3081" width="11.42578125" style="11"/>
    <col min="3082" max="3082" width="37" style="11" customWidth="1"/>
    <col min="3083" max="3328" width="11.42578125" style="11"/>
    <col min="3329" max="3329" width="3.85546875" style="11" customWidth="1"/>
    <col min="3330" max="3330" width="10.140625" style="11" customWidth="1"/>
    <col min="3331" max="3331" width="15.140625" style="11" customWidth="1"/>
    <col min="3332" max="3332" width="7.140625" style="11" customWidth="1"/>
    <col min="3333" max="3333" width="11.140625" style="11" customWidth="1"/>
    <col min="3334" max="3334" width="14.140625" style="11" customWidth="1"/>
    <col min="3335" max="3335" width="12.85546875" style="11" customWidth="1"/>
    <col min="3336" max="3337" width="11.42578125" style="11"/>
    <col min="3338" max="3338" width="37" style="11" customWidth="1"/>
    <col min="3339" max="3584" width="11.42578125" style="11"/>
    <col min="3585" max="3585" width="3.85546875" style="11" customWidth="1"/>
    <col min="3586" max="3586" width="10.140625" style="11" customWidth="1"/>
    <col min="3587" max="3587" width="15.140625" style="11" customWidth="1"/>
    <col min="3588" max="3588" width="7.140625" style="11" customWidth="1"/>
    <col min="3589" max="3589" width="11.140625" style="11" customWidth="1"/>
    <col min="3590" max="3590" width="14.140625" style="11" customWidth="1"/>
    <col min="3591" max="3591" width="12.85546875" style="11" customWidth="1"/>
    <col min="3592" max="3593" width="11.42578125" style="11"/>
    <col min="3594" max="3594" width="37" style="11" customWidth="1"/>
    <col min="3595" max="3840" width="11.42578125" style="11"/>
    <col min="3841" max="3841" width="3.85546875" style="11" customWidth="1"/>
    <col min="3842" max="3842" width="10.140625" style="11" customWidth="1"/>
    <col min="3843" max="3843" width="15.140625" style="11" customWidth="1"/>
    <col min="3844" max="3844" width="7.140625" style="11" customWidth="1"/>
    <col min="3845" max="3845" width="11.140625" style="11" customWidth="1"/>
    <col min="3846" max="3846" width="14.140625" style="11" customWidth="1"/>
    <col min="3847" max="3847" width="12.85546875" style="11" customWidth="1"/>
    <col min="3848" max="3849" width="11.42578125" style="11"/>
    <col min="3850" max="3850" width="37" style="11" customWidth="1"/>
    <col min="3851" max="4096" width="11.42578125" style="11"/>
    <col min="4097" max="4097" width="3.85546875" style="11" customWidth="1"/>
    <col min="4098" max="4098" width="10.140625" style="11" customWidth="1"/>
    <col min="4099" max="4099" width="15.140625" style="11" customWidth="1"/>
    <col min="4100" max="4100" width="7.140625" style="11" customWidth="1"/>
    <col min="4101" max="4101" width="11.140625" style="11" customWidth="1"/>
    <col min="4102" max="4102" width="14.140625" style="11" customWidth="1"/>
    <col min="4103" max="4103" width="12.85546875" style="11" customWidth="1"/>
    <col min="4104" max="4105" width="11.42578125" style="11"/>
    <col min="4106" max="4106" width="37" style="11" customWidth="1"/>
    <col min="4107" max="4352" width="11.42578125" style="11"/>
    <col min="4353" max="4353" width="3.85546875" style="11" customWidth="1"/>
    <col min="4354" max="4354" width="10.140625" style="11" customWidth="1"/>
    <col min="4355" max="4355" width="15.140625" style="11" customWidth="1"/>
    <col min="4356" max="4356" width="7.140625" style="11" customWidth="1"/>
    <col min="4357" max="4357" width="11.140625" style="11" customWidth="1"/>
    <col min="4358" max="4358" width="14.140625" style="11" customWidth="1"/>
    <col min="4359" max="4359" width="12.85546875" style="11" customWidth="1"/>
    <col min="4360" max="4361" width="11.42578125" style="11"/>
    <col min="4362" max="4362" width="37" style="11" customWidth="1"/>
    <col min="4363" max="4608" width="11.42578125" style="11"/>
    <col min="4609" max="4609" width="3.85546875" style="11" customWidth="1"/>
    <col min="4610" max="4610" width="10.140625" style="11" customWidth="1"/>
    <col min="4611" max="4611" width="15.140625" style="11" customWidth="1"/>
    <col min="4612" max="4612" width="7.140625" style="11" customWidth="1"/>
    <col min="4613" max="4613" width="11.140625" style="11" customWidth="1"/>
    <col min="4614" max="4614" width="14.140625" style="11" customWidth="1"/>
    <col min="4615" max="4615" width="12.85546875" style="11" customWidth="1"/>
    <col min="4616" max="4617" width="11.42578125" style="11"/>
    <col min="4618" max="4618" width="37" style="11" customWidth="1"/>
    <col min="4619" max="4864" width="11.42578125" style="11"/>
    <col min="4865" max="4865" width="3.85546875" style="11" customWidth="1"/>
    <col min="4866" max="4866" width="10.140625" style="11" customWidth="1"/>
    <col min="4867" max="4867" width="15.140625" style="11" customWidth="1"/>
    <col min="4868" max="4868" width="7.140625" style="11" customWidth="1"/>
    <col min="4869" max="4869" width="11.140625" style="11" customWidth="1"/>
    <col min="4870" max="4870" width="14.140625" style="11" customWidth="1"/>
    <col min="4871" max="4871" width="12.85546875" style="11" customWidth="1"/>
    <col min="4872" max="4873" width="11.42578125" style="11"/>
    <col min="4874" max="4874" width="37" style="11" customWidth="1"/>
    <col min="4875" max="5120" width="11.42578125" style="11"/>
    <col min="5121" max="5121" width="3.85546875" style="11" customWidth="1"/>
    <col min="5122" max="5122" width="10.140625" style="11" customWidth="1"/>
    <col min="5123" max="5123" width="15.140625" style="11" customWidth="1"/>
    <col min="5124" max="5124" width="7.140625" style="11" customWidth="1"/>
    <col min="5125" max="5125" width="11.140625" style="11" customWidth="1"/>
    <col min="5126" max="5126" width="14.140625" style="11" customWidth="1"/>
    <col min="5127" max="5127" width="12.85546875" style="11" customWidth="1"/>
    <col min="5128" max="5129" width="11.42578125" style="11"/>
    <col min="5130" max="5130" width="37" style="11" customWidth="1"/>
    <col min="5131" max="5376" width="11.42578125" style="11"/>
    <col min="5377" max="5377" width="3.85546875" style="11" customWidth="1"/>
    <col min="5378" max="5378" width="10.140625" style="11" customWidth="1"/>
    <col min="5379" max="5379" width="15.140625" style="11" customWidth="1"/>
    <col min="5380" max="5380" width="7.140625" style="11" customWidth="1"/>
    <col min="5381" max="5381" width="11.140625" style="11" customWidth="1"/>
    <col min="5382" max="5382" width="14.140625" style="11" customWidth="1"/>
    <col min="5383" max="5383" width="12.85546875" style="11" customWidth="1"/>
    <col min="5384" max="5385" width="11.42578125" style="11"/>
    <col min="5386" max="5386" width="37" style="11" customWidth="1"/>
    <col min="5387" max="5632" width="11.42578125" style="11"/>
    <col min="5633" max="5633" width="3.85546875" style="11" customWidth="1"/>
    <col min="5634" max="5634" width="10.140625" style="11" customWidth="1"/>
    <col min="5635" max="5635" width="15.140625" style="11" customWidth="1"/>
    <col min="5636" max="5636" width="7.140625" style="11" customWidth="1"/>
    <col min="5637" max="5637" width="11.140625" style="11" customWidth="1"/>
    <col min="5638" max="5638" width="14.140625" style="11" customWidth="1"/>
    <col min="5639" max="5639" width="12.85546875" style="11" customWidth="1"/>
    <col min="5640" max="5641" width="11.42578125" style="11"/>
    <col min="5642" max="5642" width="37" style="11" customWidth="1"/>
    <col min="5643" max="5888" width="11.42578125" style="11"/>
    <col min="5889" max="5889" width="3.85546875" style="11" customWidth="1"/>
    <col min="5890" max="5890" width="10.140625" style="11" customWidth="1"/>
    <col min="5891" max="5891" width="15.140625" style="11" customWidth="1"/>
    <col min="5892" max="5892" width="7.140625" style="11" customWidth="1"/>
    <col min="5893" max="5893" width="11.140625" style="11" customWidth="1"/>
    <col min="5894" max="5894" width="14.140625" style="11" customWidth="1"/>
    <col min="5895" max="5895" width="12.85546875" style="11" customWidth="1"/>
    <col min="5896" max="5897" width="11.42578125" style="11"/>
    <col min="5898" max="5898" width="37" style="11" customWidth="1"/>
    <col min="5899" max="6144" width="11.42578125" style="11"/>
    <col min="6145" max="6145" width="3.85546875" style="11" customWidth="1"/>
    <col min="6146" max="6146" width="10.140625" style="11" customWidth="1"/>
    <col min="6147" max="6147" width="15.140625" style="11" customWidth="1"/>
    <col min="6148" max="6148" width="7.140625" style="11" customWidth="1"/>
    <col min="6149" max="6149" width="11.140625" style="11" customWidth="1"/>
    <col min="6150" max="6150" width="14.140625" style="11" customWidth="1"/>
    <col min="6151" max="6151" width="12.85546875" style="11" customWidth="1"/>
    <col min="6152" max="6153" width="11.42578125" style="11"/>
    <col min="6154" max="6154" width="37" style="11" customWidth="1"/>
    <col min="6155" max="6400" width="11.42578125" style="11"/>
    <col min="6401" max="6401" width="3.85546875" style="11" customWidth="1"/>
    <col min="6402" max="6402" width="10.140625" style="11" customWidth="1"/>
    <col min="6403" max="6403" width="15.140625" style="11" customWidth="1"/>
    <col min="6404" max="6404" width="7.140625" style="11" customWidth="1"/>
    <col min="6405" max="6405" width="11.140625" style="11" customWidth="1"/>
    <col min="6406" max="6406" width="14.140625" style="11" customWidth="1"/>
    <col min="6407" max="6407" width="12.85546875" style="11" customWidth="1"/>
    <col min="6408" max="6409" width="11.42578125" style="11"/>
    <col min="6410" max="6410" width="37" style="11" customWidth="1"/>
    <col min="6411" max="6656" width="11.42578125" style="11"/>
    <col min="6657" max="6657" width="3.85546875" style="11" customWidth="1"/>
    <col min="6658" max="6658" width="10.140625" style="11" customWidth="1"/>
    <col min="6659" max="6659" width="15.140625" style="11" customWidth="1"/>
    <col min="6660" max="6660" width="7.140625" style="11" customWidth="1"/>
    <col min="6661" max="6661" width="11.140625" style="11" customWidth="1"/>
    <col min="6662" max="6662" width="14.140625" style="11" customWidth="1"/>
    <col min="6663" max="6663" width="12.85546875" style="11" customWidth="1"/>
    <col min="6664" max="6665" width="11.42578125" style="11"/>
    <col min="6666" max="6666" width="37" style="11" customWidth="1"/>
    <col min="6667" max="6912" width="11.42578125" style="11"/>
    <col min="6913" max="6913" width="3.85546875" style="11" customWidth="1"/>
    <col min="6914" max="6914" width="10.140625" style="11" customWidth="1"/>
    <col min="6915" max="6915" width="15.140625" style="11" customWidth="1"/>
    <col min="6916" max="6916" width="7.140625" style="11" customWidth="1"/>
    <col min="6917" max="6917" width="11.140625" style="11" customWidth="1"/>
    <col min="6918" max="6918" width="14.140625" style="11" customWidth="1"/>
    <col min="6919" max="6919" width="12.85546875" style="11" customWidth="1"/>
    <col min="6920" max="6921" width="11.42578125" style="11"/>
    <col min="6922" max="6922" width="37" style="11" customWidth="1"/>
    <col min="6923" max="7168" width="11.42578125" style="11"/>
    <col min="7169" max="7169" width="3.85546875" style="11" customWidth="1"/>
    <col min="7170" max="7170" width="10.140625" style="11" customWidth="1"/>
    <col min="7171" max="7171" width="15.140625" style="11" customWidth="1"/>
    <col min="7172" max="7172" width="7.140625" style="11" customWidth="1"/>
    <col min="7173" max="7173" width="11.140625" style="11" customWidth="1"/>
    <col min="7174" max="7174" width="14.140625" style="11" customWidth="1"/>
    <col min="7175" max="7175" width="12.85546875" style="11" customWidth="1"/>
    <col min="7176" max="7177" width="11.42578125" style="11"/>
    <col min="7178" max="7178" width="37" style="11" customWidth="1"/>
    <col min="7179" max="7424" width="11.42578125" style="11"/>
    <col min="7425" max="7425" width="3.85546875" style="11" customWidth="1"/>
    <col min="7426" max="7426" width="10.140625" style="11" customWidth="1"/>
    <col min="7427" max="7427" width="15.140625" style="11" customWidth="1"/>
    <col min="7428" max="7428" width="7.140625" style="11" customWidth="1"/>
    <col min="7429" max="7429" width="11.140625" style="11" customWidth="1"/>
    <col min="7430" max="7430" width="14.140625" style="11" customWidth="1"/>
    <col min="7431" max="7431" width="12.85546875" style="11" customWidth="1"/>
    <col min="7432" max="7433" width="11.42578125" style="11"/>
    <col min="7434" max="7434" width="37" style="11" customWidth="1"/>
    <col min="7435" max="7680" width="11.42578125" style="11"/>
    <col min="7681" max="7681" width="3.85546875" style="11" customWidth="1"/>
    <col min="7682" max="7682" width="10.140625" style="11" customWidth="1"/>
    <col min="7683" max="7683" width="15.140625" style="11" customWidth="1"/>
    <col min="7684" max="7684" width="7.140625" style="11" customWidth="1"/>
    <col min="7685" max="7685" width="11.140625" style="11" customWidth="1"/>
    <col min="7686" max="7686" width="14.140625" style="11" customWidth="1"/>
    <col min="7687" max="7687" width="12.85546875" style="11" customWidth="1"/>
    <col min="7688" max="7689" width="11.42578125" style="11"/>
    <col min="7690" max="7690" width="37" style="11" customWidth="1"/>
    <col min="7691" max="7936" width="11.42578125" style="11"/>
    <col min="7937" max="7937" width="3.85546875" style="11" customWidth="1"/>
    <col min="7938" max="7938" width="10.140625" style="11" customWidth="1"/>
    <col min="7939" max="7939" width="15.140625" style="11" customWidth="1"/>
    <col min="7940" max="7940" width="7.140625" style="11" customWidth="1"/>
    <col min="7941" max="7941" width="11.140625" style="11" customWidth="1"/>
    <col min="7942" max="7942" width="14.140625" style="11" customWidth="1"/>
    <col min="7943" max="7943" width="12.85546875" style="11" customWidth="1"/>
    <col min="7944" max="7945" width="11.42578125" style="11"/>
    <col min="7946" max="7946" width="37" style="11" customWidth="1"/>
    <col min="7947" max="8192" width="11.42578125" style="11"/>
    <col min="8193" max="8193" width="3.85546875" style="11" customWidth="1"/>
    <col min="8194" max="8194" width="10.140625" style="11" customWidth="1"/>
    <col min="8195" max="8195" width="15.140625" style="11" customWidth="1"/>
    <col min="8196" max="8196" width="7.140625" style="11" customWidth="1"/>
    <col min="8197" max="8197" width="11.140625" style="11" customWidth="1"/>
    <col min="8198" max="8198" width="14.140625" style="11" customWidth="1"/>
    <col min="8199" max="8199" width="12.85546875" style="11" customWidth="1"/>
    <col min="8200" max="8201" width="11.42578125" style="11"/>
    <col min="8202" max="8202" width="37" style="11" customWidth="1"/>
    <col min="8203" max="8448" width="11.42578125" style="11"/>
    <col min="8449" max="8449" width="3.85546875" style="11" customWidth="1"/>
    <col min="8450" max="8450" width="10.140625" style="11" customWidth="1"/>
    <col min="8451" max="8451" width="15.140625" style="11" customWidth="1"/>
    <col min="8452" max="8452" width="7.140625" style="11" customWidth="1"/>
    <col min="8453" max="8453" width="11.140625" style="11" customWidth="1"/>
    <col min="8454" max="8454" width="14.140625" style="11" customWidth="1"/>
    <col min="8455" max="8455" width="12.85546875" style="11" customWidth="1"/>
    <col min="8456" max="8457" width="11.42578125" style="11"/>
    <col min="8458" max="8458" width="37" style="11" customWidth="1"/>
    <col min="8459" max="8704" width="11.42578125" style="11"/>
    <col min="8705" max="8705" width="3.85546875" style="11" customWidth="1"/>
    <col min="8706" max="8706" width="10.140625" style="11" customWidth="1"/>
    <col min="8707" max="8707" width="15.140625" style="11" customWidth="1"/>
    <col min="8708" max="8708" width="7.140625" style="11" customWidth="1"/>
    <col min="8709" max="8709" width="11.140625" style="11" customWidth="1"/>
    <col min="8710" max="8710" width="14.140625" style="11" customWidth="1"/>
    <col min="8711" max="8711" width="12.85546875" style="11" customWidth="1"/>
    <col min="8712" max="8713" width="11.42578125" style="11"/>
    <col min="8714" max="8714" width="37" style="11" customWidth="1"/>
    <col min="8715" max="8960" width="11.42578125" style="11"/>
    <col min="8961" max="8961" width="3.85546875" style="11" customWidth="1"/>
    <col min="8962" max="8962" width="10.140625" style="11" customWidth="1"/>
    <col min="8963" max="8963" width="15.140625" style="11" customWidth="1"/>
    <col min="8964" max="8964" width="7.140625" style="11" customWidth="1"/>
    <col min="8965" max="8965" width="11.140625" style="11" customWidth="1"/>
    <col min="8966" max="8966" width="14.140625" style="11" customWidth="1"/>
    <col min="8967" max="8967" width="12.85546875" style="11" customWidth="1"/>
    <col min="8968" max="8969" width="11.42578125" style="11"/>
    <col min="8970" max="8970" width="37" style="11" customWidth="1"/>
    <col min="8971" max="9216" width="11.42578125" style="11"/>
    <col min="9217" max="9217" width="3.85546875" style="11" customWidth="1"/>
    <col min="9218" max="9218" width="10.140625" style="11" customWidth="1"/>
    <col min="9219" max="9219" width="15.140625" style="11" customWidth="1"/>
    <col min="9220" max="9220" width="7.140625" style="11" customWidth="1"/>
    <col min="9221" max="9221" width="11.140625" style="11" customWidth="1"/>
    <col min="9222" max="9222" width="14.140625" style="11" customWidth="1"/>
    <col min="9223" max="9223" width="12.85546875" style="11" customWidth="1"/>
    <col min="9224" max="9225" width="11.42578125" style="11"/>
    <col min="9226" max="9226" width="37" style="11" customWidth="1"/>
    <col min="9227" max="9472" width="11.42578125" style="11"/>
    <col min="9473" max="9473" width="3.85546875" style="11" customWidth="1"/>
    <col min="9474" max="9474" width="10.140625" style="11" customWidth="1"/>
    <col min="9475" max="9475" width="15.140625" style="11" customWidth="1"/>
    <col min="9476" max="9476" width="7.140625" style="11" customWidth="1"/>
    <col min="9477" max="9477" width="11.140625" style="11" customWidth="1"/>
    <col min="9478" max="9478" width="14.140625" style="11" customWidth="1"/>
    <col min="9479" max="9479" width="12.85546875" style="11" customWidth="1"/>
    <col min="9480" max="9481" width="11.42578125" style="11"/>
    <col min="9482" max="9482" width="37" style="11" customWidth="1"/>
    <col min="9483" max="9728" width="11.42578125" style="11"/>
    <col min="9729" max="9729" width="3.85546875" style="11" customWidth="1"/>
    <col min="9730" max="9730" width="10.140625" style="11" customWidth="1"/>
    <col min="9731" max="9731" width="15.140625" style="11" customWidth="1"/>
    <col min="9732" max="9732" width="7.140625" style="11" customWidth="1"/>
    <col min="9733" max="9733" width="11.140625" style="11" customWidth="1"/>
    <col min="9734" max="9734" width="14.140625" style="11" customWidth="1"/>
    <col min="9735" max="9735" width="12.85546875" style="11" customWidth="1"/>
    <col min="9736" max="9737" width="11.42578125" style="11"/>
    <col min="9738" max="9738" width="37" style="11" customWidth="1"/>
    <col min="9739" max="9984" width="11.42578125" style="11"/>
    <col min="9985" max="9985" width="3.85546875" style="11" customWidth="1"/>
    <col min="9986" max="9986" width="10.140625" style="11" customWidth="1"/>
    <col min="9987" max="9987" width="15.140625" style="11" customWidth="1"/>
    <col min="9988" max="9988" width="7.140625" style="11" customWidth="1"/>
    <col min="9989" max="9989" width="11.140625" style="11" customWidth="1"/>
    <col min="9990" max="9990" width="14.140625" style="11" customWidth="1"/>
    <col min="9991" max="9991" width="12.85546875" style="11" customWidth="1"/>
    <col min="9992" max="9993" width="11.42578125" style="11"/>
    <col min="9994" max="9994" width="37" style="11" customWidth="1"/>
    <col min="9995" max="10240" width="11.42578125" style="11"/>
    <col min="10241" max="10241" width="3.85546875" style="11" customWidth="1"/>
    <col min="10242" max="10242" width="10.140625" style="11" customWidth="1"/>
    <col min="10243" max="10243" width="15.140625" style="11" customWidth="1"/>
    <col min="10244" max="10244" width="7.140625" style="11" customWidth="1"/>
    <col min="10245" max="10245" width="11.140625" style="11" customWidth="1"/>
    <col min="10246" max="10246" width="14.140625" style="11" customWidth="1"/>
    <col min="10247" max="10247" width="12.85546875" style="11" customWidth="1"/>
    <col min="10248" max="10249" width="11.42578125" style="11"/>
    <col min="10250" max="10250" width="37" style="11" customWidth="1"/>
    <col min="10251" max="10496" width="11.42578125" style="11"/>
    <col min="10497" max="10497" width="3.85546875" style="11" customWidth="1"/>
    <col min="10498" max="10498" width="10.140625" style="11" customWidth="1"/>
    <col min="10499" max="10499" width="15.140625" style="11" customWidth="1"/>
    <col min="10500" max="10500" width="7.140625" style="11" customWidth="1"/>
    <col min="10501" max="10501" width="11.140625" style="11" customWidth="1"/>
    <col min="10502" max="10502" width="14.140625" style="11" customWidth="1"/>
    <col min="10503" max="10503" width="12.85546875" style="11" customWidth="1"/>
    <col min="10504" max="10505" width="11.42578125" style="11"/>
    <col min="10506" max="10506" width="37" style="11" customWidth="1"/>
    <col min="10507" max="10752" width="11.42578125" style="11"/>
    <col min="10753" max="10753" width="3.85546875" style="11" customWidth="1"/>
    <col min="10754" max="10754" width="10.140625" style="11" customWidth="1"/>
    <col min="10755" max="10755" width="15.140625" style="11" customWidth="1"/>
    <col min="10756" max="10756" width="7.140625" style="11" customWidth="1"/>
    <col min="10757" max="10757" width="11.140625" style="11" customWidth="1"/>
    <col min="10758" max="10758" width="14.140625" style="11" customWidth="1"/>
    <col min="10759" max="10759" width="12.85546875" style="11" customWidth="1"/>
    <col min="10760" max="10761" width="11.42578125" style="11"/>
    <col min="10762" max="10762" width="37" style="11" customWidth="1"/>
    <col min="10763" max="11008" width="11.42578125" style="11"/>
    <col min="11009" max="11009" width="3.85546875" style="11" customWidth="1"/>
    <col min="11010" max="11010" width="10.140625" style="11" customWidth="1"/>
    <col min="11011" max="11011" width="15.140625" style="11" customWidth="1"/>
    <col min="11012" max="11012" width="7.140625" style="11" customWidth="1"/>
    <col min="11013" max="11013" width="11.140625" style="11" customWidth="1"/>
    <col min="11014" max="11014" width="14.140625" style="11" customWidth="1"/>
    <col min="11015" max="11015" width="12.85546875" style="11" customWidth="1"/>
    <col min="11016" max="11017" width="11.42578125" style="11"/>
    <col min="11018" max="11018" width="37" style="11" customWidth="1"/>
    <col min="11019" max="11264" width="11.42578125" style="11"/>
    <col min="11265" max="11265" width="3.85546875" style="11" customWidth="1"/>
    <col min="11266" max="11266" width="10.140625" style="11" customWidth="1"/>
    <col min="11267" max="11267" width="15.140625" style="11" customWidth="1"/>
    <col min="11268" max="11268" width="7.140625" style="11" customWidth="1"/>
    <col min="11269" max="11269" width="11.140625" style="11" customWidth="1"/>
    <col min="11270" max="11270" width="14.140625" style="11" customWidth="1"/>
    <col min="11271" max="11271" width="12.85546875" style="11" customWidth="1"/>
    <col min="11272" max="11273" width="11.42578125" style="11"/>
    <col min="11274" max="11274" width="37" style="11" customWidth="1"/>
    <col min="11275" max="11520" width="11.42578125" style="11"/>
    <col min="11521" max="11521" width="3.85546875" style="11" customWidth="1"/>
    <col min="11522" max="11522" width="10.140625" style="11" customWidth="1"/>
    <col min="11523" max="11523" width="15.140625" style="11" customWidth="1"/>
    <col min="11524" max="11524" width="7.140625" style="11" customWidth="1"/>
    <col min="11525" max="11525" width="11.140625" style="11" customWidth="1"/>
    <col min="11526" max="11526" width="14.140625" style="11" customWidth="1"/>
    <col min="11527" max="11527" width="12.85546875" style="11" customWidth="1"/>
    <col min="11528" max="11529" width="11.42578125" style="11"/>
    <col min="11530" max="11530" width="37" style="11" customWidth="1"/>
    <col min="11531" max="11776" width="11.42578125" style="11"/>
    <col min="11777" max="11777" width="3.85546875" style="11" customWidth="1"/>
    <col min="11778" max="11778" width="10.140625" style="11" customWidth="1"/>
    <col min="11779" max="11779" width="15.140625" style="11" customWidth="1"/>
    <col min="11780" max="11780" width="7.140625" style="11" customWidth="1"/>
    <col min="11781" max="11781" width="11.140625" style="11" customWidth="1"/>
    <col min="11782" max="11782" width="14.140625" style="11" customWidth="1"/>
    <col min="11783" max="11783" width="12.85546875" style="11" customWidth="1"/>
    <col min="11784" max="11785" width="11.42578125" style="11"/>
    <col min="11786" max="11786" width="37" style="11" customWidth="1"/>
    <col min="11787" max="12032" width="11.42578125" style="11"/>
    <col min="12033" max="12033" width="3.85546875" style="11" customWidth="1"/>
    <col min="12034" max="12034" width="10.140625" style="11" customWidth="1"/>
    <col min="12035" max="12035" width="15.140625" style="11" customWidth="1"/>
    <col min="12036" max="12036" width="7.140625" style="11" customWidth="1"/>
    <col min="12037" max="12037" width="11.140625" style="11" customWidth="1"/>
    <col min="12038" max="12038" width="14.140625" style="11" customWidth="1"/>
    <col min="12039" max="12039" width="12.85546875" style="11" customWidth="1"/>
    <col min="12040" max="12041" width="11.42578125" style="11"/>
    <col min="12042" max="12042" width="37" style="11" customWidth="1"/>
    <col min="12043" max="12288" width="11.42578125" style="11"/>
    <col min="12289" max="12289" width="3.85546875" style="11" customWidth="1"/>
    <col min="12290" max="12290" width="10.140625" style="11" customWidth="1"/>
    <col min="12291" max="12291" width="15.140625" style="11" customWidth="1"/>
    <col min="12292" max="12292" width="7.140625" style="11" customWidth="1"/>
    <col min="12293" max="12293" width="11.140625" style="11" customWidth="1"/>
    <col min="12294" max="12294" width="14.140625" style="11" customWidth="1"/>
    <col min="12295" max="12295" width="12.85546875" style="11" customWidth="1"/>
    <col min="12296" max="12297" width="11.42578125" style="11"/>
    <col min="12298" max="12298" width="37" style="11" customWidth="1"/>
    <col min="12299" max="12544" width="11.42578125" style="11"/>
    <col min="12545" max="12545" width="3.85546875" style="11" customWidth="1"/>
    <col min="12546" max="12546" width="10.140625" style="11" customWidth="1"/>
    <col min="12547" max="12547" width="15.140625" style="11" customWidth="1"/>
    <col min="12548" max="12548" width="7.140625" style="11" customWidth="1"/>
    <col min="12549" max="12549" width="11.140625" style="11" customWidth="1"/>
    <col min="12550" max="12550" width="14.140625" style="11" customWidth="1"/>
    <col min="12551" max="12551" width="12.85546875" style="11" customWidth="1"/>
    <col min="12552" max="12553" width="11.42578125" style="11"/>
    <col min="12554" max="12554" width="37" style="11" customWidth="1"/>
    <col min="12555" max="12800" width="11.42578125" style="11"/>
    <col min="12801" max="12801" width="3.85546875" style="11" customWidth="1"/>
    <col min="12802" max="12802" width="10.140625" style="11" customWidth="1"/>
    <col min="12803" max="12803" width="15.140625" style="11" customWidth="1"/>
    <col min="12804" max="12804" width="7.140625" style="11" customWidth="1"/>
    <col min="12805" max="12805" width="11.140625" style="11" customWidth="1"/>
    <col min="12806" max="12806" width="14.140625" style="11" customWidth="1"/>
    <col min="12807" max="12807" width="12.85546875" style="11" customWidth="1"/>
    <col min="12808" max="12809" width="11.42578125" style="11"/>
    <col min="12810" max="12810" width="37" style="11" customWidth="1"/>
    <col min="12811" max="13056" width="11.42578125" style="11"/>
    <col min="13057" max="13057" width="3.85546875" style="11" customWidth="1"/>
    <col min="13058" max="13058" width="10.140625" style="11" customWidth="1"/>
    <col min="13059" max="13059" width="15.140625" style="11" customWidth="1"/>
    <col min="13060" max="13060" width="7.140625" style="11" customWidth="1"/>
    <col min="13061" max="13061" width="11.140625" style="11" customWidth="1"/>
    <col min="13062" max="13062" width="14.140625" style="11" customWidth="1"/>
    <col min="13063" max="13063" width="12.85546875" style="11" customWidth="1"/>
    <col min="13064" max="13065" width="11.42578125" style="11"/>
    <col min="13066" max="13066" width="37" style="11" customWidth="1"/>
    <col min="13067" max="13312" width="11.42578125" style="11"/>
    <col min="13313" max="13313" width="3.85546875" style="11" customWidth="1"/>
    <col min="13314" max="13314" width="10.140625" style="11" customWidth="1"/>
    <col min="13315" max="13315" width="15.140625" style="11" customWidth="1"/>
    <col min="13316" max="13316" width="7.140625" style="11" customWidth="1"/>
    <col min="13317" max="13317" width="11.140625" style="11" customWidth="1"/>
    <col min="13318" max="13318" width="14.140625" style="11" customWidth="1"/>
    <col min="13319" max="13319" width="12.85546875" style="11" customWidth="1"/>
    <col min="13320" max="13321" width="11.42578125" style="11"/>
    <col min="13322" max="13322" width="37" style="11" customWidth="1"/>
    <col min="13323" max="13568" width="11.42578125" style="11"/>
    <col min="13569" max="13569" width="3.85546875" style="11" customWidth="1"/>
    <col min="13570" max="13570" width="10.140625" style="11" customWidth="1"/>
    <col min="13571" max="13571" width="15.140625" style="11" customWidth="1"/>
    <col min="13572" max="13572" width="7.140625" style="11" customWidth="1"/>
    <col min="13573" max="13573" width="11.140625" style="11" customWidth="1"/>
    <col min="13574" max="13574" width="14.140625" style="11" customWidth="1"/>
    <col min="13575" max="13575" width="12.85546875" style="11" customWidth="1"/>
    <col min="13576" max="13577" width="11.42578125" style="11"/>
    <col min="13578" max="13578" width="37" style="11" customWidth="1"/>
    <col min="13579" max="13824" width="11.42578125" style="11"/>
    <col min="13825" max="13825" width="3.85546875" style="11" customWidth="1"/>
    <col min="13826" max="13826" width="10.140625" style="11" customWidth="1"/>
    <col min="13827" max="13827" width="15.140625" style="11" customWidth="1"/>
    <col min="13828" max="13828" width="7.140625" style="11" customWidth="1"/>
    <col min="13829" max="13829" width="11.140625" style="11" customWidth="1"/>
    <col min="13830" max="13830" width="14.140625" style="11" customWidth="1"/>
    <col min="13831" max="13831" width="12.85546875" style="11" customWidth="1"/>
    <col min="13832" max="13833" width="11.42578125" style="11"/>
    <col min="13834" max="13834" width="37" style="11" customWidth="1"/>
    <col min="13835" max="14080" width="11.42578125" style="11"/>
    <col min="14081" max="14081" width="3.85546875" style="11" customWidth="1"/>
    <col min="14082" max="14082" width="10.140625" style="11" customWidth="1"/>
    <col min="14083" max="14083" width="15.140625" style="11" customWidth="1"/>
    <col min="14084" max="14084" width="7.140625" style="11" customWidth="1"/>
    <col min="14085" max="14085" width="11.140625" style="11" customWidth="1"/>
    <col min="14086" max="14086" width="14.140625" style="11" customWidth="1"/>
    <col min="14087" max="14087" width="12.85546875" style="11" customWidth="1"/>
    <col min="14088" max="14089" width="11.42578125" style="11"/>
    <col min="14090" max="14090" width="37" style="11" customWidth="1"/>
    <col min="14091" max="14336" width="11.42578125" style="11"/>
    <col min="14337" max="14337" width="3.85546875" style="11" customWidth="1"/>
    <col min="14338" max="14338" width="10.140625" style="11" customWidth="1"/>
    <col min="14339" max="14339" width="15.140625" style="11" customWidth="1"/>
    <col min="14340" max="14340" width="7.140625" style="11" customWidth="1"/>
    <col min="14341" max="14341" width="11.140625" style="11" customWidth="1"/>
    <col min="14342" max="14342" width="14.140625" style="11" customWidth="1"/>
    <col min="14343" max="14343" width="12.85546875" style="11" customWidth="1"/>
    <col min="14344" max="14345" width="11.42578125" style="11"/>
    <col min="14346" max="14346" width="37" style="11" customWidth="1"/>
    <col min="14347" max="14592" width="11.42578125" style="11"/>
    <col min="14593" max="14593" width="3.85546875" style="11" customWidth="1"/>
    <col min="14594" max="14594" width="10.140625" style="11" customWidth="1"/>
    <col min="14595" max="14595" width="15.140625" style="11" customWidth="1"/>
    <col min="14596" max="14596" width="7.140625" style="11" customWidth="1"/>
    <col min="14597" max="14597" width="11.140625" style="11" customWidth="1"/>
    <col min="14598" max="14598" width="14.140625" style="11" customWidth="1"/>
    <col min="14599" max="14599" width="12.85546875" style="11" customWidth="1"/>
    <col min="14600" max="14601" width="11.42578125" style="11"/>
    <col min="14602" max="14602" width="37" style="11" customWidth="1"/>
    <col min="14603" max="14848" width="11.42578125" style="11"/>
    <col min="14849" max="14849" width="3.85546875" style="11" customWidth="1"/>
    <col min="14850" max="14850" width="10.140625" style="11" customWidth="1"/>
    <col min="14851" max="14851" width="15.140625" style="11" customWidth="1"/>
    <col min="14852" max="14852" width="7.140625" style="11" customWidth="1"/>
    <col min="14853" max="14853" width="11.140625" style="11" customWidth="1"/>
    <col min="14854" max="14854" width="14.140625" style="11" customWidth="1"/>
    <col min="14855" max="14855" width="12.85546875" style="11" customWidth="1"/>
    <col min="14856" max="14857" width="11.42578125" style="11"/>
    <col min="14858" max="14858" width="37" style="11" customWidth="1"/>
    <col min="14859" max="15104" width="11.42578125" style="11"/>
    <col min="15105" max="15105" width="3.85546875" style="11" customWidth="1"/>
    <col min="15106" max="15106" width="10.140625" style="11" customWidth="1"/>
    <col min="15107" max="15107" width="15.140625" style="11" customWidth="1"/>
    <col min="15108" max="15108" width="7.140625" style="11" customWidth="1"/>
    <col min="15109" max="15109" width="11.140625" style="11" customWidth="1"/>
    <col min="15110" max="15110" width="14.140625" style="11" customWidth="1"/>
    <col min="15111" max="15111" width="12.85546875" style="11" customWidth="1"/>
    <col min="15112" max="15113" width="11.42578125" style="11"/>
    <col min="15114" max="15114" width="37" style="11" customWidth="1"/>
    <col min="15115" max="15360" width="11.42578125" style="11"/>
    <col min="15361" max="15361" width="3.85546875" style="11" customWidth="1"/>
    <col min="15362" max="15362" width="10.140625" style="11" customWidth="1"/>
    <col min="15363" max="15363" width="15.140625" style="11" customWidth="1"/>
    <col min="15364" max="15364" width="7.140625" style="11" customWidth="1"/>
    <col min="15365" max="15365" width="11.140625" style="11" customWidth="1"/>
    <col min="15366" max="15366" width="14.140625" style="11" customWidth="1"/>
    <col min="15367" max="15367" width="12.85546875" style="11" customWidth="1"/>
    <col min="15368" max="15369" width="11.42578125" style="11"/>
    <col min="15370" max="15370" width="37" style="11" customWidth="1"/>
    <col min="15371" max="15616" width="11.42578125" style="11"/>
    <col min="15617" max="15617" width="3.85546875" style="11" customWidth="1"/>
    <col min="15618" max="15618" width="10.140625" style="11" customWidth="1"/>
    <col min="15619" max="15619" width="15.140625" style="11" customWidth="1"/>
    <col min="15620" max="15620" width="7.140625" style="11" customWidth="1"/>
    <col min="15621" max="15621" width="11.140625" style="11" customWidth="1"/>
    <col min="15622" max="15622" width="14.140625" style="11" customWidth="1"/>
    <col min="15623" max="15623" width="12.85546875" style="11" customWidth="1"/>
    <col min="15624" max="15625" width="11.42578125" style="11"/>
    <col min="15626" max="15626" width="37" style="11" customWidth="1"/>
    <col min="15627" max="15872" width="11.42578125" style="11"/>
    <col min="15873" max="15873" width="3.85546875" style="11" customWidth="1"/>
    <col min="15874" max="15874" width="10.140625" style="11" customWidth="1"/>
    <col min="15875" max="15875" width="15.140625" style="11" customWidth="1"/>
    <col min="15876" max="15876" width="7.140625" style="11" customWidth="1"/>
    <col min="15877" max="15877" width="11.140625" style="11" customWidth="1"/>
    <col min="15878" max="15878" width="14.140625" style="11" customWidth="1"/>
    <col min="15879" max="15879" width="12.85546875" style="11" customWidth="1"/>
    <col min="15880" max="15881" width="11.42578125" style="11"/>
    <col min="15882" max="15882" width="37" style="11" customWidth="1"/>
    <col min="15883" max="16128" width="11.42578125" style="11"/>
    <col min="16129" max="16129" width="3.85546875" style="11" customWidth="1"/>
    <col min="16130" max="16130" width="10.140625" style="11" customWidth="1"/>
    <col min="16131" max="16131" width="15.140625" style="11" customWidth="1"/>
    <col min="16132" max="16132" width="7.140625" style="11" customWidth="1"/>
    <col min="16133" max="16133" width="11.140625" style="11" customWidth="1"/>
    <col min="16134" max="16134" width="14.140625" style="11" customWidth="1"/>
    <col min="16135" max="16135" width="12.85546875" style="11" customWidth="1"/>
    <col min="16136" max="16137" width="11.42578125" style="11"/>
    <col min="16138" max="16138" width="37" style="11" customWidth="1"/>
    <col min="16139" max="16384" width="11.42578125" style="11"/>
  </cols>
  <sheetData>
    <row r="1" spans="1:15" s="5" customFormat="1" ht="45" customHeight="1" x14ac:dyDescent="0.25">
      <c r="A1" s="937" t="s">
        <v>189</v>
      </c>
      <c r="B1" s="937"/>
      <c r="C1" s="937"/>
      <c r="D1" s="937"/>
      <c r="E1" s="937"/>
      <c r="F1" s="937"/>
      <c r="G1" s="937"/>
      <c r="H1" s="937"/>
      <c r="I1" s="937"/>
      <c r="J1" s="937"/>
      <c r="K1" s="59"/>
      <c r="L1" s="59"/>
      <c r="M1" s="59"/>
      <c r="N1" s="6"/>
      <c r="O1" s="6"/>
    </row>
    <row r="2" spans="1:15" s="12" customFormat="1" ht="15" customHeight="1" x14ac:dyDescent="0.2">
      <c r="A2" s="1167"/>
      <c r="B2" s="1167"/>
      <c r="C2" s="1167"/>
      <c r="D2" s="1167"/>
      <c r="E2" s="1167"/>
      <c r="F2" s="1167"/>
      <c r="G2" s="1167"/>
      <c r="H2" s="1167"/>
      <c r="I2" s="1167"/>
      <c r="J2" s="1167"/>
    </row>
    <row r="3" spans="1:15" ht="14.25" customHeight="1" x14ac:dyDescent="0.2">
      <c r="A3" s="1170" t="s">
        <v>195</v>
      </c>
      <c r="B3" s="1170"/>
      <c r="C3" s="1170"/>
      <c r="D3" s="1170"/>
      <c r="E3" s="1170"/>
      <c r="F3" s="1170"/>
      <c r="G3" s="1170"/>
      <c r="H3" s="1170"/>
      <c r="I3" s="1170"/>
      <c r="J3" s="1170"/>
    </row>
    <row r="4" spans="1:15" s="80" customFormat="1" ht="24" customHeight="1" x14ac:dyDescent="0.25">
      <c r="A4" s="1172" t="s">
        <v>415</v>
      </c>
      <c r="B4" s="1172"/>
      <c r="C4" s="1172"/>
      <c r="D4" s="1172"/>
      <c r="E4" s="1172"/>
      <c r="F4" s="1172"/>
      <c r="G4" s="1172"/>
      <c r="H4" s="1172"/>
      <c r="I4" s="1172"/>
      <c r="J4" s="1172"/>
      <c r="K4" s="580"/>
      <c r="L4" s="580"/>
      <c r="M4" s="580"/>
    </row>
    <row r="5" spans="1:15" s="116" customFormat="1" ht="12.75" customHeight="1" x14ac:dyDescent="0.2">
      <c r="A5" s="227"/>
      <c r="B5" s="227"/>
      <c r="C5" s="227"/>
      <c r="D5" s="227"/>
      <c r="E5" s="227"/>
      <c r="F5" s="227"/>
      <c r="G5" s="227"/>
      <c r="H5" s="227"/>
      <c r="I5" s="227"/>
      <c r="J5" s="227"/>
      <c r="K5" s="228"/>
    </row>
    <row r="6" spans="1:15" s="63" customFormat="1" ht="15" customHeight="1" x14ac:dyDescent="0.25">
      <c r="A6" s="1168" t="s">
        <v>171</v>
      </c>
      <c r="B6" s="1168"/>
      <c r="C6" s="1168"/>
      <c r="D6" s="1168"/>
      <c r="E6" s="1168"/>
      <c r="F6" s="1168"/>
      <c r="G6" s="1168"/>
      <c r="H6" s="1168"/>
      <c r="I6" s="1168"/>
      <c r="J6" s="1168"/>
    </row>
    <row r="7" spans="1:15" s="12" customFormat="1" ht="60" customHeight="1" x14ac:dyDescent="0.2">
      <c r="A7" s="1169"/>
      <c r="B7" s="1169"/>
      <c r="C7" s="1169"/>
      <c r="D7" s="1169"/>
      <c r="E7" s="1169"/>
      <c r="F7" s="1169"/>
      <c r="G7" s="1169"/>
      <c r="H7" s="1169"/>
      <c r="I7" s="1169"/>
      <c r="J7" s="1169"/>
    </row>
    <row r="8" spans="1:15" s="63" customFormat="1" ht="15" customHeight="1" x14ac:dyDescent="0.25">
      <c r="A8" s="1168" t="s">
        <v>172</v>
      </c>
      <c r="B8" s="1168"/>
      <c r="C8" s="1168"/>
      <c r="D8" s="1168"/>
      <c r="E8" s="1168"/>
      <c r="F8" s="1168"/>
      <c r="G8" s="1168"/>
      <c r="H8" s="1168"/>
      <c r="I8" s="1168"/>
      <c r="J8" s="1168"/>
    </row>
    <row r="9" spans="1:15" s="12" customFormat="1" ht="45" customHeight="1" x14ac:dyDescent="0.2">
      <c r="A9" s="1169"/>
      <c r="B9" s="1169"/>
      <c r="C9" s="1169"/>
      <c r="D9" s="1169"/>
      <c r="E9" s="1169"/>
      <c r="F9" s="1169"/>
      <c r="G9" s="1169"/>
      <c r="H9" s="1169"/>
      <c r="I9" s="1169"/>
      <c r="J9" s="1169"/>
    </row>
    <row r="10" spans="1:15" s="63" customFormat="1" ht="15" customHeight="1" x14ac:dyDescent="0.25">
      <c r="A10" s="1171" t="s">
        <v>260</v>
      </c>
      <c r="B10" s="1168"/>
      <c r="C10" s="1168"/>
      <c r="D10" s="1168"/>
      <c r="E10" s="1168"/>
      <c r="F10" s="1168"/>
      <c r="G10" s="1168"/>
      <c r="H10" s="1168"/>
      <c r="I10" s="1168"/>
      <c r="J10" s="1168"/>
    </row>
    <row r="11" spans="1:15" s="12" customFormat="1" ht="60" customHeight="1" x14ac:dyDescent="0.2">
      <c r="A11" s="1169"/>
      <c r="B11" s="1169"/>
      <c r="C11" s="1169"/>
      <c r="D11" s="1169"/>
      <c r="E11" s="1169"/>
      <c r="F11" s="1169"/>
      <c r="G11" s="1169"/>
      <c r="H11" s="1169"/>
      <c r="I11" s="1169"/>
      <c r="J11" s="1169"/>
    </row>
    <row r="12" spans="1:15" s="20" customFormat="1" ht="30" customHeight="1" x14ac:dyDescent="0.25">
      <c r="A12" s="938" t="s">
        <v>173</v>
      </c>
      <c r="B12" s="938"/>
      <c r="C12" s="938"/>
      <c r="D12" s="938"/>
      <c r="E12" s="938"/>
      <c r="F12" s="938"/>
      <c r="G12" s="938"/>
      <c r="H12" s="938"/>
      <c r="I12" s="938"/>
      <c r="J12" s="938"/>
      <c r="K12" s="65"/>
    </row>
    <row r="13" spans="1:15" s="63" customFormat="1" ht="15" customHeight="1" x14ac:dyDescent="0.25">
      <c r="A13" s="1171" t="s">
        <v>261</v>
      </c>
      <c r="B13" s="1168"/>
      <c r="C13" s="1168"/>
      <c r="D13" s="1168"/>
      <c r="E13" s="1168"/>
      <c r="F13" s="1168"/>
      <c r="G13" s="1168"/>
      <c r="H13" s="1168"/>
      <c r="I13" s="1168"/>
      <c r="J13" s="1168"/>
    </row>
    <row r="14" spans="1:15" s="12" customFormat="1" ht="60" customHeight="1" x14ac:dyDescent="0.2">
      <c r="A14" s="1169"/>
      <c r="B14" s="1169"/>
      <c r="C14" s="1169"/>
      <c r="D14" s="1169"/>
      <c r="E14" s="1169"/>
      <c r="F14" s="1169"/>
      <c r="G14" s="1169"/>
      <c r="H14" s="1169"/>
      <c r="I14" s="1169"/>
      <c r="J14" s="1169"/>
    </row>
    <row r="15" spans="1:15" s="63" customFormat="1" ht="15" customHeight="1" x14ac:dyDescent="0.25">
      <c r="A15" s="1168" t="s">
        <v>558</v>
      </c>
      <c r="B15" s="1168"/>
      <c r="C15" s="1168"/>
      <c r="D15" s="1168"/>
      <c r="E15" s="1168"/>
      <c r="F15" s="1168"/>
      <c r="G15" s="1168"/>
      <c r="H15" s="1168"/>
      <c r="I15" s="1168"/>
      <c r="J15" s="1168"/>
    </row>
    <row r="16" spans="1:15" s="12" customFormat="1" ht="60" customHeight="1" x14ac:dyDescent="0.2">
      <c r="A16" s="1169"/>
      <c r="B16" s="1169"/>
      <c r="C16" s="1169"/>
      <c r="D16" s="1169"/>
      <c r="E16" s="1169"/>
      <c r="F16" s="1169"/>
      <c r="G16" s="1169"/>
      <c r="H16" s="1169"/>
      <c r="I16" s="1169"/>
      <c r="J16" s="1169"/>
    </row>
    <row r="17" spans="1:13" s="63" customFormat="1" ht="15" customHeight="1" x14ac:dyDescent="0.25">
      <c r="A17" s="1168" t="s">
        <v>559</v>
      </c>
      <c r="B17" s="1168"/>
      <c r="C17" s="1168"/>
      <c r="D17" s="1168"/>
      <c r="E17" s="1168"/>
      <c r="F17" s="1168"/>
      <c r="G17" s="1168"/>
      <c r="H17" s="1168"/>
      <c r="I17" s="1168"/>
      <c r="J17" s="1168"/>
    </row>
    <row r="18" spans="1:13" s="12" customFormat="1" ht="60" customHeight="1" thickBot="1" x14ac:dyDescent="0.25">
      <c r="A18" s="1169"/>
      <c r="B18" s="1169"/>
      <c r="C18" s="1169"/>
      <c r="D18" s="1169"/>
      <c r="E18" s="1169"/>
      <c r="F18" s="1169"/>
      <c r="G18" s="1169"/>
      <c r="H18" s="1169"/>
      <c r="I18" s="1169"/>
      <c r="J18" s="1169"/>
    </row>
    <row r="19" spans="1:13" s="1" customFormat="1" ht="4.5" customHeight="1" thickBot="1" x14ac:dyDescent="0.25">
      <c r="A19" s="1173"/>
      <c r="B19" s="1173"/>
      <c r="C19" s="1173"/>
      <c r="D19" s="1173"/>
      <c r="E19" s="1173"/>
      <c r="F19" s="1173"/>
      <c r="G19" s="1173"/>
      <c r="H19" s="1173"/>
      <c r="I19" s="1173"/>
      <c r="J19" s="1173"/>
      <c r="K19" s="66"/>
      <c r="L19" s="66"/>
      <c r="M19" s="66"/>
    </row>
    <row r="20" spans="1:13" ht="14.25" customHeight="1" x14ac:dyDescent="0.2">
      <c r="A20" s="1170" t="s">
        <v>196</v>
      </c>
      <c r="B20" s="1170"/>
      <c r="C20" s="1170"/>
      <c r="D20" s="1170"/>
      <c r="E20" s="1170"/>
      <c r="F20" s="1170"/>
      <c r="G20" s="1170"/>
      <c r="H20" s="1170"/>
      <c r="I20" s="1170"/>
      <c r="J20" s="1170"/>
    </row>
    <row r="21" spans="1:13" s="80" customFormat="1" ht="27.75" customHeight="1" x14ac:dyDescent="0.25">
      <c r="A21" s="1172" t="s">
        <v>415</v>
      </c>
      <c r="B21" s="1172"/>
      <c r="C21" s="1172"/>
      <c r="D21" s="1172"/>
      <c r="E21" s="1172"/>
      <c r="F21" s="1172"/>
      <c r="G21" s="1172"/>
      <c r="H21" s="1172"/>
      <c r="I21" s="1172"/>
      <c r="J21" s="1172"/>
      <c r="K21" s="580"/>
      <c r="L21" s="580"/>
      <c r="M21" s="580"/>
    </row>
    <row r="22" spans="1:13" s="116" customFormat="1" ht="15" customHeight="1" x14ac:dyDescent="0.2">
      <c r="A22" s="227"/>
      <c r="B22" s="227"/>
      <c r="C22" s="227"/>
      <c r="D22" s="227"/>
      <c r="E22" s="227"/>
      <c r="F22" s="227"/>
      <c r="G22" s="227"/>
      <c r="H22" s="227"/>
      <c r="I22" s="227"/>
      <c r="J22" s="227"/>
      <c r="K22" s="228"/>
    </row>
    <row r="23" spans="1:13" s="63" customFormat="1" ht="15" customHeight="1" x14ac:dyDescent="0.25">
      <c r="A23" s="1168" t="s">
        <v>171</v>
      </c>
      <c r="B23" s="1168"/>
      <c r="C23" s="1168"/>
      <c r="D23" s="1168"/>
      <c r="E23" s="1168"/>
      <c r="F23" s="1168"/>
      <c r="G23" s="1168"/>
      <c r="H23" s="1168"/>
      <c r="I23" s="1168"/>
      <c r="J23" s="1168"/>
    </row>
    <row r="24" spans="1:13" s="12" customFormat="1" ht="60" customHeight="1" x14ac:dyDescent="0.2">
      <c r="A24" s="1169"/>
      <c r="B24" s="1169"/>
      <c r="C24" s="1169"/>
      <c r="D24" s="1169"/>
      <c r="E24" s="1169"/>
      <c r="F24" s="1169"/>
      <c r="G24" s="1169"/>
      <c r="H24" s="1169"/>
      <c r="I24" s="1169"/>
      <c r="J24" s="1169"/>
    </row>
    <row r="25" spans="1:13" s="63" customFormat="1" ht="15" customHeight="1" x14ac:dyDescent="0.25">
      <c r="A25" s="1168" t="s">
        <v>172</v>
      </c>
      <c r="B25" s="1168"/>
      <c r="C25" s="1168"/>
      <c r="D25" s="1168"/>
      <c r="E25" s="1168"/>
      <c r="F25" s="1168"/>
      <c r="G25" s="1168"/>
      <c r="H25" s="1168"/>
      <c r="I25" s="1168"/>
      <c r="J25" s="1168"/>
    </row>
    <row r="26" spans="1:13" s="12" customFormat="1" ht="45" customHeight="1" x14ac:dyDescent="0.2">
      <c r="A26" s="1169"/>
      <c r="B26" s="1169"/>
      <c r="C26" s="1169"/>
      <c r="D26" s="1169"/>
      <c r="E26" s="1169"/>
      <c r="F26" s="1169"/>
      <c r="G26" s="1169"/>
      <c r="H26" s="1169"/>
      <c r="I26" s="1169"/>
      <c r="J26" s="1169"/>
    </row>
    <row r="27" spans="1:13" s="63" customFormat="1" ht="15" customHeight="1" x14ac:dyDescent="0.25">
      <c r="A27" s="1171" t="s">
        <v>260</v>
      </c>
      <c r="B27" s="1168"/>
      <c r="C27" s="1168"/>
      <c r="D27" s="1168"/>
      <c r="E27" s="1168"/>
      <c r="F27" s="1168"/>
      <c r="G27" s="1168"/>
      <c r="H27" s="1168"/>
      <c r="I27" s="1168"/>
      <c r="J27" s="1168"/>
    </row>
    <row r="28" spans="1:13" s="12" customFormat="1" ht="60" customHeight="1" x14ac:dyDescent="0.2">
      <c r="A28" s="1169"/>
      <c r="B28" s="1169"/>
      <c r="C28" s="1169"/>
      <c r="D28" s="1169"/>
      <c r="E28" s="1169"/>
      <c r="F28" s="1169"/>
      <c r="G28" s="1169"/>
      <c r="H28" s="1169"/>
      <c r="I28" s="1169"/>
      <c r="J28" s="1169"/>
    </row>
    <row r="29" spans="1:13" s="20" customFormat="1" ht="30" customHeight="1" x14ac:dyDescent="0.25">
      <c r="A29" s="938" t="s">
        <v>173</v>
      </c>
      <c r="B29" s="938"/>
      <c r="C29" s="938"/>
      <c r="D29" s="938"/>
      <c r="E29" s="938"/>
      <c r="F29" s="938"/>
      <c r="G29" s="938"/>
      <c r="H29" s="938"/>
      <c r="I29" s="938"/>
      <c r="J29" s="938"/>
      <c r="K29" s="65"/>
    </row>
    <row r="30" spans="1:13" s="63" customFormat="1" ht="15" customHeight="1" x14ac:dyDescent="0.25">
      <c r="A30" s="1171" t="s">
        <v>261</v>
      </c>
      <c r="B30" s="1168"/>
      <c r="C30" s="1168"/>
      <c r="D30" s="1168"/>
      <c r="E30" s="1168"/>
      <c r="F30" s="1168"/>
      <c r="G30" s="1168"/>
      <c r="H30" s="1168"/>
      <c r="I30" s="1168"/>
      <c r="J30" s="1168"/>
    </row>
    <row r="31" spans="1:13" s="12" customFormat="1" ht="60" customHeight="1" x14ac:dyDescent="0.2">
      <c r="A31" s="1169"/>
      <c r="B31" s="1169"/>
      <c r="C31" s="1169"/>
      <c r="D31" s="1169"/>
      <c r="E31" s="1169"/>
      <c r="F31" s="1169"/>
      <c r="G31" s="1169"/>
      <c r="H31" s="1169"/>
      <c r="I31" s="1169"/>
      <c r="J31" s="1169"/>
    </row>
    <row r="32" spans="1:13" s="12" customFormat="1" ht="15" customHeight="1" x14ac:dyDescent="0.2">
      <c r="A32" s="1168" t="s">
        <v>558</v>
      </c>
      <c r="B32" s="1168"/>
      <c r="C32" s="1168"/>
      <c r="D32" s="1168"/>
      <c r="E32" s="1168"/>
      <c r="F32" s="1168"/>
      <c r="G32" s="1168"/>
      <c r="H32" s="1168"/>
      <c r="I32" s="1168"/>
      <c r="J32" s="1168"/>
    </row>
    <row r="33" spans="1:13" s="12" customFormat="1" ht="60" customHeight="1" x14ac:dyDescent="0.2">
      <c r="A33" s="1169"/>
      <c r="B33" s="1169"/>
      <c r="C33" s="1169"/>
      <c r="D33" s="1169"/>
      <c r="E33" s="1169"/>
      <c r="F33" s="1169"/>
      <c r="G33" s="1169"/>
      <c r="H33" s="1169"/>
      <c r="I33" s="1169"/>
      <c r="J33" s="1169"/>
    </row>
    <row r="34" spans="1:13" ht="15" customHeight="1" x14ac:dyDescent="0.2">
      <c r="A34" s="1168" t="s">
        <v>559</v>
      </c>
      <c r="B34" s="1168"/>
      <c r="C34" s="1168"/>
      <c r="D34" s="1168"/>
      <c r="E34" s="1168"/>
      <c r="F34" s="1168"/>
      <c r="G34" s="1168"/>
      <c r="H34" s="1168"/>
      <c r="I34" s="1168"/>
      <c r="J34" s="1168"/>
    </row>
    <row r="35" spans="1:13" ht="44.25" customHeight="1" thickBot="1" x14ac:dyDescent="0.25">
      <c r="A35" s="1169"/>
      <c r="B35" s="1169"/>
      <c r="C35" s="1169"/>
      <c r="D35" s="1169"/>
      <c r="E35" s="1169"/>
      <c r="F35" s="1169"/>
      <c r="G35" s="1169"/>
      <c r="H35" s="1169"/>
      <c r="I35" s="1169"/>
      <c r="J35" s="1169"/>
    </row>
    <row r="36" spans="1:13" s="1" customFormat="1" ht="4.5" customHeight="1" thickBot="1" x14ac:dyDescent="0.25">
      <c r="A36" s="1173"/>
      <c r="B36" s="1173"/>
      <c r="C36" s="1173"/>
      <c r="D36" s="1173"/>
      <c r="E36" s="1173"/>
      <c r="F36" s="1173"/>
      <c r="G36" s="1173"/>
      <c r="H36" s="1173"/>
      <c r="I36" s="1173"/>
      <c r="J36" s="1173"/>
      <c r="K36" s="66"/>
      <c r="L36" s="66"/>
      <c r="M36" s="66"/>
    </row>
    <row r="37" spans="1:13" ht="14.25" customHeight="1" x14ac:dyDescent="0.2">
      <c r="A37" s="1170" t="s">
        <v>553</v>
      </c>
      <c r="B37" s="1170"/>
      <c r="C37" s="1170"/>
      <c r="D37" s="1170"/>
      <c r="E37" s="1170"/>
      <c r="F37" s="1170"/>
      <c r="G37" s="1170"/>
      <c r="H37" s="1170"/>
      <c r="I37" s="1170"/>
      <c r="J37" s="1170"/>
    </row>
    <row r="38" spans="1:13" s="80" customFormat="1" ht="21" customHeight="1" x14ac:dyDescent="0.25">
      <c r="A38" s="1172" t="s">
        <v>415</v>
      </c>
      <c r="B38" s="1172"/>
      <c r="C38" s="1172"/>
      <c r="D38" s="1172"/>
      <c r="E38" s="1172"/>
      <c r="F38" s="1172"/>
      <c r="G38" s="1172"/>
      <c r="H38" s="1172"/>
      <c r="I38" s="1172"/>
      <c r="J38" s="1172"/>
      <c r="K38" s="580"/>
      <c r="L38" s="580"/>
      <c r="M38" s="580"/>
    </row>
    <row r="39" spans="1:13" s="116" customFormat="1" ht="15" customHeight="1" x14ac:dyDescent="0.2">
      <c r="A39" s="227"/>
      <c r="B39" s="227"/>
      <c r="C39" s="227"/>
      <c r="D39" s="227"/>
      <c r="E39" s="227"/>
      <c r="F39" s="227"/>
      <c r="G39" s="227"/>
      <c r="H39" s="227"/>
      <c r="I39" s="227"/>
      <c r="J39" s="227"/>
      <c r="K39" s="228"/>
    </row>
    <row r="40" spans="1:13" s="63" customFormat="1" ht="15" customHeight="1" x14ac:dyDescent="0.25">
      <c r="A40" s="1168" t="s">
        <v>171</v>
      </c>
      <c r="B40" s="1168"/>
      <c r="C40" s="1168"/>
      <c r="D40" s="1168"/>
      <c r="E40" s="1168"/>
      <c r="F40" s="1168"/>
      <c r="G40" s="1168"/>
      <c r="H40" s="1168"/>
      <c r="I40" s="1168"/>
      <c r="J40" s="1168"/>
    </row>
    <row r="41" spans="1:13" s="12" customFormat="1" ht="60" customHeight="1" x14ac:dyDescent="0.2">
      <c r="A41" s="1169"/>
      <c r="B41" s="1169"/>
      <c r="C41" s="1169"/>
      <c r="D41" s="1169"/>
      <c r="E41" s="1169"/>
      <c r="F41" s="1169"/>
      <c r="G41" s="1169"/>
      <c r="H41" s="1169"/>
      <c r="I41" s="1169"/>
      <c r="J41" s="1169"/>
    </row>
    <row r="42" spans="1:13" s="63" customFormat="1" ht="15" customHeight="1" x14ac:dyDescent="0.25">
      <c r="A42" s="1168" t="s">
        <v>172</v>
      </c>
      <c r="B42" s="1168"/>
      <c r="C42" s="1168"/>
      <c r="D42" s="1168"/>
      <c r="E42" s="1168"/>
      <c r="F42" s="1168"/>
      <c r="G42" s="1168"/>
      <c r="H42" s="1168"/>
      <c r="I42" s="1168"/>
      <c r="J42" s="1168"/>
    </row>
    <row r="43" spans="1:13" s="12" customFormat="1" ht="45" customHeight="1" x14ac:dyDescent="0.2">
      <c r="A43" s="1169"/>
      <c r="B43" s="1169"/>
      <c r="C43" s="1169"/>
      <c r="D43" s="1169"/>
      <c r="E43" s="1169"/>
      <c r="F43" s="1169"/>
      <c r="G43" s="1169"/>
      <c r="H43" s="1169"/>
      <c r="I43" s="1169"/>
      <c r="J43" s="1169"/>
    </row>
    <row r="44" spans="1:13" s="63" customFormat="1" ht="15" customHeight="1" x14ac:dyDescent="0.25">
      <c r="A44" s="1171" t="s">
        <v>260</v>
      </c>
      <c r="B44" s="1168"/>
      <c r="C44" s="1168"/>
      <c r="D44" s="1168"/>
      <c r="E44" s="1168"/>
      <c r="F44" s="1168"/>
      <c r="G44" s="1168"/>
      <c r="H44" s="1168"/>
      <c r="I44" s="1168"/>
      <c r="J44" s="1168"/>
    </row>
    <row r="45" spans="1:13" s="12" customFormat="1" ht="60" customHeight="1" x14ac:dyDescent="0.2">
      <c r="A45" s="1169"/>
      <c r="B45" s="1169"/>
      <c r="C45" s="1169"/>
      <c r="D45" s="1169"/>
      <c r="E45" s="1169"/>
      <c r="F45" s="1169"/>
      <c r="G45" s="1169"/>
      <c r="H45" s="1169"/>
      <c r="I45" s="1169"/>
      <c r="J45" s="1169"/>
    </row>
    <row r="46" spans="1:13" s="20" customFormat="1" ht="30" customHeight="1" x14ac:dyDescent="0.25">
      <c r="A46" s="938" t="s">
        <v>173</v>
      </c>
      <c r="B46" s="938"/>
      <c r="C46" s="938"/>
      <c r="D46" s="938"/>
      <c r="E46" s="938"/>
      <c r="F46" s="938"/>
      <c r="G46" s="938"/>
      <c r="H46" s="938"/>
      <c r="I46" s="938"/>
      <c r="J46" s="938"/>
      <c r="K46" s="65"/>
    </row>
    <row r="47" spans="1:13" s="63" customFormat="1" ht="15" customHeight="1" x14ac:dyDescent="0.25">
      <c r="A47" s="1171" t="s">
        <v>261</v>
      </c>
      <c r="B47" s="1168"/>
      <c r="C47" s="1168"/>
      <c r="D47" s="1168"/>
      <c r="E47" s="1168"/>
      <c r="F47" s="1168"/>
      <c r="G47" s="1168"/>
      <c r="H47" s="1168"/>
      <c r="I47" s="1168"/>
      <c r="J47" s="1168"/>
    </row>
    <row r="48" spans="1:13" s="12" customFormat="1" ht="60" customHeight="1" x14ac:dyDescent="0.2">
      <c r="A48" s="1169"/>
      <c r="B48" s="1169"/>
      <c r="C48" s="1169"/>
      <c r="D48" s="1169"/>
      <c r="E48" s="1169"/>
      <c r="F48" s="1169"/>
      <c r="G48" s="1169"/>
      <c r="H48" s="1169"/>
      <c r="I48" s="1169"/>
      <c r="J48" s="1169"/>
    </row>
    <row r="49" spans="1:13" s="12" customFormat="1" ht="15" customHeight="1" x14ac:dyDescent="0.2">
      <c r="A49" s="1168" t="s">
        <v>558</v>
      </c>
      <c r="B49" s="1168"/>
      <c r="C49" s="1168"/>
      <c r="D49" s="1168"/>
      <c r="E49" s="1168"/>
      <c r="F49" s="1168"/>
      <c r="G49" s="1168"/>
      <c r="H49" s="1168"/>
      <c r="I49" s="1168"/>
      <c r="J49" s="1168"/>
    </row>
    <row r="50" spans="1:13" s="12" customFormat="1" ht="60" customHeight="1" x14ac:dyDescent="0.2">
      <c r="A50" s="1169"/>
      <c r="B50" s="1169"/>
      <c r="C50" s="1169"/>
      <c r="D50" s="1169"/>
      <c r="E50" s="1169"/>
      <c r="F50" s="1169"/>
      <c r="G50" s="1169"/>
      <c r="H50" s="1169"/>
      <c r="I50" s="1169"/>
      <c r="J50" s="1169"/>
    </row>
    <row r="51" spans="1:13" ht="15" customHeight="1" x14ac:dyDescent="0.2">
      <c r="A51" s="1168" t="s">
        <v>559</v>
      </c>
      <c r="B51" s="1168"/>
      <c r="C51" s="1168"/>
      <c r="D51" s="1168"/>
      <c r="E51" s="1168"/>
      <c r="F51" s="1168"/>
      <c r="G51" s="1168"/>
      <c r="H51" s="1168"/>
      <c r="I51" s="1168"/>
      <c r="J51" s="1168"/>
    </row>
    <row r="52" spans="1:13" ht="44.25" customHeight="1" thickBot="1" x14ac:dyDescent="0.25">
      <c r="A52" s="1169"/>
      <c r="B52" s="1169"/>
      <c r="C52" s="1169"/>
      <c r="D52" s="1169"/>
      <c r="E52" s="1169"/>
      <c r="F52" s="1169"/>
      <c r="G52" s="1169"/>
      <c r="H52" s="1169"/>
      <c r="I52" s="1169"/>
      <c r="J52" s="1169"/>
    </row>
    <row r="53" spans="1:13" s="1" customFormat="1" ht="4.5" customHeight="1" thickBot="1" x14ac:dyDescent="0.25">
      <c r="A53" s="1173"/>
      <c r="B53" s="1173"/>
      <c r="C53" s="1173"/>
      <c r="D53" s="1173"/>
      <c r="E53" s="1173"/>
      <c r="F53" s="1173"/>
      <c r="G53" s="1173"/>
      <c r="H53" s="1173"/>
      <c r="I53" s="1173"/>
      <c r="J53" s="1173"/>
      <c r="K53" s="66"/>
      <c r="L53" s="66"/>
      <c r="M53" s="66"/>
    </row>
    <row r="54" spans="1:13" ht="14.25" customHeight="1" x14ac:dyDescent="0.2">
      <c r="A54" s="1170" t="s">
        <v>554</v>
      </c>
      <c r="B54" s="1170"/>
      <c r="C54" s="1170"/>
      <c r="D54" s="1170"/>
      <c r="E54" s="1170"/>
      <c r="F54" s="1170"/>
      <c r="G54" s="1170"/>
      <c r="H54" s="1170"/>
      <c r="I54" s="1170"/>
      <c r="J54" s="1170"/>
    </row>
    <row r="55" spans="1:13" s="80" customFormat="1" ht="21" customHeight="1" x14ac:dyDescent="0.25">
      <c r="A55" s="1172" t="s">
        <v>415</v>
      </c>
      <c r="B55" s="1172"/>
      <c r="C55" s="1172"/>
      <c r="D55" s="1172"/>
      <c r="E55" s="1172"/>
      <c r="F55" s="1172"/>
      <c r="G55" s="1172"/>
      <c r="H55" s="1172"/>
      <c r="I55" s="1172"/>
      <c r="J55" s="1172"/>
      <c r="K55" s="580"/>
      <c r="L55" s="580"/>
      <c r="M55" s="580"/>
    </row>
    <row r="56" spans="1:13" s="116" customFormat="1" ht="15" customHeight="1" x14ac:dyDescent="0.2">
      <c r="A56" s="227"/>
      <c r="B56" s="227"/>
      <c r="C56" s="227"/>
      <c r="D56" s="227"/>
      <c r="E56" s="227"/>
      <c r="F56" s="227"/>
      <c r="G56" s="227"/>
      <c r="H56" s="227"/>
      <c r="I56" s="227"/>
      <c r="J56" s="227"/>
      <c r="K56" s="228"/>
    </row>
    <row r="57" spans="1:13" s="63" customFormat="1" ht="15" customHeight="1" x14ac:dyDescent="0.25">
      <c r="A57" s="1168" t="s">
        <v>171</v>
      </c>
      <c r="B57" s="1168"/>
      <c r="C57" s="1168"/>
      <c r="D57" s="1168"/>
      <c r="E57" s="1168"/>
      <c r="F57" s="1168"/>
      <c r="G57" s="1168"/>
      <c r="H57" s="1168"/>
      <c r="I57" s="1168"/>
      <c r="J57" s="1168"/>
    </row>
    <row r="58" spans="1:13" s="12" customFormat="1" ht="60" customHeight="1" x14ac:dyDescent="0.2">
      <c r="A58" s="1169"/>
      <c r="B58" s="1169"/>
      <c r="C58" s="1169"/>
      <c r="D58" s="1169"/>
      <c r="E58" s="1169"/>
      <c r="F58" s="1169"/>
      <c r="G58" s="1169"/>
      <c r="H58" s="1169"/>
      <c r="I58" s="1169"/>
      <c r="J58" s="1169"/>
    </row>
    <row r="59" spans="1:13" s="63" customFormat="1" ht="15" customHeight="1" x14ac:dyDescent="0.25">
      <c r="A59" s="1168" t="s">
        <v>172</v>
      </c>
      <c r="B59" s="1168"/>
      <c r="C59" s="1168"/>
      <c r="D59" s="1168"/>
      <c r="E59" s="1168"/>
      <c r="F59" s="1168"/>
      <c r="G59" s="1168"/>
      <c r="H59" s="1168"/>
      <c r="I59" s="1168"/>
      <c r="J59" s="1168"/>
    </row>
    <row r="60" spans="1:13" s="12" customFormat="1" ht="45" customHeight="1" x14ac:dyDescent="0.2">
      <c r="A60" s="1169"/>
      <c r="B60" s="1169"/>
      <c r="C60" s="1169"/>
      <c r="D60" s="1169"/>
      <c r="E60" s="1169"/>
      <c r="F60" s="1169"/>
      <c r="G60" s="1169"/>
      <c r="H60" s="1169"/>
      <c r="I60" s="1169"/>
      <c r="J60" s="1169"/>
    </row>
    <row r="61" spans="1:13" s="63" customFormat="1" ht="15" customHeight="1" x14ac:dyDescent="0.25">
      <c r="A61" s="1171" t="s">
        <v>260</v>
      </c>
      <c r="B61" s="1168"/>
      <c r="C61" s="1168"/>
      <c r="D61" s="1168"/>
      <c r="E61" s="1168"/>
      <c r="F61" s="1168"/>
      <c r="G61" s="1168"/>
      <c r="H61" s="1168"/>
      <c r="I61" s="1168"/>
      <c r="J61" s="1168"/>
    </row>
    <row r="62" spans="1:13" s="12" customFormat="1" ht="60" customHeight="1" x14ac:dyDescent="0.2">
      <c r="A62" s="1169"/>
      <c r="B62" s="1169"/>
      <c r="C62" s="1169"/>
      <c r="D62" s="1169"/>
      <c r="E62" s="1169"/>
      <c r="F62" s="1169"/>
      <c r="G62" s="1169"/>
      <c r="H62" s="1169"/>
      <c r="I62" s="1169"/>
      <c r="J62" s="1169"/>
    </row>
    <row r="63" spans="1:13" s="20" customFormat="1" ht="30" customHeight="1" x14ac:dyDescent="0.25">
      <c r="A63" s="938" t="s">
        <v>173</v>
      </c>
      <c r="B63" s="938"/>
      <c r="C63" s="938"/>
      <c r="D63" s="938"/>
      <c r="E63" s="938"/>
      <c r="F63" s="938"/>
      <c r="G63" s="938"/>
      <c r="H63" s="938"/>
      <c r="I63" s="938"/>
      <c r="J63" s="938"/>
      <c r="K63" s="65"/>
    </row>
    <row r="64" spans="1:13" s="63" customFormat="1" ht="15" customHeight="1" x14ac:dyDescent="0.25">
      <c r="A64" s="1171" t="s">
        <v>261</v>
      </c>
      <c r="B64" s="1168"/>
      <c r="C64" s="1168"/>
      <c r="D64" s="1168"/>
      <c r="E64" s="1168"/>
      <c r="F64" s="1168"/>
      <c r="G64" s="1168"/>
      <c r="H64" s="1168"/>
      <c r="I64" s="1168"/>
      <c r="J64" s="1168"/>
    </row>
    <row r="65" spans="1:10" s="12" customFormat="1" ht="60" customHeight="1" x14ac:dyDescent="0.2">
      <c r="A65" s="1169"/>
      <c r="B65" s="1169"/>
      <c r="C65" s="1169"/>
      <c r="D65" s="1169"/>
      <c r="E65" s="1169"/>
      <c r="F65" s="1169"/>
      <c r="G65" s="1169"/>
      <c r="H65" s="1169"/>
      <c r="I65" s="1169"/>
      <c r="J65" s="1169"/>
    </row>
    <row r="66" spans="1:10" s="12" customFormat="1" ht="15" customHeight="1" x14ac:dyDescent="0.2">
      <c r="A66" s="1168" t="s">
        <v>558</v>
      </c>
      <c r="B66" s="1168"/>
      <c r="C66" s="1168"/>
      <c r="D66" s="1168"/>
      <c r="E66" s="1168"/>
      <c r="F66" s="1168"/>
      <c r="G66" s="1168"/>
      <c r="H66" s="1168"/>
      <c r="I66" s="1168"/>
      <c r="J66" s="1168"/>
    </row>
    <row r="67" spans="1:10" s="12" customFormat="1" ht="60" customHeight="1" x14ac:dyDescent="0.2">
      <c r="A67" s="1169"/>
      <c r="B67" s="1169"/>
      <c r="C67" s="1169"/>
      <c r="D67" s="1169"/>
      <c r="E67" s="1169"/>
      <c r="F67" s="1169"/>
      <c r="G67" s="1169"/>
      <c r="H67" s="1169"/>
      <c r="I67" s="1169"/>
      <c r="J67" s="1169"/>
    </row>
    <row r="68" spans="1:10" ht="15" customHeight="1" x14ac:dyDescent="0.2">
      <c r="A68" s="1168" t="s">
        <v>559</v>
      </c>
      <c r="B68" s="1168"/>
      <c r="C68" s="1168"/>
      <c r="D68" s="1168"/>
      <c r="E68" s="1168"/>
      <c r="F68" s="1168"/>
      <c r="G68" s="1168"/>
      <c r="H68" s="1168"/>
      <c r="I68" s="1168"/>
      <c r="J68" s="1168"/>
    </row>
    <row r="69" spans="1:10" ht="53.25" customHeight="1" x14ac:dyDescent="0.2">
      <c r="A69" s="1169"/>
      <c r="B69" s="1169"/>
      <c r="C69" s="1169"/>
      <c r="D69" s="1169"/>
      <c r="E69" s="1169"/>
      <c r="F69" s="1169"/>
      <c r="G69" s="1169"/>
      <c r="H69" s="1169"/>
      <c r="I69" s="1169"/>
      <c r="J69" s="1169"/>
    </row>
    <row r="70" spans="1:10" ht="15" customHeight="1" x14ac:dyDescent="0.2">
      <c r="B70" s="32"/>
      <c r="C70" s="32"/>
      <c r="D70" s="32"/>
      <c r="E70" s="32"/>
      <c r="J70" s="58"/>
    </row>
    <row r="71" spans="1:10" ht="15" customHeight="1" x14ac:dyDescent="0.2">
      <c r="B71" s="32"/>
      <c r="C71" s="32"/>
      <c r="D71" s="32"/>
      <c r="E71" s="32"/>
      <c r="J71" s="58"/>
    </row>
    <row r="72" spans="1:10" ht="15" customHeight="1" x14ac:dyDescent="0.2">
      <c r="B72" s="32"/>
      <c r="C72" s="32"/>
      <c r="D72" s="32"/>
      <c r="E72" s="32"/>
    </row>
    <row r="73" spans="1:10" ht="15" customHeight="1" x14ac:dyDescent="0.2">
      <c r="B73" s="32"/>
      <c r="C73" s="32"/>
      <c r="D73" s="32"/>
      <c r="E73" s="32"/>
    </row>
    <row r="74" spans="1:10" ht="15" customHeight="1" x14ac:dyDescent="0.2">
      <c r="B74" s="32"/>
      <c r="C74" s="32"/>
      <c r="D74" s="32"/>
      <c r="E74" s="32"/>
    </row>
    <row r="75" spans="1:10" ht="15" customHeight="1" x14ac:dyDescent="0.2">
      <c r="B75" s="32"/>
      <c r="C75" s="32"/>
      <c r="D75" s="32"/>
      <c r="E75" s="32"/>
    </row>
    <row r="76" spans="1:10" ht="15" customHeight="1" x14ac:dyDescent="0.2">
      <c r="B76" s="32"/>
      <c r="C76" s="32"/>
      <c r="D76" s="32"/>
      <c r="E76" s="32"/>
    </row>
    <row r="77" spans="1:10" ht="15" customHeight="1" x14ac:dyDescent="0.2">
      <c r="B77" s="32"/>
      <c r="C77" s="32"/>
      <c r="D77" s="32"/>
      <c r="E77" s="32"/>
    </row>
    <row r="78" spans="1:10" ht="15" customHeight="1" x14ac:dyDescent="0.2">
      <c r="B78" s="32"/>
      <c r="C78" s="32"/>
      <c r="D78" s="32"/>
      <c r="E78" s="32"/>
    </row>
    <row r="79" spans="1:10" ht="15" customHeight="1" x14ac:dyDescent="0.2">
      <c r="B79" s="32"/>
      <c r="C79" s="32"/>
      <c r="D79" s="32"/>
      <c r="E79" s="32"/>
    </row>
    <row r="80" spans="1:10" ht="15" customHeight="1" x14ac:dyDescent="0.2">
      <c r="B80" s="32"/>
      <c r="C80" s="32"/>
      <c r="D80" s="32"/>
      <c r="E80" s="32"/>
    </row>
    <row r="81" spans="2:5" ht="15" customHeight="1" x14ac:dyDescent="0.2">
      <c r="B81" s="32"/>
      <c r="C81" s="32"/>
      <c r="D81" s="32"/>
      <c r="E81" s="32"/>
    </row>
    <row r="82" spans="2:5" ht="15" customHeight="1" x14ac:dyDescent="0.2">
      <c r="B82" s="32"/>
      <c r="C82" s="32"/>
      <c r="D82" s="32"/>
      <c r="E82" s="32"/>
    </row>
    <row r="83" spans="2:5" ht="15" customHeight="1" x14ac:dyDescent="0.2">
      <c r="B83" s="32"/>
      <c r="C83" s="32"/>
      <c r="D83" s="32"/>
      <c r="E83" s="32"/>
    </row>
    <row r="84" spans="2:5" ht="15" customHeight="1" x14ac:dyDescent="0.2">
      <c r="B84" s="32"/>
      <c r="C84" s="32"/>
      <c r="D84" s="32"/>
      <c r="E84" s="32"/>
    </row>
    <row r="85" spans="2:5" ht="15" customHeight="1" x14ac:dyDescent="0.2">
      <c r="B85" s="32"/>
      <c r="C85" s="32"/>
      <c r="D85" s="32"/>
      <c r="E85" s="32"/>
    </row>
    <row r="86" spans="2:5" ht="15" customHeight="1" x14ac:dyDescent="0.2">
      <c r="B86" s="32"/>
      <c r="C86" s="32"/>
      <c r="D86" s="32"/>
      <c r="E86" s="32"/>
    </row>
    <row r="87" spans="2:5" ht="15" customHeight="1" x14ac:dyDescent="0.2">
      <c r="B87" s="32"/>
      <c r="C87" s="32"/>
      <c r="D87" s="32"/>
      <c r="E87" s="32"/>
    </row>
    <row r="88" spans="2:5" ht="15" customHeight="1" x14ac:dyDescent="0.2">
      <c r="B88" s="32"/>
      <c r="C88" s="32"/>
      <c r="D88" s="32"/>
      <c r="E88" s="32"/>
    </row>
    <row r="89" spans="2:5" ht="15" customHeight="1" x14ac:dyDescent="0.2">
      <c r="B89" s="32"/>
      <c r="C89" s="32"/>
      <c r="D89" s="32"/>
      <c r="E89" s="32"/>
    </row>
    <row r="90" spans="2:5" ht="15" customHeight="1" x14ac:dyDescent="0.2">
      <c r="B90" s="32"/>
      <c r="C90" s="32"/>
      <c r="D90" s="32"/>
      <c r="E90" s="32"/>
    </row>
    <row r="91" spans="2:5" ht="15" customHeight="1" x14ac:dyDescent="0.2">
      <c r="B91" s="32"/>
      <c r="C91" s="32"/>
      <c r="D91" s="32"/>
      <c r="E91" s="32"/>
    </row>
  </sheetData>
  <mergeCells count="65">
    <mergeCell ref="A66:J66"/>
    <mergeCell ref="A67:J67"/>
    <mergeCell ref="A68:J68"/>
    <mergeCell ref="A69:J69"/>
    <mergeCell ref="A61:J61"/>
    <mergeCell ref="A62:J62"/>
    <mergeCell ref="A63:J63"/>
    <mergeCell ref="A64:J64"/>
    <mergeCell ref="A65:J65"/>
    <mergeCell ref="A55:J55"/>
    <mergeCell ref="A57:J57"/>
    <mergeCell ref="A58:J58"/>
    <mergeCell ref="A59:J59"/>
    <mergeCell ref="A60:J60"/>
    <mergeCell ref="A50:J50"/>
    <mergeCell ref="A51:J51"/>
    <mergeCell ref="A52:J52"/>
    <mergeCell ref="A53:J53"/>
    <mergeCell ref="A54:J54"/>
    <mergeCell ref="A45:J45"/>
    <mergeCell ref="A46:J46"/>
    <mergeCell ref="A47:J47"/>
    <mergeCell ref="A48:J48"/>
    <mergeCell ref="A49:J49"/>
    <mergeCell ref="A40:J40"/>
    <mergeCell ref="A41:J41"/>
    <mergeCell ref="A42:J42"/>
    <mergeCell ref="A43:J43"/>
    <mergeCell ref="A44:J44"/>
    <mergeCell ref="A34:J34"/>
    <mergeCell ref="A35:J35"/>
    <mergeCell ref="A36:J36"/>
    <mergeCell ref="A37:J37"/>
    <mergeCell ref="A38:J38"/>
    <mergeCell ref="A33:J33"/>
    <mergeCell ref="A19:J19"/>
    <mergeCell ref="A27:J27"/>
    <mergeCell ref="A28:J28"/>
    <mergeCell ref="A29:J29"/>
    <mergeCell ref="A30:J30"/>
    <mergeCell ref="A31:J31"/>
    <mergeCell ref="A32:J32"/>
    <mergeCell ref="A20:J20"/>
    <mergeCell ref="A21:J21"/>
    <mergeCell ref="A23:J23"/>
    <mergeCell ref="A24:J24"/>
    <mergeCell ref="A25:J25"/>
    <mergeCell ref="A26:J26"/>
    <mergeCell ref="A18:J18"/>
    <mergeCell ref="A3:J3"/>
    <mergeCell ref="A9:J9"/>
    <mergeCell ref="A10:J10"/>
    <mergeCell ref="A11:J11"/>
    <mergeCell ref="A12:J12"/>
    <mergeCell ref="A13:J13"/>
    <mergeCell ref="A14:J14"/>
    <mergeCell ref="A17:J17"/>
    <mergeCell ref="A4:J4"/>
    <mergeCell ref="A15:J15"/>
    <mergeCell ref="A16:J16"/>
    <mergeCell ref="A1:J1"/>
    <mergeCell ref="A2:J2"/>
    <mergeCell ref="A6:J6"/>
    <mergeCell ref="A7:J7"/>
    <mergeCell ref="A8:J8"/>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&amp;C&amp;"Calibri,Gras"&amp;9MUSICACTION
DÉMARCHAGE&amp;R&amp;"Calibri,Gras"&amp;9&amp;P de &amp;N</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49454-F8CD-4B9F-836F-C362F71E61A7}">
  <sheetPr>
    <tabColor theme="5" tint="0.59999389629810485"/>
  </sheetPr>
  <dimension ref="A1:O100"/>
  <sheetViews>
    <sheetView zoomScaleNormal="100" workbookViewId="0">
      <selection activeCell="A26" sqref="A26:K26"/>
    </sheetView>
  </sheetViews>
  <sheetFormatPr baseColWidth="10" defaultColWidth="11.42578125" defaultRowHeight="15" customHeight="1" x14ac:dyDescent="0.2"/>
  <cols>
    <col min="1" max="1" width="3.85546875" style="98" customWidth="1"/>
    <col min="2" max="2" width="10.140625" style="14" customWidth="1"/>
    <col min="3" max="3" width="15.140625" style="14" customWidth="1"/>
    <col min="4" max="4" width="7.140625" style="14" customWidth="1"/>
    <col min="5" max="5" width="11.140625" style="14" customWidth="1"/>
    <col min="6" max="6" width="14.140625" style="14" customWidth="1"/>
    <col min="7" max="7" width="12.85546875" style="14" customWidth="1"/>
    <col min="8" max="9" width="11.42578125" style="14" customWidth="1"/>
    <col min="10" max="10" width="37" style="14" customWidth="1"/>
    <col min="11" max="256" width="11.42578125" style="14"/>
    <col min="257" max="257" width="3.85546875" style="14" customWidth="1"/>
    <col min="258" max="258" width="10.140625" style="14" customWidth="1"/>
    <col min="259" max="259" width="15.140625" style="14" customWidth="1"/>
    <col min="260" max="260" width="7.140625" style="14" customWidth="1"/>
    <col min="261" max="261" width="11.140625" style="14" customWidth="1"/>
    <col min="262" max="262" width="14.140625" style="14" customWidth="1"/>
    <col min="263" max="263" width="12.85546875" style="14" customWidth="1"/>
    <col min="264" max="265" width="11.42578125" style="14"/>
    <col min="266" max="266" width="37" style="14" customWidth="1"/>
    <col min="267" max="512" width="11.42578125" style="14"/>
    <col min="513" max="513" width="3.85546875" style="14" customWidth="1"/>
    <col min="514" max="514" width="10.140625" style="14" customWidth="1"/>
    <col min="515" max="515" width="15.140625" style="14" customWidth="1"/>
    <col min="516" max="516" width="7.140625" style="14" customWidth="1"/>
    <col min="517" max="517" width="11.140625" style="14" customWidth="1"/>
    <col min="518" max="518" width="14.140625" style="14" customWidth="1"/>
    <col min="519" max="519" width="12.85546875" style="14" customWidth="1"/>
    <col min="520" max="521" width="11.42578125" style="14"/>
    <col min="522" max="522" width="37" style="14" customWidth="1"/>
    <col min="523" max="768" width="11.42578125" style="14"/>
    <col min="769" max="769" width="3.85546875" style="14" customWidth="1"/>
    <col min="770" max="770" width="10.140625" style="14" customWidth="1"/>
    <col min="771" max="771" width="15.140625" style="14" customWidth="1"/>
    <col min="772" max="772" width="7.140625" style="14" customWidth="1"/>
    <col min="773" max="773" width="11.140625" style="14" customWidth="1"/>
    <col min="774" max="774" width="14.140625" style="14" customWidth="1"/>
    <col min="775" max="775" width="12.85546875" style="14" customWidth="1"/>
    <col min="776" max="777" width="11.42578125" style="14"/>
    <col min="778" max="778" width="37" style="14" customWidth="1"/>
    <col min="779" max="1024" width="11.42578125" style="14"/>
    <col min="1025" max="1025" width="3.85546875" style="14" customWidth="1"/>
    <col min="1026" max="1026" width="10.140625" style="14" customWidth="1"/>
    <col min="1027" max="1027" width="15.140625" style="14" customWidth="1"/>
    <col min="1028" max="1028" width="7.140625" style="14" customWidth="1"/>
    <col min="1029" max="1029" width="11.140625" style="14" customWidth="1"/>
    <col min="1030" max="1030" width="14.140625" style="14" customWidth="1"/>
    <col min="1031" max="1031" width="12.85546875" style="14" customWidth="1"/>
    <col min="1032" max="1033" width="11.42578125" style="14"/>
    <col min="1034" max="1034" width="37" style="14" customWidth="1"/>
    <col min="1035" max="1280" width="11.42578125" style="14"/>
    <col min="1281" max="1281" width="3.85546875" style="14" customWidth="1"/>
    <col min="1282" max="1282" width="10.140625" style="14" customWidth="1"/>
    <col min="1283" max="1283" width="15.140625" style="14" customWidth="1"/>
    <col min="1284" max="1284" width="7.140625" style="14" customWidth="1"/>
    <col min="1285" max="1285" width="11.140625" style="14" customWidth="1"/>
    <col min="1286" max="1286" width="14.140625" style="14" customWidth="1"/>
    <col min="1287" max="1287" width="12.85546875" style="14" customWidth="1"/>
    <col min="1288" max="1289" width="11.42578125" style="14"/>
    <col min="1290" max="1290" width="37" style="14" customWidth="1"/>
    <col min="1291" max="1536" width="11.42578125" style="14"/>
    <col min="1537" max="1537" width="3.85546875" style="14" customWidth="1"/>
    <col min="1538" max="1538" width="10.140625" style="14" customWidth="1"/>
    <col min="1539" max="1539" width="15.140625" style="14" customWidth="1"/>
    <col min="1540" max="1540" width="7.140625" style="14" customWidth="1"/>
    <col min="1541" max="1541" width="11.140625" style="14" customWidth="1"/>
    <col min="1542" max="1542" width="14.140625" style="14" customWidth="1"/>
    <col min="1543" max="1543" width="12.85546875" style="14" customWidth="1"/>
    <col min="1544" max="1545" width="11.42578125" style="14"/>
    <col min="1546" max="1546" width="37" style="14" customWidth="1"/>
    <col min="1547" max="1792" width="11.42578125" style="14"/>
    <col min="1793" max="1793" width="3.85546875" style="14" customWidth="1"/>
    <col min="1794" max="1794" width="10.140625" style="14" customWidth="1"/>
    <col min="1795" max="1795" width="15.140625" style="14" customWidth="1"/>
    <col min="1796" max="1796" width="7.140625" style="14" customWidth="1"/>
    <col min="1797" max="1797" width="11.140625" style="14" customWidth="1"/>
    <col min="1798" max="1798" width="14.140625" style="14" customWidth="1"/>
    <col min="1799" max="1799" width="12.85546875" style="14" customWidth="1"/>
    <col min="1800" max="1801" width="11.42578125" style="14"/>
    <col min="1802" max="1802" width="37" style="14" customWidth="1"/>
    <col min="1803" max="2048" width="11.42578125" style="14"/>
    <col min="2049" max="2049" width="3.85546875" style="14" customWidth="1"/>
    <col min="2050" max="2050" width="10.140625" style="14" customWidth="1"/>
    <col min="2051" max="2051" width="15.140625" style="14" customWidth="1"/>
    <col min="2052" max="2052" width="7.140625" style="14" customWidth="1"/>
    <col min="2053" max="2053" width="11.140625" style="14" customWidth="1"/>
    <col min="2054" max="2054" width="14.140625" style="14" customWidth="1"/>
    <col min="2055" max="2055" width="12.85546875" style="14" customWidth="1"/>
    <col min="2056" max="2057" width="11.42578125" style="14"/>
    <col min="2058" max="2058" width="37" style="14" customWidth="1"/>
    <col min="2059" max="2304" width="11.42578125" style="14"/>
    <col min="2305" max="2305" width="3.85546875" style="14" customWidth="1"/>
    <col min="2306" max="2306" width="10.140625" style="14" customWidth="1"/>
    <col min="2307" max="2307" width="15.140625" style="14" customWidth="1"/>
    <col min="2308" max="2308" width="7.140625" style="14" customWidth="1"/>
    <col min="2309" max="2309" width="11.140625" style="14" customWidth="1"/>
    <col min="2310" max="2310" width="14.140625" style="14" customWidth="1"/>
    <col min="2311" max="2311" width="12.85546875" style="14" customWidth="1"/>
    <col min="2312" max="2313" width="11.42578125" style="14"/>
    <col min="2314" max="2314" width="37" style="14" customWidth="1"/>
    <col min="2315" max="2560" width="11.42578125" style="14"/>
    <col min="2561" max="2561" width="3.85546875" style="14" customWidth="1"/>
    <col min="2562" max="2562" width="10.140625" style="14" customWidth="1"/>
    <col min="2563" max="2563" width="15.140625" style="14" customWidth="1"/>
    <col min="2564" max="2564" width="7.140625" style="14" customWidth="1"/>
    <col min="2565" max="2565" width="11.140625" style="14" customWidth="1"/>
    <col min="2566" max="2566" width="14.140625" style="14" customWidth="1"/>
    <col min="2567" max="2567" width="12.85546875" style="14" customWidth="1"/>
    <col min="2568" max="2569" width="11.42578125" style="14"/>
    <col min="2570" max="2570" width="37" style="14" customWidth="1"/>
    <col min="2571" max="2816" width="11.42578125" style="14"/>
    <col min="2817" max="2817" width="3.85546875" style="14" customWidth="1"/>
    <col min="2818" max="2818" width="10.140625" style="14" customWidth="1"/>
    <col min="2819" max="2819" width="15.140625" style="14" customWidth="1"/>
    <col min="2820" max="2820" width="7.140625" style="14" customWidth="1"/>
    <col min="2821" max="2821" width="11.140625" style="14" customWidth="1"/>
    <col min="2822" max="2822" width="14.140625" style="14" customWidth="1"/>
    <col min="2823" max="2823" width="12.85546875" style="14" customWidth="1"/>
    <col min="2824" max="2825" width="11.42578125" style="14"/>
    <col min="2826" max="2826" width="37" style="14" customWidth="1"/>
    <col min="2827" max="3072" width="11.42578125" style="14"/>
    <col min="3073" max="3073" width="3.85546875" style="14" customWidth="1"/>
    <col min="3074" max="3074" width="10.140625" style="14" customWidth="1"/>
    <col min="3075" max="3075" width="15.140625" style="14" customWidth="1"/>
    <col min="3076" max="3076" width="7.140625" style="14" customWidth="1"/>
    <col min="3077" max="3077" width="11.140625" style="14" customWidth="1"/>
    <col min="3078" max="3078" width="14.140625" style="14" customWidth="1"/>
    <col min="3079" max="3079" width="12.85546875" style="14" customWidth="1"/>
    <col min="3080" max="3081" width="11.42578125" style="14"/>
    <col min="3082" max="3082" width="37" style="14" customWidth="1"/>
    <col min="3083" max="3328" width="11.42578125" style="14"/>
    <col min="3329" max="3329" width="3.85546875" style="14" customWidth="1"/>
    <col min="3330" max="3330" width="10.140625" style="14" customWidth="1"/>
    <col min="3331" max="3331" width="15.140625" style="14" customWidth="1"/>
    <col min="3332" max="3332" width="7.140625" style="14" customWidth="1"/>
    <col min="3333" max="3333" width="11.140625" style="14" customWidth="1"/>
    <col min="3334" max="3334" width="14.140625" style="14" customWidth="1"/>
    <col min="3335" max="3335" width="12.85546875" style="14" customWidth="1"/>
    <col min="3336" max="3337" width="11.42578125" style="14"/>
    <col min="3338" max="3338" width="37" style="14" customWidth="1"/>
    <col min="3339" max="3584" width="11.42578125" style="14"/>
    <col min="3585" max="3585" width="3.85546875" style="14" customWidth="1"/>
    <col min="3586" max="3586" width="10.140625" style="14" customWidth="1"/>
    <col min="3587" max="3587" width="15.140625" style="14" customWidth="1"/>
    <col min="3588" max="3588" width="7.140625" style="14" customWidth="1"/>
    <col min="3589" max="3589" width="11.140625" style="14" customWidth="1"/>
    <col min="3590" max="3590" width="14.140625" style="14" customWidth="1"/>
    <col min="3591" max="3591" width="12.85546875" style="14" customWidth="1"/>
    <col min="3592" max="3593" width="11.42578125" style="14"/>
    <col min="3594" max="3594" width="37" style="14" customWidth="1"/>
    <col min="3595" max="3840" width="11.42578125" style="14"/>
    <col min="3841" max="3841" width="3.85546875" style="14" customWidth="1"/>
    <col min="3842" max="3842" width="10.140625" style="14" customWidth="1"/>
    <col min="3843" max="3843" width="15.140625" style="14" customWidth="1"/>
    <col min="3844" max="3844" width="7.140625" style="14" customWidth="1"/>
    <col min="3845" max="3845" width="11.140625" style="14" customWidth="1"/>
    <col min="3846" max="3846" width="14.140625" style="14" customWidth="1"/>
    <col min="3847" max="3847" width="12.85546875" style="14" customWidth="1"/>
    <col min="3848" max="3849" width="11.42578125" style="14"/>
    <col min="3850" max="3850" width="37" style="14" customWidth="1"/>
    <col min="3851" max="4096" width="11.42578125" style="14"/>
    <col min="4097" max="4097" width="3.85546875" style="14" customWidth="1"/>
    <col min="4098" max="4098" width="10.140625" style="14" customWidth="1"/>
    <col min="4099" max="4099" width="15.140625" style="14" customWidth="1"/>
    <col min="4100" max="4100" width="7.140625" style="14" customWidth="1"/>
    <col min="4101" max="4101" width="11.140625" style="14" customWidth="1"/>
    <col min="4102" max="4102" width="14.140625" style="14" customWidth="1"/>
    <col min="4103" max="4103" width="12.85546875" style="14" customWidth="1"/>
    <col min="4104" max="4105" width="11.42578125" style="14"/>
    <col min="4106" max="4106" width="37" style="14" customWidth="1"/>
    <col min="4107" max="4352" width="11.42578125" style="14"/>
    <col min="4353" max="4353" width="3.85546875" style="14" customWidth="1"/>
    <col min="4354" max="4354" width="10.140625" style="14" customWidth="1"/>
    <col min="4355" max="4355" width="15.140625" style="14" customWidth="1"/>
    <col min="4356" max="4356" width="7.140625" style="14" customWidth="1"/>
    <col min="4357" max="4357" width="11.140625" style="14" customWidth="1"/>
    <col min="4358" max="4358" width="14.140625" style="14" customWidth="1"/>
    <col min="4359" max="4359" width="12.85546875" style="14" customWidth="1"/>
    <col min="4360" max="4361" width="11.42578125" style="14"/>
    <col min="4362" max="4362" width="37" style="14" customWidth="1"/>
    <col min="4363" max="4608" width="11.42578125" style="14"/>
    <col min="4609" max="4609" width="3.85546875" style="14" customWidth="1"/>
    <col min="4610" max="4610" width="10.140625" style="14" customWidth="1"/>
    <col min="4611" max="4611" width="15.140625" style="14" customWidth="1"/>
    <col min="4612" max="4612" width="7.140625" style="14" customWidth="1"/>
    <col min="4613" max="4613" width="11.140625" style="14" customWidth="1"/>
    <col min="4614" max="4614" width="14.140625" style="14" customWidth="1"/>
    <col min="4615" max="4615" width="12.85546875" style="14" customWidth="1"/>
    <col min="4616" max="4617" width="11.42578125" style="14"/>
    <col min="4618" max="4618" width="37" style="14" customWidth="1"/>
    <col min="4619" max="4864" width="11.42578125" style="14"/>
    <col min="4865" max="4865" width="3.85546875" style="14" customWidth="1"/>
    <col min="4866" max="4866" width="10.140625" style="14" customWidth="1"/>
    <col min="4867" max="4867" width="15.140625" style="14" customWidth="1"/>
    <col min="4868" max="4868" width="7.140625" style="14" customWidth="1"/>
    <col min="4869" max="4869" width="11.140625" style="14" customWidth="1"/>
    <col min="4870" max="4870" width="14.140625" style="14" customWidth="1"/>
    <col min="4871" max="4871" width="12.85546875" style="14" customWidth="1"/>
    <col min="4872" max="4873" width="11.42578125" style="14"/>
    <col min="4874" max="4874" width="37" style="14" customWidth="1"/>
    <col min="4875" max="5120" width="11.42578125" style="14"/>
    <col min="5121" max="5121" width="3.85546875" style="14" customWidth="1"/>
    <col min="5122" max="5122" width="10.140625" style="14" customWidth="1"/>
    <col min="5123" max="5123" width="15.140625" style="14" customWidth="1"/>
    <col min="5124" max="5124" width="7.140625" style="14" customWidth="1"/>
    <col min="5125" max="5125" width="11.140625" style="14" customWidth="1"/>
    <col min="5126" max="5126" width="14.140625" style="14" customWidth="1"/>
    <col min="5127" max="5127" width="12.85546875" style="14" customWidth="1"/>
    <col min="5128" max="5129" width="11.42578125" style="14"/>
    <col min="5130" max="5130" width="37" style="14" customWidth="1"/>
    <col min="5131" max="5376" width="11.42578125" style="14"/>
    <col min="5377" max="5377" width="3.85546875" style="14" customWidth="1"/>
    <col min="5378" max="5378" width="10.140625" style="14" customWidth="1"/>
    <col min="5379" max="5379" width="15.140625" style="14" customWidth="1"/>
    <col min="5380" max="5380" width="7.140625" style="14" customWidth="1"/>
    <col min="5381" max="5381" width="11.140625" style="14" customWidth="1"/>
    <col min="5382" max="5382" width="14.140625" style="14" customWidth="1"/>
    <col min="5383" max="5383" width="12.85546875" style="14" customWidth="1"/>
    <col min="5384" max="5385" width="11.42578125" style="14"/>
    <col min="5386" max="5386" width="37" style="14" customWidth="1"/>
    <col min="5387" max="5632" width="11.42578125" style="14"/>
    <col min="5633" max="5633" width="3.85546875" style="14" customWidth="1"/>
    <col min="5634" max="5634" width="10.140625" style="14" customWidth="1"/>
    <col min="5635" max="5635" width="15.140625" style="14" customWidth="1"/>
    <col min="5636" max="5636" width="7.140625" style="14" customWidth="1"/>
    <col min="5637" max="5637" width="11.140625" style="14" customWidth="1"/>
    <col min="5638" max="5638" width="14.140625" style="14" customWidth="1"/>
    <col min="5639" max="5639" width="12.85546875" style="14" customWidth="1"/>
    <col min="5640" max="5641" width="11.42578125" style="14"/>
    <col min="5642" max="5642" width="37" style="14" customWidth="1"/>
    <col min="5643" max="5888" width="11.42578125" style="14"/>
    <col min="5889" max="5889" width="3.85546875" style="14" customWidth="1"/>
    <col min="5890" max="5890" width="10.140625" style="14" customWidth="1"/>
    <col min="5891" max="5891" width="15.140625" style="14" customWidth="1"/>
    <col min="5892" max="5892" width="7.140625" style="14" customWidth="1"/>
    <col min="5893" max="5893" width="11.140625" style="14" customWidth="1"/>
    <col min="5894" max="5894" width="14.140625" style="14" customWidth="1"/>
    <col min="5895" max="5895" width="12.85546875" style="14" customWidth="1"/>
    <col min="5896" max="5897" width="11.42578125" style="14"/>
    <col min="5898" max="5898" width="37" style="14" customWidth="1"/>
    <col min="5899" max="6144" width="11.42578125" style="14"/>
    <col min="6145" max="6145" width="3.85546875" style="14" customWidth="1"/>
    <col min="6146" max="6146" width="10.140625" style="14" customWidth="1"/>
    <col min="6147" max="6147" width="15.140625" style="14" customWidth="1"/>
    <col min="6148" max="6148" width="7.140625" style="14" customWidth="1"/>
    <col min="6149" max="6149" width="11.140625" style="14" customWidth="1"/>
    <col min="6150" max="6150" width="14.140625" style="14" customWidth="1"/>
    <col min="6151" max="6151" width="12.85546875" style="14" customWidth="1"/>
    <col min="6152" max="6153" width="11.42578125" style="14"/>
    <col min="6154" max="6154" width="37" style="14" customWidth="1"/>
    <col min="6155" max="6400" width="11.42578125" style="14"/>
    <col min="6401" max="6401" width="3.85546875" style="14" customWidth="1"/>
    <col min="6402" max="6402" width="10.140625" style="14" customWidth="1"/>
    <col min="6403" max="6403" width="15.140625" style="14" customWidth="1"/>
    <col min="6404" max="6404" width="7.140625" style="14" customWidth="1"/>
    <col min="6405" max="6405" width="11.140625" style="14" customWidth="1"/>
    <col min="6406" max="6406" width="14.140625" style="14" customWidth="1"/>
    <col min="6407" max="6407" width="12.85546875" style="14" customWidth="1"/>
    <col min="6408" max="6409" width="11.42578125" style="14"/>
    <col min="6410" max="6410" width="37" style="14" customWidth="1"/>
    <col min="6411" max="6656" width="11.42578125" style="14"/>
    <col min="6657" max="6657" width="3.85546875" style="14" customWidth="1"/>
    <col min="6658" max="6658" width="10.140625" style="14" customWidth="1"/>
    <col min="6659" max="6659" width="15.140625" style="14" customWidth="1"/>
    <col min="6660" max="6660" width="7.140625" style="14" customWidth="1"/>
    <col min="6661" max="6661" width="11.140625" style="14" customWidth="1"/>
    <col min="6662" max="6662" width="14.140625" style="14" customWidth="1"/>
    <col min="6663" max="6663" width="12.85546875" style="14" customWidth="1"/>
    <col min="6664" max="6665" width="11.42578125" style="14"/>
    <col min="6666" max="6666" width="37" style="14" customWidth="1"/>
    <col min="6667" max="6912" width="11.42578125" style="14"/>
    <col min="6913" max="6913" width="3.85546875" style="14" customWidth="1"/>
    <col min="6914" max="6914" width="10.140625" style="14" customWidth="1"/>
    <col min="6915" max="6915" width="15.140625" style="14" customWidth="1"/>
    <col min="6916" max="6916" width="7.140625" style="14" customWidth="1"/>
    <col min="6917" max="6917" width="11.140625" style="14" customWidth="1"/>
    <col min="6918" max="6918" width="14.140625" style="14" customWidth="1"/>
    <col min="6919" max="6919" width="12.85546875" style="14" customWidth="1"/>
    <col min="6920" max="6921" width="11.42578125" style="14"/>
    <col min="6922" max="6922" width="37" style="14" customWidth="1"/>
    <col min="6923" max="7168" width="11.42578125" style="14"/>
    <col min="7169" max="7169" width="3.85546875" style="14" customWidth="1"/>
    <col min="7170" max="7170" width="10.140625" style="14" customWidth="1"/>
    <col min="7171" max="7171" width="15.140625" style="14" customWidth="1"/>
    <col min="7172" max="7172" width="7.140625" style="14" customWidth="1"/>
    <col min="7173" max="7173" width="11.140625" style="14" customWidth="1"/>
    <col min="7174" max="7174" width="14.140625" style="14" customWidth="1"/>
    <col min="7175" max="7175" width="12.85546875" style="14" customWidth="1"/>
    <col min="7176" max="7177" width="11.42578125" style="14"/>
    <col min="7178" max="7178" width="37" style="14" customWidth="1"/>
    <col min="7179" max="7424" width="11.42578125" style="14"/>
    <col min="7425" max="7425" width="3.85546875" style="14" customWidth="1"/>
    <col min="7426" max="7426" width="10.140625" style="14" customWidth="1"/>
    <col min="7427" max="7427" width="15.140625" style="14" customWidth="1"/>
    <col min="7428" max="7428" width="7.140625" style="14" customWidth="1"/>
    <col min="7429" max="7429" width="11.140625" style="14" customWidth="1"/>
    <col min="7430" max="7430" width="14.140625" style="14" customWidth="1"/>
    <col min="7431" max="7431" width="12.85546875" style="14" customWidth="1"/>
    <col min="7432" max="7433" width="11.42578125" style="14"/>
    <col min="7434" max="7434" width="37" style="14" customWidth="1"/>
    <col min="7435" max="7680" width="11.42578125" style="14"/>
    <col min="7681" max="7681" width="3.85546875" style="14" customWidth="1"/>
    <col min="7682" max="7682" width="10.140625" style="14" customWidth="1"/>
    <col min="7683" max="7683" width="15.140625" style="14" customWidth="1"/>
    <col min="7684" max="7684" width="7.140625" style="14" customWidth="1"/>
    <col min="7685" max="7685" width="11.140625" style="14" customWidth="1"/>
    <col min="7686" max="7686" width="14.140625" style="14" customWidth="1"/>
    <col min="7687" max="7687" width="12.85546875" style="14" customWidth="1"/>
    <col min="7688" max="7689" width="11.42578125" style="14"/>
    <col min="7690" max="7690" width="37" style="14" customWidth="1"/>
    <col min="7691" max="7936" width="11.42578125" style="14"/>
    <col min="7937" max="7937" width="3.85546875" style="14" customWidth="1"/>
    <col min="7938" max="7938" width="10.140625" style="14" customWidth="1"/>
    <col min="7939" max="7939" width="15.140625" style="14" customWidth="1"/>
    <col min="7940" max="7940" width="7.140625" style="14" customWidth="1"/>
    <col min="7941" max="7941" width="11.140625" style="14" customWidth="1"/>
    <col min="7942" max="7942" width="14.140625" style="14" customWidth="1"/>
    <col min="7943" max="7943" width="12.85546875" style="14" customWidth="1"/>
    <col min="7944" max="7945" width="11.42578125" style="14"/>
    <col min="7946" max="7946" width="37" style="14" customWidth="1"/>
    <col min="7947" max="8192" width="11.42578125" style="14"/>
    <col min="8193" max="8193" width="3.85546875" style="14" customWidth="1"/>
    <col min="8194" max="8194" width="10.140625" style="14" customWidth="1"/>
    <col min="8195" max="8195" width="15.140625" style="14" customWidth="1"/>
    <col min="8196" max="8196" width="7.140625" style="14" customWidth="1"/>
    <col min="8197" max="8197" width="11.140625" style="14" customWidth="1"/>
    <col min="8198" max="8198" width="14.140625" style="14" customWidth="1"/>
    <col min="8199" max="8199" width="12.85546875" style="14" customWidth="1"/>
    <col min="8200" max="8201" width="11.42578125" style="14"/>
    <col min="8202" max="8202" width="37" style="14" customWidth="1"/>
    <col min="8203" max="8448" width="11.42578125" style="14"/>
    <col min="8449" max="8449" width="3.85546875" style="14" customWidth="1"/>
    <col min="8450" max="8450" width="10.140625" style="14" customWidth="1"/>
    <col min="8451" max="8451" width="15.140625" style="14" customWidth="1"/>
    <col min="8452" max="8452" width="7.140625" style="14" customWidth="1"/>
    <col min="8453" max="8453" width="11.140625" style="14" customWidth="1"/>
    <col min="8454" max="8454" width="14.140625" style="14" customWidth="1"/>
    <col min="8455" max="8455" width="12.85546875" style="14" customWidth="1"/>
    <col min="8456" max="8457" width="11.42578125" style="14"/>
    <col min="8458" max="8458" width="37" style="14" customWidth="1"/>
    <col min="8459" max="8704" width="11.42578125" style="14"/>
    <col min="8705" max="8705" width="3.85546875" style="14" customWidth="1"/>
    <col min="8706" max="8706" width="10.140625" style="14" customWidth="1"/>
    <col min="8707" max="8707" width="15.140625" style="14" customWidth="1"/>
    <col min="8708" max="8708" width="7.140625" style="14" customWidth="1"/>
    <col min="8709" max="8709" width="11.140625" style="14" customWidth="1"/>
    <col min="8710" max="8710" width="14.140625" style="14" customWidth="1"/>
    <col min="8711" max="8711" width="12.85546875" style="14" customWidth="1"/>
    <col min="8712" max="8713" width="11.42578125" style="14"/>
    <col min="8714" max="8714" width="37" style="14" customWidth="1"/>
    <col min="8715" max="8960" width="11.42578125" style="14"/>
    <col min="8961" max="8961" width="3.85546875" style="14" customWidth="1"/>
    <col min="8962" max="8962" width="10.140625" style="14" customWidth="1"/>
    <col min="8963" max="8963" width="15.140625" style="14" customWidth="1"/>
    <col min="8964" max="8964" width="7.140625" style="14" customWidth="1"/>
    <col min="8965" max="8965" width="11.140625" style="14" customWidth="1"/>
    <col min="8966" max="8966" width="14.140625" style="14" customWidth="1"/>
    <col min="8967" max="8967" width="12.85546875" style="14" customWidth="1"/>
    <col min="8968" max="8969" width="11.42578125" style="14"/>
    <col min="8970" max="8970" width="37" style="14" customWidth="1"/>
    <col min="8971" max="9216" width="11.42578125" style="14"/>
    <col min="9217" max="9217" width="3.85546875" style="14" customWidth="1"/>
    <col min="9218" max="9218" width="10.140625" style="14" customWidth="1"/>
    <col min="9219" max="9219" width="15.140625" style="14" customWidth="1"/>
    <col min="9220" max="9220" width="7.140625" style="14" customWidth="1"/>
    <col min="9221" max="9221" width="11.140625" style="14" customWidth="1"/>
    <col min="9222" max="9222" width="14.140625" style="14" customWidth="1"/>
    <col min="9223" max="9223" width="12.85546875" style="14" customWidth="1"/>
    <col min="9224" max="9225" width="11.42578125" style="14"/>
    <col min="9226" max="9226" width="37" style="14" customWidth="1"/>
    <col min="9227" max="9472" width="11.42578125" style="14"/>
    <col min="9473" max="9473" width="3.85546875" style="14" customWidth="1"/>
    <col min="9474" max="9474" width="10.140625" style="14" customWidth="1"/>
    <col min="9475" max="9475" width="15.140625" style="14" customWidth="1"/>
    <col min="9476" max="9476" width="7.140625" style="14" customWidth="1"/>
    <col min="9477" max="9477" width="11.140625" style="14" customWidth="1"/>
    <col min="9478" max="9478" width="14.140625" style="14" customWidth="1"/>
    <col min="9479" max="9479" width="12.85546875" style="14" customWidth="1"/>
    <col min="9480" max="9481" width="11.42578125" style="14"/>
    <col min="9482" max="9482" width="37" style="14" customWidth="1"/>
    <col min="9483" max="9728" width="11.42578125" style="14"/>
    <col min="9729" max="9729" width="3.85546875" style="14" customWidth="1"/>
    <col min="9730" max="9730" width="10.140625" style="14" customWidth="1"/>
    <col min="9731" max="9731" width="15.140625" style="14" customWidth="1"/>
    <col min="9732" max="9732" width="7.140625" style="14" customWidth="1"/>
    <col min="9733" max="9733" width="11.140625" style="14" customWidth="1"/>
    <col min="9734" max="9734" width="14.140625" style="14" customWidth="1"/>
    <col min="9735" max="9735" width="12.85546875" style="14" customWidth="1"/>
    <col min="9736" max="9737" width="11.42578125" style="14"/>
    <col min="9738" max="9738" width="37" style="14" customWidth="1"/>
    <col min="9739" max="9984" width="11.42578125" style="14"/>
    <col min="9985" max="9985" width="3.85546875" style="14" customWidth="1"/>
    <col min="9986" max="9986" width="10.140625" style="14" customWidth="1"/>
    <col min="9987" max="9987" width="15.140625" style="14" customWidth="1"/>
    <col min="9988" max="9988" width="7.140625" style="14" customWidth="1"/>
    <col min="9989" max="9989" width="11.140625" style="14" customWidth="1"/>
    <col min="9990" max="9990" width="14.140625" style="14" customWidth="1"/>
    <col min="9991" max="9991" width="12.85546875" style="14" customWidth="1"/>
    <col min="9992" max="9993" width="11.42578125" style="14"/>
    <col min="9994" max="9994" width="37" style="14" customWidth="1"/>
    <col min="9995" max="10240" width="11.42578125" style="14"/>
    <col min="10241" max="10241" width="3.85546875" style="14" customWidth="1"/>
    <col min="10242" max="10242" width="10.140625" style="14" customWidth="1"/>
    <col min="10243" max="10243" width="15.140625" style="14" customWidth="1"/>
    <col min="10244" max="10244" width="7.140625" style="14" customWidth="1"/>
    <col min="10245" max="10245" width="11.140625" style="14" customWidth="1"/>
    <col min="10246" max="10246" width="14.140625" style="14" customWidth="1"/>
    <col min="10247" max="10247" width="12.85546875" style="14" customWidth="1"/>
    <col min="10248" max="10249" width="11.42578125" style="14"/>
    <col min="10250" max="10250" width="37" style="14" customWidth="1"/>
    <col min="10251" max="10496" width="11.42578125" style="14"/>
    <col min="10497" max="10497" width="3.85546875" style="14" customWidth="1"/>
    <col min="10498" max="10498" width="10.140625" style="14" customWidth="1"/>
    <col min="10499" max="10499" width="15.140625" style="14" customWidth="1"/>
    <col min="10500" max="10500" width="7.140625" style="14" customWidth="1"/>
    <col min="10501" max="10501" width="11.140625" style="14" customWidth="1"/>
    <col min="10502" max="10502" width="14.140625" style="14" customWidth="1"/>
    <col min="10503" max="10503" width="12.85546875" style="14" customWidth="1"/>
    <col min="10504" max="10505" width="11.42578125" style="14"/>
    <col min="10506" max="10506" width="37" style="14" customWidth="1"/>
    <col min="10507" max="10752" width="11.42578125" style="14"/>
    <col min="10753" max="10753" width="3.85546875" style="14" customWidth="1"/>
    <col min="10754" max="10754" width="10.140625" style="14" customWidth="1"/>
    <col min="10755" max="10755" width="15.140625" style="14" customWidth="1"/>
    <col min="10756" max="10756" width="7.140625" style="14" customWidth="1"/>
    <col min="10757" max="10757" width="11.140625" style="14" customWidth="1"/>
    <col min="10758" max="10758" width="14.140625" style="14" customWidth="1"/>
    <col min="10759" max="10759" width="12.85546875" style="14" customWidth="1"/>
    <col min="10760" max="10761" width="11.42578125" style="14"/>
    <col min="10762" max="10762" width="37" style="14" customWidth="1"/>
    <col min="10763" max="11008" width="11.42578125" style="14"/>
    <col min="11009" max="11009" width="3.85546875" style="14" customWidth="1"/>
    <col min="11010" max="11010" width="10.140625" style="14" customWidth="1"/>
    <col min="11011" max="11011" width="15.140625" style="14" customWidth="1"/>
    <col min="11012" max="11012" width="7.140625" style="14" customWidth="1"/>
    <col min="11013" max="11013" width="11.140625" style="14" customWidth="1"/>
    <col min="11014" max="11014" width="14.140625" style="14" customWidth="1"/>
    <col min="11015" max="11015" width="12.85546875" style="14" customWidth="1"/>
    <col min="11016" max="11017" width="11.42578125" style="14"/>
    <col min="11018" max="11018" width="37" style="14" customWidth="1"/>
    <col min="11019" max="11264" width="11.42578125" style="14"/>
    <col min="11265" max="11265" width="3.85546875" style="14" customWidth="1"/>
    <col min="11266" max="11266" width="10.140625" style="14" customWidth="1"/>
    <col min="11267" max="11267" width="15.140625" style="14" customWidth="1"/>
    <col min="11268" max="11268" width="7.140625" style="14" customWidth="1"/>
    <col min="11269" max="11269" width="11.140625" style="14" customWidth="1"/>
    <col min="11270" max="11270" width="14.140625" style="14" customWidth="1"/>
    <col min="11271" max="11271" width="12.85546875" style="14" customWidth="1"/>
    <col min="11272" max="11273" width="11.42578125" style="14"/>
    <col min="11274" max="11274" width="37" style="14" customWidth="1"/>
    <col min="11275" max="11520" width="11.42578125" style="14"/>
    <col min="11521" max="11521" width="3.85546875" style="14" customWidth="1"/>
    <col min="11522" max="11522" width="10.140625" style="14" customWidth="1"/>
    <col min="11523" max="11523" width="15.140625" style="14" customWidth="1"/>
    <col min="11524" max="11524" width="7.140625" style="14" customWidth="1"/>
    <col min="11525" max="11525" width="11.140625" style="14" customWidth="1"/>
    <col min="11526" max="11526" width="14.140625" style="14" customWidth="1"/>
    <col min="11527" max="11527" width="12.85546875" style="14" customWidth="1"/>
    <col min="11528" max="11529" width="11.42578125" style="14"/>
    <col min="11530" max="11530" width="37" style="14" customWidth="1"/>
    <col min="11531" max="11776" width="11.42578125" style="14"/>
    <col min="11777" max="11777" width="3.85546875" style="14" customWidth="1"/>
    <col min="11778" max="11778" width="10.140625" style="14" customWidth="1"/>
    <col min="11779" max="11779" width="15.140625" style="14" customWidth="1"/>
    <col min="11780" max="11780" width="7.140625" style="14" customWidth="1"/>
    <col min="11781" max="11781" width="11.140625" style="14" customWidth="1"/>
    <col min="11782" max="11782" width="14.140625" style="14" customWidth="1"/>
    <col min="11783" max="11783" width="12.85546875" style="14" customWidth="1"/>
    <col min="11784" max="11785" width="11.42578125" style="14"/>
    <col min="11786" max="11786" width="37" style="14" customWidth="1"/>
    <col min="11787" max="12032" width="11.42578125" style="14"/>
    <col min="12033" max="12033" width="3.85546875" style="14" customWidth="1"/>
    <col min="12034" max="12034" width="10.140625" style="14" customWidth="1"/>
    <col min="12035" max="12035" width="15.140625" style="14" customWidth="1"/>
    <col min="12036" max="12036" width="7.140625" style="14" customWidth="1"/>
    <col min="12037" max="12037" width="11.140625" style="14" customWidth="1"/>
    <col min="12038" max="12038" width="14.140625" style="14" customWidth="1"/>
    <col min="12039" max="12039" width="12.85546875" style="14" customWidth="1"/>
    <col min="12040" max="12041" width="11.42578125" style="14"/>
    <col min="12042" max="12042" width="37" style="14" customWidth="1"/>
    <col min="12043" max="12288" width="11.42578125" style="14"/>
    <col min="12289" max="12289" width="3.85546875" style="14" customWidth="1"/>
    <col min="12290" max="12290" width="10.140625" style="14" customWidth="1"/>
    <col min="12291" max="12291" width="15.140625" style="14" customWidth="1"/>
    <col min="12292" max="12292" width="7.140625" style="14" customWidth="1"/>
    <col min="12293" max="12293" width="11.140625" style="14" customWidth="1"/>
    <col min="12294" max="12294" width="14.140625" style="14" customWidth="1"/>
    <col min="12295" max="12295" width="12.85546875" style="14" customWidth="1"/>
    <col min="12296" max="12297" width="11.42578125" style="14"/>
    <col min="12298" max="12298" width="37" style="14" customWidth="1"/>
    <col min="12299" max="12544" width="11.42578125" style="14"/>
    <col min="12545" max="12545" width="3.85546875" style="14" customWidth="1"/>
    <col min="12546" max="12546" width="10.140625" style="14" customWidth="1"/>
    <col min="12547" max="12547" width="15.140625" style="14" customWidth="1"/>
    <col min="12548" max="12548" width="7.140625" style="14" customWidth="1"/>
    <col min="12549" max="12549" width="11.140625" style="14" customWidth="1"/>
    <col min="12550" max="12550" width="14.140625" style="14" customWidth="1"/>
    <col min="12551" max="12551" width="12.85546875" style="14" customWidth="1"/>
    <col min="12552" max="12553" width="11.42578125" style="14"/>
    <col min="12554" max="12554" width="37" style="14" customWidth="1"/>
    <col min="12555" max="12800" width="11.42578125" style="14"/>
    <col min="12801" max="12801" width="3.85546875" style="14" customWidth="1"/>
    <col min="12802" max="12802" width="10.140625" style="14" customWidth="1"/>
    <col min="12803" max="12803" width="15.140625" style="14" customWidth="1"/>
    <col min="12804" max="12804" width="7.140625" style="14" customWidth="1"/>
    <col min="12805" max="12805" width="11.140625" style="14" customWidth="1"/>
    <col min="12806" max="12806" width="14.140625" style="14" customWidth="1"/>
    <col min="12807" max="12807" width="12.85546875" style="14" customWidth="1"/>
    <col min="12808" max="12809" width="11.42578125" style="14"/>
    <col min="12810" max="12810" width="37" style="14" customWidth="1"/>
    <col min="12811" max="13056" width="11.42578125" style="14"/>
    <col min="13057" max="13057" width="3.85546875" style="14" customWidth="1"/>
    <col min="13058" max="13058" width="10.140625" style="14" customWidth="1"/>
    <col min="13059" max="13059" width="15.140625" style="14" customWidth="1"/>
    <col min="13060" max="13060" width="7.140625" style="14" customWidth="1"/>
    <col min="13061" max="13061" width="11.140625" style="14" customWidth="1"/>
    <col min="13062" max="13062" width="14.140625" style="14" customWidth="1"/>
    <col min="13063" max="13063" width="12.85546875" style="14" customWidth="1"/>
    <col min="13064" max="13065" width="11.42578125" style="14"/>
    <col min="13066" max="13066" width="37" style="14" customWidth="1"/>
    <col min="13067" max="13312" width="11.42578125" style="14"/>
    <col min="13313" max="13313" width="3.85546875" style="14" customWidth="1"/>
    <col min="13314" max="13314" width="10.140625" style="14" customWidth="1"/>
    <col min="13315" max="13315" width="15.140625" style="14" customWidth="1"/>
    <col min="13316" max="13316" width="7.140625" style="14" customWidth="1"/>
    <col min="13317" max="13317" width="11.140625" style="14" customWidth="1"/>
    <col min="13318" max="13318" width="14.140625" style="14" customWidth="1"/>
    <col min="13319" max="13319" width="12.85546875" style="14" customWidth="1"/>
    <col min="13320" max="13321" width="11.42578125" style="14"/>
    <col min="13322" max="13322" width="37" style="14" customWidth="1"/>
    <col min="13323" max="13568" width="11.42578125" style="14"/>
    <col min="13569" max="13569" width="3.85546875" style="14" customWidth="1"/>
    <col min="13570" max="13570" width="10.140625" style="14" customWidth="1"/>
    <col min="13571" max="13571" width="15.140625" style="14" customWidth="1"/>
    <col min="13572" max="13572" width="7.140625" style="14" customWidth="1"/>
    <col min="13573" max="13573" width="11.140625" style="14" customWidth="1"/>
    <col min="13574" max="13574" width="14.140625" style="14" customWidth="1"/>
    <col min="13575" max="13575" width="12.85546875" style="14" customWidth="1"/>
    <col min="13576" max="13577" width="11.42578125" style="14"/>
    <col min="13578" max="13578" width="37" style="14" customWidth="1"/>
    <col min="13579" max="13824" width="11.42578125" style="14"/>
    <col min="13825" max="13825" width="3.85546875" style="14" customWidth="1"/>
    <col min="13826" max="13826" width="10.140625" style="14" customWidth="1"/>
    <col min="13827" max="13827" width="15.140625" style="14" customWidth="1"/>
    <col min="13828" max="13828" width="7.140625" style="14" customWidth="1"/>
    <col min="13829" max="13829" width="11.140625" style="14" customWidth="1"/>
    <col min="13830" max="13830" width="14.140625" style="14" customWidth="1"/>
    <col min="13831" max="13831" width="12.85546875" style="14" customWidth="1"/>
    <col min="13832" max="13833" width="11.42578125" style="14"/>
    <col min="13834" max="13834" width="37" style="14" customWidth="1"/>
    <col min="13835" max="14080" width="11.42578125" style="14"/>
    <col min="14081" max="14081" width="3.85546875" style="14" customWidth="1"/>
    <col min="14082" max="14082" width="10.140625" style="14" customWidth="1"/>
    <col min="14083" max="14083" width="15.140625" style="14" customWidth="1"/>
    <col min="14084" max="14084" width="7.140625" style="14" customWidth="1"/>
    <col min="14085" max="14085" width="11.140625" style="14" customWidth="1"/>
    <col min="14086" max="14086" width="14.140625" style="14" customWidth="1"/>
    <col min="14087" max="14087" width="12.85546875" style="14" customWidth="1"/>
    <col min="14088" max="14089" width="11.42578125" style="14"/>
    <col min="14090" max="14090" width="37" style="14" customWidth="1"/>
    <col min="14091" max="14336" width="11.42578125" style="14"/>
    <col min="14337" max="14337" width="3.85546875" style="14" customWidth="1"/>
    <col min="14338" max="14338" width="10.140625" style="14" customWidth="1"/>
    <col min="14339" max="14339" width="15.140625" style="14" customWidth="1"/>
    <col min="14340" max="14340" width="7.140625" style="14" customWidth="1"/>
    <col min="14341" max="14341" width="11.140625" style="14" customWidth="1"/>
    <col min="14342" max="14342" width="14.140625" style="14" customWidth="1"/>
    <col min="14343" max="14343" width="12.85546875" style="14" customWidth="1"/>
    <col min="14344" max="14345" width="11.42578125" style="14"/>
    <col min="14346" max="14346" width="37" style="14" customWidth="1"/>
    <col min="14347" max="14592" width="11.42578125" style="14"/>
    <col min="14593" max="14593" width="3.85546875" style="14" customWidth="1"/>
    <col min="14594" max="14594" width="10.140625" style="14" customWidth="1"/>
    <col min="14595" max="14595" width="15.140625" style="14" customWidth="1"/>
    <col min="14596" max="14596" width="7.140625" style="14" customWidth="1"/>
    <col min="14597" max="14597" width="11.140625" style="14" customWidth="1"/>
    <col min="14598" max="14598" width="14.140625" style="14" customWidth="1"/>
    <col min="14599" max="14599" width="12.85546875" style="14" customWidth="1"/>
    <col min="14600" max="14601" width="11.42578125" style="14"/>
    <col min="14602" max="14602" width="37" style="14" customWidth="1"/>
    <col min="14603" max="14848" width="11.42578125" style="14"/>
    <col min="14849" max="14849" width="3.85546875" style="14" customWidth="1"/>
    <col min="14850" max="14850" width="10.140625" style="14" customWidth="1"/>
    <col min="14851" max="14851" width="15.140625" style="14" customWidth="1"/>
    <col min="14852" max="14852" width="7.140625" style="14" customWidth="1"/>
    <col min="14853" max="14853" width="11.140625" style="14" customWidth="1"/>
    <col min="14854" max="14854" width="14.140625" style="14" customWidth="1"/>
    <col min="14855" max="14855" width="12.85546875" style="14" customWidth="1"/>
    <col min="14856" max="14857" width="11.42578125" style="14"/>
    <col min="14858" max="14858" width="37" style="14" customWidth="1"/>
    <col min="14859" max="15104" width="11.42578125" style="14"/>
    <col min="15105" max="15105" width="3.85546875" style="14" customWidth="1"/>
    <col min="15106" max="15106" width="10.140625" style="14" customWidth="1"/>
    <col min="15107" max="15107" width="15.140625" style="14" customWidth="1"/>
    <col min="15108" max="15108" width="7.140625" style="14" customWidth="1"/>
    <col min="15109" max="15109" width="11.140625" style="14" customWidth="1"/>
    <col min="15110" max="15110" width="14.140625" style="14" customWidth="1"/>
    <col min="15111" max="15111" width="12.85546875" style="14" customWidth="1"/>
    <col min="15112" max="15113" width="11.42578125" style="14"/>
    <col min="15114" max="15114" width="37" style="14" customWidth="1"/>
    <col min="15115" max="15360" width="11.42578125" style="14"/>
    <col min="15361" max="15361" width="3.85546875" style="14" customWidth="1"/>
    <col min="15362" max="15362" width="10.140625" style="14" customWidth="1"/>
    <col min="15363" max="15363" width="15.140625" style="14" customWidth="1"/>
    <col min="15364" max="15364" width="7.140625" style="14" customWidth="1"/>
    <col min="15365" max="15365" width="11.140625" style="14" customWidth="1"/>
    <col min="15366" max="15366" width="14.140625" style="14" customWidth="1"/>
    <col min="15367" max="15367" width="12.85546875" style="14" customWidth="1"/>
    <col min="15368" max="15369" width="11.42578125" style="14"/>
    <col min="15370" max="15370" width="37" style="14" customWidth="1"/>
    <col min="15371" max="15616" width="11.42578125" style="14"/>
    <col min="15617" max="15617" width="3.85546875" style="14" customWidth="1"/>
    <col min="15618" max="15618" width="10.140625" style="14" customWidth="1"/>
    <col min="15619" max="15619" width="15.140625" style="14" customWidth="1"/>
    <col min="15620" max="15620" width="7.140625" style="14" customWidth="1"/>
    <col min="15621" max="15621" width="11.140625" style="14" customWidth="1"/>
    <col min="15622" max="15622" width="14.140625" style="14" customWidth="1"/>
    <col min="15623" max="15623" width="12.85546875" style="14" customWidth="1"/>
    <col min="15624" max="15625" width="11.42578125" style="14"/>
    <col min="15626" max="15626" width="37" style="14" customWidth="1"/>
    <col min="15627" max="15872" width="11.42578125" style="14"/>
    <col min="15873" max="15873" width="3.85546875" style="14" customWidth="1"/>
    <col min="15874" max="15874" width="10.140625" style="14" customWidth="1"/>
    <col min="15875" max="15875" width="15.140625" style="14" customWidth="1"/>
    <col min="15876" max="15876" width="7.140625" style="14" customWidth="1"/>
    <col min="15877" max="15877" width="11.140625" style="14" customWidth="1"/>
    <col min="15878" max="15878" width="14.140625" style="14" customWidth="1"/>
    <col min="15879" max="15879" width="12.85546875" style="14" customWidth="1"/>
    <col min="15880" max="15881" width="11.42578125" style="14"/>
    <col min="15882" max="15882" width="37" style="14" customWidth="1"/>
    <col min="15883" max="16128" width="11.42578125" style="14"/>
    <col min="16129" max="16129" width="3.85546875" style="14" customWidth="1"/>
    <col min="16130" max="16130" width="10.140625" style="14" customWidth="1"/>
    <col min="16131" max="16131" width="15.140625" style="14" customWidth="1"/>
    <col min="16132" max="16132" width="7.140625" style="14" customWidth="1"/>
    <col min="16133" max="16133" width="11.140625" style="14" customWidth="1"/>
    <col min="16134" max="16134" width="14.140625" style="14" customWidth="1"/>
    <col min="16135" max="16135" width="12.85546875" style="14" customWidth="1"/>
    <col min="16136" max="16137" width="11.42578125" style="14"/>
    <col min="16138" max="16138" width="37" style="14" customWidth="1"/>
    <col min="16139" max="16384" width="11.42578125" style="14"/>
  </cols>
  <sheetData>
    <row r="1" spans="1:15" s="97" customFormat="1" ht="62.45" customHeight="1" x14ac:dyDescent="0.25">
      <c r="A1" s="864" t="s">
        <v>462</v>
      </c>
      <c r="B1" s="864"/>
      <c r="C1" s="864"/>
      <c r="D1" s="864"/>
      <c r="E1" s="864"/>
      <c r="F1" s="864"/>
      <c r="G1" s="864"/>
      <c r="H1" s="864"/>
      <c r="I1" s="864"/>
      <c r="J1" s="864"/>
      <c r="K1" s="171"/>
      <c r="L1" s="171"/>
      <c r="M1" s="171"/>
      <c r="N1" s="96"/>
      <c r="O1" s="96"/>
    </row>
    <row r="2" spans="1:15" s="97" customFormat="1" ht="26.25" customHeight="1" x14ac:dyDescent="0.25">
      <c r="A2" s="1187" t="s">
        <v>560</v>
      </c>
      <c r="B2" s="1187"/>
      <c r="C2" s="1187"/>
      <c r="D2" s="1187"/>
      <c r="E2" s="1187"/>
      <c r="F2" s="1187"/>
      <c r="G2" s="1187"/>
      <c r="H2" s="1187"/>
      <c r="I2" s="1187"/>
      <c r="J2" s="1187"/>
      <c r="K2" s="171"/>
      <c r="L2" s="171"/>
      <c r="M2" s="171"/>
      <c r="N2" s="96"/>
      <c r="O2" s="96"/>
    </row>
    <row r="3" spans="1:15" s="235" customFormat="1" ht="15" customHeight="1" x14ac:dyDescent="0.25">
      <c r="A3" s="1180" t="s">
        <v>561</v>
      </c>
      <c r="B3" s="1180"/>
      <c r="C3" s="1180"/>
      <c r="D3" s="1180"/>
      <c r="E3" s="1180"/>
      <c r="F3" s="1180"/>
      <c r="G3" s="1180"/>
      <c r="H3" s="1180"/>
      <c r="I3" s="1180"/>
      <c r="J3" s="1180"/>
    </row>
    <row r="4" spans="1:15" s="13" customFormat="1" ht="60" customHeight="1" x14ac:dyDescent="0.2">
      <c r="A4" s="1181"/>
      <c r="B4" s="1181"/>
      <c r="C4" s="1181"/>
      <c r="D4" s="1181"/>
      <c r="E4" s="1181"/>
      <c r="F4" s="1181"/>
      <c r="G4" s="1181"/>
      <c r="H4" s="1181"/>
      <c r="I4" s="1181"/>
      <c r="J4" s="1181"/>
    </row>
    <row r="5" spans="1:15" s="235" customFormat="1" ht="15" customHeight="1" x14ac:dyDescent="0.25">
      <c r="A5" s="1180" t="s">
        <v>562</v>
      </c>
      <c r="B5" s="1180"/>
      <c r="C5" s="1180"/>
      <c r="D5" s="1180"/>
      <c r="E5" s="1180"/>
      <c r="F5" s="1180"/>
      <c r="G5" s="1180"/>
      <c r="H5" s="1180"/>
      <c r="I5" s="1180"/>
      <c r="J5" s="1180"/>
    </row>
    <row r="6" spans="1:15" s="105" customFormat="1" ht="30" customHeight="1" x14ac:dyDescent="0.25">
      <c r="A6" s="1185" t="s">
        <v>162</v>
      </c>
      <c r="B6" s="1186"/>
      <c r="C6" s="1186"/>
      <c r="D6" s="1186"/>
      <c r="E6" s="1186"/>
      <c r="F6" s="1186"/>
      <c r="G6" s="1186"/>
      <c r="H6" s="1186"/>
      <c r="I6" s="1186"/>
      <c r="J6" s="980"/>
      <c r="K6" s="199"/>
      <c r="L6" s="199"/>
      <c r="M6" s="199"/>
      <c r="N6" s="199"/>
    </row>
    <row r="7" spans="1:15" s="105" customFormat="1" ht="15" customHeight="1" x14ac:dyDescent="0.25">
      <c r="A7" s="1182" t="str">
        <f>Démarchage!A5</f>
        <v xml:space="preserve">1ière DESTINATION ; Nom de l'événement </v>
      </c>
      <c r="B7" s="1183"/>
      <c r="C7" s="1183"/>
      <c r="D7" s="1183"/>
      <c r="E7" s="1183"/>
      <c r="F7" s="1183"/>
      <c r="G7" s="1183"/>
      <c r="H7" s="1183"/>
      <c r="I7" s="1183"/>
      <c r="J7" s="1184"/>
      <c r="K7" s="199"/>
      <c r="L7" s="199"/>
    </row>
    <row r="8" spans="1:15" s="105" customFormat="1" ht="15" customHeight="1" x14ac:dyDescent="0.25">
      <c r="A8" s="1174" t="str">
        <f>Démarchage!A6</f>
        <v xml:space="preserve">Ville : </v>
      </c>
      <c r="B8" s="1174"/>
      <c r="C8" s="1174"/>
      <c r="D8" s="1174"/>
      <c r="E8" s="1174"/>
      <c r="F8" s="1174" t="str">
        <f>Démarchage!B6</f>
        <v>Province :</v>
      </c>
      <c r="G8" s="1174"/>
      <c r="H8" s="1174"/>
      <c r="I8" s="1175" t="str">
        <f>Démarchage!C6</f>
        <v>Pays :</v>
      </c>
      <c r="J8" s="1176"/>
      <c r="K8" s="199"/>
      <c r="L8" s="199"/>
    </row>
    <row r="9" spans="1:15" ht="15" customHeight="1" x14ac:dyDescent="0.2">
      <c r="A9" s="236" t="s">
        <v>153</v>
      </c>
      <c r="B9" s="220" t="s">
        <v>154</v>
      </c>
      <c r="C9" s="237" t="s">
        <v>155</v>
      </c>
      <c r="D9" s="220" t="s">
        <v>156</v>
      </c>
      <c r="E9" s="220" t="s">
        <v>157</v>
      </c>
      <c r="F9" s="13" t="s">
        <v>158</v>
      </c>
      <c r="G9" s="13" t="s">
        <v>159</v>
      </c>
      <c r="H9" s="13" t="s">
        <v>6</v>
      </c>
      <c r="I9" s="13" t="s">
        <v>160</v>
      </c>
      <c r="J9" s="469" t="s">
        <v>161</v>
      </c>
      <c r="K9" s="106"/>
      <c r="L9" s="106"/>
    </row>
    <row r="10" spans="1:15" s="105" customFormat="1" ht="28.5" customHeight="1" x14ac:dyDescent="0.25">
      <c r="A10" s="238">
        <v>1</v>
      </c>
      <c r="B10" s="188"/>
      <c r="C10" s="188"/>
      <c r="D10" s="188"/>
      <c r="E10" s="188"/>
      <c r="F10" s="200"/>
      <c r="G10" s="200"/>
      <c r="H10" s="200"/>
      <c r="I10" s="200"/>
      <c r="J10" s="239"/>
      <c r="K10" s="199"/>
    </row>
    <row r="11" spans="1:15" s="105" customFormat="1" ht="28.5" customHeight="1" x14ac:dyDescent="0.25">
      <c r="A11" s="238">
        <v>2</v>
      </c>
      <c r="B11" s="188"/>
      <c r="C11" s="188"/>
      <c r="D11" s="188"/>
      <c r="E11" s="188"/>
      <c r="F11" s="200"/>
      <c r="G11" s="200"/>
      <c r="H11" s="200"/>
      <c r="I11" s="200"/>
      <c r="J11" s="239"/>
      <c r="K11" s="199"/>
    </row>
    <row r="12" spans="1:15" s="105" customFormat="1" ht="28.5" customHeight="1" thickBot="1" x14ac:dyDescent="0.3">
      <c r="A12" s="238">
        <v>3</v>
      </c>
      <c r="B12" s="188"/>
      <c r="C12" s="188"/>
      <c r="D12" s="188"/>
      <c r="E12" s="188"/>
      <c r="F12" s="200"/>
      <c r="G12" s="200"/>
      <c r="H12" s="200"/>
      <c r="I12" s="200"/>
      <c r="J12" s="239"/>
    </row>
    <row r="13" spans="1:15" s="91" customFormat="1" ht="4.5" customHeight="1" thickBot="1" x14ac:dyDescent="0.25">
      <c r="A13" s="240"/>
      <c r="B13" s="187"/>
      <c r="C13" s="187"/>
      <c r="D13" s="187"/>
      <c r="E13" s="187"/>
      <c r="F13" s="187"/>
      <c r="G13" s="187"/>
      <c r="H13" s="187"/>
      <c r="I13" s="187"/>
      <c r="J13" s="241"/>
      <c r="K13" s="186"/>
      <c r="L13" s="186"/>
      <c r="M13" s="186"/>
    </row>
    <row r="14" spans="1:15" s="105" customFormat="1" ht="15" customHeight="1" x14ac:dyDescent="0.25">
      <c r="A14" s="1177" t="str">
        <f>Démarchage!A16</f>
        <v xml:space="preserve">2e DESTINATION  Nom de l'événement </v>
      </c>
      <c r="B14" s="1178"/>
      <c r="C14" s="1178"/>
      <c r="D14" s="1178"/>
      <c r="E14" s="1178"/>
      <c r="F14" s="1178"/>
      <c r="G14" s="1178"/>
      <c r="H14" s="1178"/>
      <c r="I14" s="1178"/>
      <c r="J14" s="1179"/>
    </row>
    <row r="15" spans="1:15" s="105" customFormat="1" ht="15" customHeight="1" x14ac:dyDescent="0.25">
      <c r="A15" s="1174" t="str">
        <f>Démarchage!A17</f>
        <v>Ville :</v>
      </c>
      <c r="B15" s="1174"/>
      <c r="C15" s="1174"/>
      <c r="D15" s="1174"/>
      <c r="E15" s="1174"/>
      <c r="F15" s="1174" t="str">
        <f>Démarchage!B17</f>
        <v>Province :</v>
      </c>
      <c r="G15" s="1174"/>
      <c r="H15" s="1174"/>
      <c r="I15" s="1175" t="str">
        <f>Démarchage!C17</f>
        <v>Pays :</v>
      </c>
      <c r="J15" s="1176"/>
      <c r="K15" s="199"/>
      <c r="L15" s="199"/>
    </row>
    <row r="16" spans="1:15" ht="15" customHeight="1" x14ac:dyDescent="0.2">
      <c r="A16" s="236" t="s">
        <v>153</v>
      </c>
      <c r="B16" s="220" t="s">
        <v>154</v>
      </c>
      <c r="C16" s="237" t="s">
        <v>155</v>
      </c>
      <c r="D16" s="220" t="s">
        <v>156</v>
      </c>
      <c r="E16" s="220" t="s">
        <v>157</v>
      </c>
      <c r="F16" s="13" t="s">
        <v>158</v>
      </c>
      <c r="G16" s="13" t="s">
        <v>159</v>
      </c>
      <c r="H16" s="13" t="s">
        <v>6</v>
      </c>
      <c r="I16" s="13" t="s">
        <v>160</v>
      </c>
      <c r="J16" s="469" t="s">
        <v>161</v>
      </c>
    </row>
    <row r="17" spans="1:13" s="105" customFormat="1" ht="28.5" customHeight="1" x14ac:dyDescent="0.25">
      <c r="A17" s="238">
        <v>1</v>
      </c>
      <c r="B17" s="188"/>
      <c r="C17" s="188"/>
      <c r="D17" s="188"/>
      <c r="E17" s="188"/>
      <c r="F17" s="200"/>
      <c r="G17" s="200"/>
      <c r="H17" s="200"/>
      <c r="I17" s="200"/>
      <c r="J17" s="239"/>
    </row>
    <row r="18" spans="1:13" s="105" customFormat="1" ht="28.5" customHeight="1" x14ac:dyDescent="0.25">
      <c r="A18" s="238">
        <v>2</v>
      </c>
      <c r="B18" s="188"/>
      <c r="C18" s="188"/>
      <c r="D18" s="188"/>
      <c r="E18" s="188"/>
      <c r="F18" s="200"/>
      <c r="G18" s="200"/>
      <c r="H18" s="200"/>
      <c r="I18" s="200"/>
      <c r="J18" s="239"/>
    </row>
    <row r="19" spans="1:13" s="105" customFormat="1" ht="28.5" customHeight="1" thickBot="1" x14ac:dyDescent="0.3">
      <c r="A19" s="238">
        <v>3</v>
      </c>
      <c r="B19" s="188"/>
      <c r="C19" s="188"/>
      <c r="D19" s="188"/>
      <c r="E19" s="188"/>
      <c r="F19" s="200"/>
      <c r="G19" s="200"/>
      <c r="H19" s="200"/>
      <c r="I19" s="200"/>
      <c r="J19" s="239"/>
    </row>
    <row r="20" spans="1:13" s="91" customFormat="1" ht="4.5" customHeight="1" thickBot="1" x14ac:dyDescent="0.25">
      <c r="A20" s="240"/>
      <c r="B20" s="187"/>
      <c r="C20" s="187"/>
      <c r="D20" s="187"/>
      <c r="E20" s="187"/>
      <c r="F20" s="187"/>
      <c r="G20" s="187"/>
      <c r="H20" s="187"/>
      <c r="I20" s="187"/>
      <c r="J20" s="241"/>
      <c r="K20" s="186"/>
      <c r="L20" s="186"/>
      <c r="M20" s="186"/>
    </row>
    <row r="21" spans="1:13" s="105" customFormat="1" ht="15" customHeight="1" x14ac:dyDescent="0.25">
      <c r="A21" s="1177" t="str">
        <f>Démarchage!A26</f>
        <v xml:space="preserve">3e DESTINATION  Nom de l'événement </v>
      </c>
      <c r="B21" s="1178"/>
      <c r="C21" s="1178"/>
      <c r="D21" s="1178"/>
      <c r="E21" s="1178"/>
      <c r="F21" s="1178"/>
      <c r="G21" s="1178"/>
      <c r="H21" s="1178"/>
      <c r="I21" s="1178"/>
      <c r="J21" s="1179"/>
    </row>
    <row r="22" spans="1:13" s="105" customFormat="1" ht="15" customHeight="1" x14ac:dyDescent="0.25">
      <c r="A22" s="1174" t="str">
        <f>Démarchage!A27</f>
        <v>Ville :</v>
      </c>
      <c r="B22" s="1174"/>
      <c r="C22" s="1174"/>
      <c r="D22" s="1174"/>
      <c r="E22" s="1174"/>
      <c r="F22" s="1174" t="str">
        <f>Démarchage!B27</f>
        <v>Province :</v>
      </c>
      <c r="G22" s="1174"/>
      <c r="H22" s="1174"/>
      <c r="I22" s="1175" t="str">
        <f>Démarchage!C27</f>
        <v>Pays :</v>
      </c>
      <c r="J22" s="1176"/>
      <c r="K22" s="199"/>
      <c r="L22" s="199"/>
    </row>
    <row r="23" spans="1:13" ht="15" customHeight="1" x14ac:dyDescent="0.2">
      <c r="A23" s="236" t="s">
        <v>153</v>
      </c>
      <c r="B23" s="220" t="s">
        <v>154</v>
      </c>
      <c r="C23" s="237" t="s">
        <v>155</v>
      </c>
      <c r="D23" s="220" t="s">
        <v>156</v>
      </c>
      <c r="E23" s="220" t="s">
        <v>157</v>
      </c>
      <c r="F23" s="13" t="s">
        <v>158</v>
      </c>
      <c r="G23" s="13" t="s">
        <v>159</v>
      </c>
      <c r="H23" s="13" t="s">
        <v>6</v>
      </c>
      <c r="I23" s="13" t="s">
        <v>160</v>
      </c>
      <c r="J23" s="469" t="s">
        <v>161</v>
      </c>
    </row>
    <row r="24" spans="1:13" s="105" customFormat="1" ht="28.5" customHeight="1" x14ac:dyDescent="0.25">
      <c r="A24" s="238">
        <v>1</v>
      </c>
      <c r="B24" s="188"/>
      <c r="C24" s="188"/>
      <c r="D24" s="188"/>
      <c r="E24" s="188"/>
      <c r="F24" s="200"/>
      <c r="G24" s="200"/>
      <c r="H24" s="200"/>
      <c r="I24" s="200"/>
      <c r="J24" s="239"/>
    </row>
    <row r="25" spans="1:13" s="105" customFormat="1" ht="28.5" customHeight="1" x14ac:dyDescent="0.25">
      <c r="A25" s="238">
        <v>2</v>
      </c>
      <c r="B25" s="188"/>
      <c r="C25" s="188"/>
      <c r="D25" s="188"/>
      <c r="E25" s="188"/>
      <c r="F25" s="200"/>
      <c r="G25" s="200"/>
      <c r="H25" s="200"/>
      <c r="I25" s="200"/>
      <c r="J25" s="239"/>
    </row>
    <row r="26" spans="1:13" s="105" customFormat="1" ht="28.5" customHeight="1" thickBot="1" x14ac:dyDescent="0.3">
      <c r="A26" s="238">
        <v>3</v>
      </c>
      <c r="B26" s="188"/>
      <c r="C26" s="188"/>
      <c r="D26" s="188"/>
      <c r="E26" s="188"/>
      <c r="F26" s="200"/>
      <c r="G26" s="200"/>
      <c r="H26" s="200"/>
      <c r="I26" s="200"/>
      <c r="J26" s="239"/>
    </row>
    <row r="27" spans="1:13" s="91" customFormat="1" ht="4.5" customHeight="1" thickBot="1" x14ac:dyDescent="0.25">
      <c r="A27" s="240"/>
      <c r="B27" s="187"/>
      <c r="C27" s="187"/>
      <c r="D27" s="187"/>
      <c r="E27" s="187"/>
      <c r="F27" s="187"/>
      <c r="G27" s="187"/>
      <c r="H27" s="187"/>
      <c r="I27" s="187"/>
      <c r="J27" s="241"/>
      <c r="K27" s="186"/>
      <c r="L27" s="186"/>
      <c r="M27" s="186"/>
    </row>
    <row r="28" spans="1:13" s="105" customFormat="1" ht="15" customHeight="1" x14ac:dyDescent="0.25">
      <c r="A28" s="1177" t="str">
        <f>Démarchage!A36</f>
        <v xml:space="preserve">4e DESTINATION  Nom de l'événement </v>
      </c>
      <c r="B28" s="1178"/>
      <c r="C28" s="1178"/>
      <c r="D28" s="1178"/>
      <c r="E28" s="1178"/>
      <c r="F28" s="1178"/>
      <c r="G28" s="1178"/>
      <c r="H28" s="1178"/>
      <c r="I28" s="1178"/>
      <c r="J28" s="1179"/>
    </row>
    <row r="29" spans="1:13" s="105" customFormat="1" ht="15" customHeight="1" x14ac:dyDescent="0.25">
      <c r="A29" s="1174" t="str">
        <f>Démarchage!A37</f>
        <v>Ville :</v>
      </c>
      <c r="B29" s="1174"/>
      <c r="C29" s="1174"/>
      <c r="D29" s="1174"/>
      <c r="E29" s="1174"/>
      <c r="F29" s="1174" t="str">
        <f>Démarchage!B37</f>
        <v>Province :</v>
      </c>
      <c r="G29" s="1174"/>
      <c r="H29" s="1174"/>
      <c r="I29" s="1175" t="str">
        <f>Démarchage!C37</f>
        <v>Pays :</v>
      </c>
      <c r="J29" s="1176"/>
      <c r="K29" s="199"/>
      <c r="L29" s="199"/>
    </row>
    <row r="30" spans="1:13" ht="15" customHeight="1" x14ac:dyDescent="0.2">
      <c r="A30" s="236" t="s">
        <v>153</v>
      </c>
      <c r="B30" s="220" t="s">
        <v>154</v>
      </c>
      <c r="C30" s="237" t="s">
        <v>155</v>
      </c>
      <c r="D30" s="220" t="s">
        <v>156</v>
      </c>
      <c r="E30" s="220" t="s">
        <v>157</v>
      </c>
      <c r="F30" s="13" t="s">
        <v>158</v>
      </c>
      <c r="G30" s="13" t="s">
        <v>159</v>
      </c>
      <c r="H30" s="13" t="s">
        <v>6</v>
      </c>
      <c r="I30" s="13" t="s">
        <v>160</v>
      </c>
      <c r="J30" s="469" t="s">
        <v>161</v>
      </c>
    </row>
    <row r="31" spans="1:13" s="105" customFormat="1" ht="28.5" customHeight="1" x14ac:dyDescent="0.25">
      <c r="A31" s="238">
        <v>1</v>
      </c>
      <c r="B31" s="188"/>
      <c r="C31" s="188"/>
      <c r="D31" s="188"/>
      <c r="E31" s="188"/>
      <c r="F31" s="200"/>
      <c r="G31" s="200"/>
      <c r="H31" s="200"/>
      <c r="I31" s="200"/>
      <c r="J31" s="239"/>
    </row>
    <row r="32" spans="1:13" s="105" customFormat="1" ht="28.5" customHeight="1" x14ac:dyDescent="0.25">
      <c r="A32" s="238">
        <v>2</v>
      </c>
      <c r="B32" s="188"/>
      <c r="C32" s="188"/>
      <c r="D32" s="188"/>
      <c r="E32" s="188"/>
      <c r="F32" s="200"/>
      <c r="G32" s="200"/>
      <c r="H32" s="200"/>
      <c r="I32" s="200"/>
      <c r="J32" s="239"/>
    </row>
    <row r="33" spans="1:13" s="105" customFormat="1" ht="28.5" customHeight="1" thickBot="1" x14ac:dyDescent="0.3">
      <c r="A33" s="238">
        <v>3</v>
      </c>
      <c r="B33" s="188"/>
      <c r="C33" s="188"/>
      <c r="D33" s="188"/>
      <c r="E33" s="188"/>
      <c r="F33" s="200"/>
      <c r="G33" s="200"/>
      <c r="H33" s="200"/>
      <c r="I33" s="200"/>
      <c r="J33" s="239"/>
    </row>
    <row r="34" spans="1:13" s="91" customFormat="1" ht="4.5" customHeight="1" thickBot="1" x14ac:dyDescent="0.25">
      <c r="A34" s="240"/>
      <c r="B34" s="187"/>
      <c r="C34" s="187"/>
      <c r="D34" s="187"/>
      <c r="E34" s="187"/>
      <c r="F34" s="187"/>
      <c r="G34" s="187"/>
      <c r="H34" s="187"/>
      <c r="I34" s="187"/>
      <c r="J34" s="241"/>
      <c r="K34" s="186"/>
      <c r="L34" s="186"/>
      <c r="M34" s="186"/>
    </row>
    <row r="35" spans="1:13" s="105" customFormat="1" ht="15" customHeight="1" x14ac:dyDescent="0.25">
      <c r="A35" s="1177" t="str">
        <f>Démarchage!A46</f>
        <v xml:space="preserve">5e DESTINATION  Nom de l'événement </v>
      </c>
      <c r="B35" s="1178"/>
      <c r="C35" s="1178"/>
      <c r="D35" s="1178"/>
      <c r="E35" s="1178"/>
      <c r="F35" s="1178"/>
      <c r="G35" s="1178"/>
      <c r="H35" s="1178"/>
      <c r="I35" s="1178"/>
      <c r="J35" s="1179"/>
    </row>
    <row r="36" spans="1:13" s="105" customFormat="1" ht="15" customHeight="1" x14ac:dyDescent="0.2">
      <c r="A36" s="1174" t="str">
        <f>Démarchage!A47</f>
        <v>Ville :</v>
      </c>
      <c r="B36" s="1174"/>
      <c r="C36" s="1174"/>
      <c r="D36" s="1174"/>
      <c r="E36" s="1174"/>
      <c r="F36" s="1174" t="str">
        <f>Démarchage!B47</f>
        <v>Province :</v>
      </c>
      <c r="G36" s="1174"/>
      <c r="H36" s="1174"/>
      <c r="I36" s="469" t="str">
        <f>Démarchage!C47</f>
        <v>Pays :</v>
      </c>
      <c r="J36" s="469"/>
      <c r="K36" s="199"/>
      <c r="L36" s="199"/>
    </row>
    <row r="37" spans="1:13" ht="15" customHeight="1" x14ac:dyDescent="0.2">
      <c r="A37" s="236" t="s">
        <v>153</v>
      </c>
      <c r="B37" s="220" t="s">
        <v>154</v>
      </c>
      <c r="C37" s="237" t="s">
        <v>155</v>
      </c>
      <c r="D37" s="220" t="s">
        <v>156</v>
      </c>
      <c r="E37" s="220" t="s">
        <v>157</v>
      </c>
      <c r="F37" s="13" t="s">
        <v>158</v>
      </c>
      <c r="G37" s="13" t="s">
        <v>159</v>
      </c>
      <c r="H37" s="13" t="s">
        <v>6</v>
      </c>
      <c r="I37" s="13" t="s">
        <v>160</v>
      </c>
      <c r="J37" s="469" t="s">
        <v>161</v>
      </c>
    </row>
    <row r="38" spans="1:13" s="105" customFormat="1" ht="28.5" customHeight="1" x14ac:dyDescent="0.25">
      <c r="A38" s="238">
        <v>1</v>
      </c>
      <c r="B38" s="188"/>
      <c r="C38" s="188"/>
      <c r="D38" s="188"/>
      <c r="E38" s="188"/>
      <c r="F38" s="200"/>
      <c r="G38" s="200"/>
      <c r="H38" s="200"/>
      <c r="I38" s="200"/>
      <c r="J38" s="239"/>
    </row>
    <row r="39" spans="1:13" s="105" customFormat="1" ht="28.5" customHeight="1" x14ac:dyDescent="0.25">
      <c r="A39" s="238">
        <v>2</v>
      </c>
      <c r="B39" s="188"/>
      <c r="C39" s="188"/>
      <c r="D39" s="188"/>
      <c r="E39" s="188"/>
      <c r="F39" s="200"/>
      <c r="G39" s="200"/>
      <c r="H39" s="200"/>
      <c r="I39" s="200"/>
      <c r="J39" s="239"/>
    </row>
    <row r="40" spans="1:13" s="105" customFormat="1" ht="28.5" customHeight="1" thickBot="1" x14ac:dyDescent="0.3">
      <c r="A40" s="242">
        <v>3</v>
      </c>
      <c r="B40" s="243"/>
      <c r="C40" s="243"/>
      <c r="D40" s="243"/>
      <c r="E40" s="243"/>
      <c r="F40" s="244"/>
      <c r="G40" s="244"/>
      <c r="H40" s="244"/>
      <c r="I40" s="244"/>
      <c r="J40" s="245"/>
    </row>
    <row r="41" spans="1:13" s="91" customFormat="1" ht="4.5" customHeight="1" thickBot="1" x14ac:dyDescent="0.25">
      <c r="A41" s="240"/>
      <c r="B41" s="187"/>
      <c r="C41" s="187"/>
      <c r="D41" s="187"/>
      <c r="E41" s="187"/>
      <c r="F41" s="187"/>
      <c r="G41" s="187"/>
      <c r="H41" s="187"/>
      <c r="I41" s="187"/>
      <c r="J41" s="241"/>
      <c r="K41" s="186"/>
      <c r="L41" s="186"/>
      <c r="M41" s="186"/>
    </row>
    <row r="42" spans="1:13" s="105" customFormat="1" ht="15" customHeight="1" x14ac:dyDescent="0.25">
      <c r="A42" s="1177" t="str">
        <f>Démarchage!A56</f>
        <v xml:space="preserve">6e DESTINATION  Nom de l'événement </v>
      </c>
      <c r="B42" s="1178"/>
      <c r="C42" s="1178"/>
      <c r="D42" s="1178"/>
      <c r="E42" s="1178"/>
      <c r="F42" s="1178"/>
      <c r="G42" s="1178"/>
      <c r="H42" s="1178"/>
      <c r="I42" s="1178"/>
      <c r="J42" s="1179"/>
    </row>
    <row r="43" spans="1:13" s="105" customFormat="1" ht="15" customHeight="1" x14ac:dyDescent="0.25">
      <c r="A43" s="1174" t="str">
        <f>Démarchage!A57</f>
        <v>Ville :</v>
      </c>
      <c r="B43" s="1174"/>
      <c r="C43" s="1174"/>
      <c r="D43" s="1174"/>
      <c r="E43" s="1174"/>
      <c r="F43" s="1174" t="str">
        <f>Démarchage!B57</f>
        <v>Province :</v>
      </c>
      <c r="G43" s="1174"/>
      <c r="H43" s="1174"/>
      <c r="I43" s="1175" t="str">
        <f>Démarchage!C57</f>
        <v>Pays :</v>
      </c>
      <c r="J43" s="1176"/>
      <c r="K43" s="199"/>
      <c r="L43" s="199"/>
    </row>
    <row r="44" spans="1:13" ht="15" customHeight="1" x14ac:dyDescent="0.2">
      <c r="A44" s="236" t="s">
        <v>153</v>
      </c>
      <c r="B44" s="220" t="s">
        <v>154</v>
      </c>
      <c r="C44" s="237" t="s">
        <v>155</v>
      </c>
      <c r="D44" s="220" t="s">
        <v>156</v>
      </c>
      <c r="E44" s="220" t="s">
        <v>157</v>
      </c>
      <c r="F44" s="13" t="s">
        <v>158</v>
      </c>
      <c r="G44" s="13" t="s">
        <v>159</v>
      </c>
      <c r="H44" s="13" t="s">
        <v>6</v>
      </c>
      <c r="I44" s="13" t="s">
        <v>160</v>
      </c>
      <c r="J44" s="469" t="s">
        <v>161</v>
      </c>
    </row>
    <row r="45" spans="1:13" s="105" customFormat="1" ht="28.5" customHeight="1" x14ac:dyDescent="0.25">
      <c r="A45" s="238">
        <v>1</v>
      </c>
      <c r="B45" s="188"/>
      <c r="C45" s="188"/>
      <c r="D45" s="188"/>
      <c r="E45" s="188"/>
      <c r="F45" s="200"/>
      <c r="G45" s="200"/>
      <c r="H45" s="200"/>
      <c r="I45" s="200"/>
      <c r="J45" s="239"/>
    </row>
    <row r="46" spans="1:13" s="105" customFormat="1" ht="28.5" customHeight="1" x14ac:dyDescent="0.25">
      <c r="A46" s="238">
        <v>2</v>
      </c>
      <c r="B46" s="188"/>
      <c r="C46" s="188"/>
      <c r="D46" s="188"/>
      <c r="E46" s="188"/>
      <c r="F46" s="200"/>
      <c r="G46" s="200"/>
      <c r="H46" s="200"/>
      <c r="I46" s="200"/>
      <c r="J46" s="239"/>
    </row>
    <row r="47" spans="1:13" s="105" customFormat="1" ht="28.5" customHeight="1" thickBot="1" x14ac:dyDescent="0.3">
      <c r="A47" s="242">
        <v>3</v>
      </c>
      <c r="B47" s="243"/>
      <c r="C47" s="243"/>
      <c r="D47" s="243"/>
      <c r="E47" s="243"/>
      <c r="F47" s="244"/>
      <c r="G47" s="244"/>
      <c r="H47" s="244"/>
      <c r="I47" s="244"/>
      <c r="J47" s="245"/>
    </row>
    <row r="48" spans="1:13" s="91" customFormat="1" ht="4.5" customHeight="1" thickBot="1" x14ac:dyDescent="0.25">
      <c r="A48" s="240"/>
      <c r="B48" s="187"/>
      <c r="C48" s="187"/>
      <c r="D48" s="187"/>
      <c r="E48" s="187"/>
      <c r="F48" s="187"/>
      <c r="G48" s="187"/>
      <c r="H48" s="187"/>
      <c r="I48" s="187"/>
      <c r="J48" s="241"/>
      <c r="K48" s="186"/>
      <c r="L48" s="186"/>
      <c r="M48" s="186"/>
    </row>
    <row r="49" spans="1:13" s="105" customFormat="1" ht="15" customHeight="1" x14ac:dyDescent="0.25">
      <c r="A49" s="1177" t="str">
        <f>Démarchage!A66</f>
        <v>7e DESTINATION  Nom de l'événement</v>
      </c>
      <c r="B49" s="1178"/>
      <c r="C49" s="1178"/>
      <c r="D49" s="1178"/>
      <c r="E49" s="1178"/>
      <c r="F49" s="1178"/>
      <c r="G49" s="1178"/>
      <c r="H49" s="1178"/>
      <c r="I49" s="1178"/>
      <c r="J49" s="1179"/>
    </row>
    <row r="50" spans="1:13" s="105" customFormat="1" ht="15" customHeight="1" x14ac:dyDescent="0.25">
      <c r="A50" s="1174" t="str">
        <f>Démarchage!A67</f>
        <v>Ville :</v>
      </c>
      <c r="B50" s="1174"/>
      <c r="C50" s="1174"/>
      <c r="D50" s="1174"/>
      <c r="E50" s="1174"/>
      <c r="F50" s="1174" t="str">
        <f>Démarchage!B67</f>
        <v>Province :</v>
      </c>
      <c r="G50" s="1174"/>
      <c r="H50" s="1174"/>
      <c r="I50" s="1175" t="str">
        <f>Démarchage!C67</f>
        <v xml:space="preserve">Pays : </v>
      </c>
      <c r="J50" s="1176"/>
      <c r="K50" s="199"/>
      <c r="L50" s="199"/>
    </row>
    <row r="51" spans="1:13" ht="15" customHeight="1" x14ac:dyDescent="0.2">
      <c r="A51" s="236" t="s">
        <v>153</v>
      </c>
      <c r="B51" s="220" t="s">
        <v>154</v>
      </c>
      <c r="C51" s="237" t="s">
        <v>155</v>
      </c>
      <c r="D51" s="220" t="s">
        <v>156</v>
      </c>
      <c r="E51" s="220" t="s">
        <v>157</v>
      </c>
      <c r="F51" s="13" t="s">
        <v>158</v>
      </c>
      <c r="G51" s="13" t="s">
        <v>159</v>
      </c>
      <c r="H51" s="13" t="s">
        <v>6</v>
      </c>
      <c r="I51" s="13" t="s">
        <v>160</v>
      </c>
      <c r="J51" s="469" t="s">
        <v>161</v>
      </c>
    </row>
    <row r="52" spans="1:13" s="105" customFormat="1" ht="28.5" customHeight="1" x14ac:dyDescent="0.25">
      <c r="A52" s="238">
        <v>1</v>
      </c>
      <c r="B52" s="188"/>
      <c r="C52" s="188"/>
      <c r="D52" s="188"/>
      <c r="E52" s="188"/>
      <c r="F52" s="200"/>
      <c r="G52" s="200"/>
      <c r="H52" s="200"/>
      <c r="I52" s="200"/>
      <c r="J52" s="239"/>
    </row>
    <row r="53" spans="1:13" s="105" customFormat="1" ht="28.5" customHeight="1" x14ac:dyDescent="0.25">
      <c r="A53" s="238">
        <v>2</v>
      </c>
      <c r="B53" s="188"/>
      <c r="C53" s="188"/>
      <c r="D53" s="188"/>
      <c r="E53" s="188"/>
      <c r="F53" s="200"/>
      <c r="G53" s="200"/>
      <c r="H53" s="200"/>
      <c r="I53" s="200"/>
      <c r="J53" s="239"/>
    </row>
    <row r="54" spans="1:13" s="105" customFormat="1" ht="28.5" customHeight="1" thickBot="1" x14ac:dyDescent="0.3">
      <c r="A54" s="242">
        <v>3</v>
      </c>
      <c r="B54" s="243"/>
      <c r="C54" s="243"/>
      <c r="D54" s="243"/>
      <c r="E54" s="243"/>
      <c r="F54" s="244"/>
      <c r="G54" s="244"/>
      <c r="H54" s="244"/>
      <c r="I54" s="244"/>
      <c r="J54" s="245"/>
    </row>
    <row r="55" spans="1:13" s="91" customFormat="1" ht="4.5" customHeight="1" thickBot="1" x14ac:dyDescent="0.25">
      <c r="A55" s="240"/>
      <c r="B55" s="187"/>
      <c r="C55" s="187"/>
      <c r="D55" s="187"/>
      <c r="E55" s="187"/>
      <c r="F55" s="187"/>
      <c r="G55" s="187"/>
      <c r="H55" s="187"/>
      <c r="I55" s="187"/>
      <c r="J55" s="241"/>
      <c r="K55" s="186"/>
      <c r="L55" s="186"/>
      <c r="M55" s="186"/>
    </row>
    <row r="56" spans="1:13" s="105" customFormat="1" ht="15" customHeight="1" x14ac:dyDescent="0.25">
      <c r="A56" s="1177" t="str">
        <f>Démarchage!A76</f>
        <v>8e DESTINATION  Nom de l'événement</v>
      </c>
      <c r="B56" s="1178"/>
      <c r="C56" s="1178"/>
      <c r="D56" s="1178"/>
      <c r="E56" s="1178"/>
      <c r="F56" s="1178"/>
      <c r="G56" s="1178"/>
      <c r="H56" s="1178"/>
      <c r="I56" s="1178"/>
      <c r="J56" s="1179"/>
    </row>
    <row r="57" spans="1:13" s="105" customFormat="1" ht="15" customHeight="1" x14ac:dyDescent="0.25">
      <c r="A57" s="1174" t="str">
        <f>Démarchage!A77</f>
        <v>Ville :</v>
      </c>
      <c r="B57" s="1174"/>
      <c r="C57" s="1174"/>
      <c r="D57" s="1174"/>
      <c r="E57" s="1174"/>
      <c r="F57" s="1174" t="str">
        <f>Démarchage!B77</f>
        <v>Province :</v>
      </c>
      <c r="G57" s="1174"/>
      <c r="H57" s="1174"/>
      <c r="I57" s="1175" t="str">
        <f>Démarchage!C77</f>
        <v>Pays :</v>
      </c>
      <c r="J57" s="1176"/>
      <c r="K57" s="199"/>
      <c r="L57" s="199"/>
    </row>
    <row r="58" spans="1:13" ht="15" customHeight="1" x14ac:dyDescent="0.2">
      <c r="A58" s="236" t="s">
        <v>153</v>
      </c>
      <c r="B58" s="220" t="s">
        <v>154</v>
      </c>
      <c r="C58" s="237" t="s">
        <v>155</v>
      </c>
      <c r="D58" s="220" t="s">
        <v>156</v>
      </c>
      <c r="E58" s="220" t="s">
        <v>157</v>
      </c>
      <c r="F58" s="13" t="s">
        <v>158</v>
      </c>
      <c r="G58" s="13" t="s">
        <v>159</v>
      </c>
      <c r="H58" s="13" t="s">
        <v>6</v>
      </c>
      <c r="I58" s="13" t="s">
        <v>160</v>
      </c>
      <c r="J58" s="469" t="s">
        <v>161</v>
      </c>
    </row>
    <row r="59" spans="1:13" s="105" customFormat="1" ht="28.5" customHeight="1" x14ac:dyDescent="0.25">
      <c r="A59" s="238">
        <v>1</v>
      </c>
      <c r="B59" s="188"/>
      <c r="C59" s="188"/>
      <c r="D59" s="188"/>
      <c r="E59" s="188"/>
      <c r="F59" s="200"/>
      <c r="G59" s="200"/>
      <c r="H59" s="200"/>
      <c r="I59" s="200"/>
      <c r="J59" s="239"/>
    </row>
    <row r="60" spans="1:13" s="105" customFormat="1" ht="28.5" customHeight="1" x14ac:dyDescent="0.25">
      <c r="A60" s="238">
        <v>2</v>
      </c>
      <c r="B60" s="188"/>
      <c r="C60" s="188"/>
      <c r="D60" s="188"/>
      <c r="E60" s="188"/>
      <c r="F60" s="200"/>
      <c r="G60" s="200"/>
      <c r="H60" s="200"/>
      <c r="I60" s="200"/>
      <c r="J60" s="239"/>
    </row>
    <row r="61" spans="1:13" s="105" customFormat="1" ht="28.5" customHeight="1" thickBot="1" x14ac:dyDescent="0.3">
      <c r="A61" s="242">
        <v>3</v>
      </c>
      <c r="B61" s="243"/>
      <c r="C61" s="243"/>
      <c r="D61" s="243"/>
      <c r="E61" s="243"/>
      <c r="F61" s="244"/>
      <c r="G61" s="244"/>
      <c r="H61" s="244"/>
      <c r="I61" s="244"/>
      <c r="J61" s="245"/>
    </row>
    <row r="62" spans="1:13" s="91" customFormat="1" ht="4.5" customHeight="1" thickBot="1" x14ac:dyDescent="0.25">
      <c r="A62" s="240"/>
      <c r="B62" s="187"/>
      <c r="C62" s="187"/>
      <c r="D62" s="187"/>
      <c r="E62" s="187"/>
      <c r="F62" s="187"/>
      <c r="G62" s="187"/>
      <c r="H62" s="187"/>
      <c r="I62" s="187"/>
      <c r="J62" s="241"/>
      <c r="K62" s="186"/>
      <c r="L62" s="186"/>
      <c r="M62" s="186"/>
    </row>
    <row r="63" spans="1:13" s="105" customFormat="1" ht="15" customHeight="1" x14ac:dyDescent="0.25">
      <c r="A63" s="1177" t="str">
        <f>Démarchage!A86</f>
        <v xml:space="preserve">9e DESTINATION  Nom de l'événement </v>
      </c>
      <c r="B63" s="1178"/>
      <c r="C63" s="1178"/>
      <c r="D63" s="1178"/>
      <c r="E63" s="1178"/>
      <c r="F63" s="1178"/>
      <c r="G63" s="1178"/>
      <c r="H63" s="1178"/>
      <c r="I63" s="1178"/>
      <c r="J63" s="1179"/>
    </row>
    <row r="64" spans="1:13" s="105" customFormat="1" ht="15" customHeight="1" x14ac:dyDescent="0.25">
      <c r="A64" s="1174" t="str">
        <f>Démarchage!A87</f>
        <v>Ville :</v>
      </c>
      <c r="B64" s="1174"/>
      <c r="C64" s="1174"/>
      <c r="D64" s="1174"/>
      <c r="E64" s="1174"/>
      <c r="F64" s="1174" t="str">
        <f>Démarchage!B87</f>
        <v>Province :</v>
      </c>
      <c r="G64" s="1174"/>
      <c r="H64" s="1174"/>
      <c r="I64" s="1175" t="str">
        <f>Démarchage!C87</f>
        <v>Pays :</v>
      </c>
      <c r="J64" s="1176"/>
      <c r="K64" s="199"/>
      <c r="L64" s="199"/>
    </row>
    <row r="65" spans="1:13" ht="15" customHeight="1" x14ac:dyDescent="0.2">
      <c r="A65" s="236" t="s">
        <v>153</v>
      </c>
      <c r="B65" s="220" t="s">
        <v>154</v>
      </c>
      <c r="C65" s="237" t="s">
        <v>155</v>
      </c>
      <c r="D65" s="220" t="s">
        <v>156</v>
      </c>
      <c r="E65" s="220" t="s">
        <v>157</v>
      </c>
      <c r="F65" s="13" t="s">
        <v>158</v>
      </c>
      <c r="G65" s="13" t="s">
        <v>159</v>
      </c>
      <c r="H65" s="13" t="s">
        <v>6</v>
      </c>
      <c r="I65" s="13" t="s">
        <v>160</v>
      </c>
      <c r="J65" s="469" t="s">
        <v>161</v>
      </c>
    </row>
    <row r="66" spans="1:13" s="105" customFormat="1" ht="28.5" customHeight="1" x14ac:dyDescent="0.25">
      <c r="A66" s="238">
        <v>1</v>
      </c>
      <c r="B66" s="188"/>
      <c r="C66" s="188"/>
      <c r="D66" s="188"/>
      <c r="E66" s="188"/>
      <c r="F66" s="200"/>
      <c r="G66" s="200"/>
      <c r="H66" s="200"/>
      <c r="I66" s="200"/>
      <c r="J66" s="239"/>
    </row>
    <row r="67" spans="1:13" s="105" customFormat="1" ht="28.5" customHeight="1" x14ac:dyDescent="0.25">
      <c r="A67" s="238">
        <v>2</v>
      </c>
      <c r="B67" s="188"/>
      <c r="C67" s="188"/>
      <c r="D67" s="188"/>
      <c r="E67" s="188"/>
      <c r="F67" s="200"/>
      <c r="G67" s="200"/>
      <c r="H67" s="200"/>
      <c r="I67" s="200"/>
      <c r="J67" s="239"/>
    </row>
    <row r="68" spans="1:13" s="105" customFormat="1" ht="28.5" customHeight="1" thickBot="1" x14ac:dyDescent="0.3">
      <c r="A68" s="242">
        <v>3</v>
      </c>
      <c r="B68" s="243"/>
      <c r="C68" s="243"/>
      <c r="D68" s="243"/>
      <c r="E68" s="243"/>
      <c r="F68" s="244"/>
      <c r="G68" s="244"/>
      <c r="H68" s="244"/>
      <c r="I68" s="244"/>
      <c r="J68" s="245"/>
    </row>
    <row r="69" spans="1:13" s="91" customFormat="1" ht="4.5" customHeight="1" thickBot="1" x14ac:dyDescent="0.25">
      <c r="A69" s="240"/>
      <c r="B69" s="187"/>
      <c r="C69" s="187"/>
      <c r="D69" s="187"/>
      <c r="E69" s="187"/>
      <c r="F69" s="187"/>
      <c r="G69" s="187"/>
      <c r="H69" s="187"/>
      <c r="I69" s="187"/>
      <c r="J69" s="241"/>
      <c r="K69" s="186"/>
      <c r="L69" s="186"/>
      <c r="M69" s="186"/>
    </row>
    <row r="70" spans="1:13" s="105" customFormat="1" ht="15" customHeight="1" x14ac:dyDescent="0.25">
      <c r="A70" s="1177" t="str">
        <f>Démarchage!A96</f>
        <v xml:space="preserve">10e DESTINATION  Nom de l'événement </v>
      </c>
      <c r="B70" s="1178"/>
      <c r="C70" s="1178"/>
      <c r="D70" s="1178"/>
      <c r="E70" s="1178"/>
      <c r="F70" s="1178"/>
      <c r="G70" s="1178"/>
      <c r="H70" s="1178"/>
      <c r="I70" s="1178"/>
      <c r="J70" s="1179"/>
    </row>
    <row r="71" spans="1:13" s="105" customFormat="1" ht="15" customHeight="1" x14ac:dyDescent="0.25">
      <c r="A71" s="1174" t="str">
        <f>Démarchage!A97</f>
        <v>Ville :</v>
      </c>
      <c r="B71" s="1174"/>
      <c r="C71" s="1174"/>
      <c r="D71" s="1174"/>
      <c r="E71" s="1174"/>
      <c r="F71" s="1174" t="str">
        <f>Démarchage!B97</f>
        <v>Province :</v>
      </c>
      <c r="G71" s="1174"/>
      <c r="H71" s="1174"/>
      <c r="I71" s="1175" t="str">
        <f>Démarchage!C97</f>
        <v>Pays :</v>
      </c>
      <c r="J71" s="1176"/>
      <c r="K71" s="199"/>
      <c r="L71" s="199"/>
    </row>
    <row r="72" spans="1:13" ht="15" customHeight="1" x14ac:dyDescent="0.2">
      <c r="A72" s="236" t="s">
        <v>153</v>
      </c>
      <c r="B72" s="220" t="s">
        <v>154</v>
      </c>
      <c r="C72" s="237" t="s">
        <v>155</v>
      </c>
      <c r="D72" s="220" t="s">
        <v>156</v>
      </c>
      <c r="E72" s="220" t="s">
        <v>157</v>
      </c>
      <c r="F72" s="13" t="s">
        <v>158</v>
      </c>
      <c r="G72" s="13" t="s">
        <v>159</v>
      </c>
      <c r="H72" s="13" t="s">
        <v>6</v>
      </c>
      <c r="I72" s="13" t="s">
        <v>160</v>
      </c>
      <c r="J72" s="469" t="s">
        <v>161</v>
      </c>
    </row>
    <row r="73" spans="1:13" s="105" customFormat="1" ht="28.5" customHeight="1" x14ac:dyDescent="0.25">
      <c r="A73" s="238">
        <v>1</v>
      </c>
      <c r="B73" s="188"/>
      <c r="C73" s="188"/>
      <c r="D73" s="188"/>
      <c r="E73" s="188"/>
      <c r="F73" s="200"/>
      <c r="G73" s="200"/>
      <c r="H73" s="200"/>
      <c r="I73" s="200"/>
      <c r="J73" s="239"/>
    </row>
    <row r="74" spans="1:13" s="105" customFormat="1" ht="28.5" customHeight="1" x14ac:dyDescent="0.25">
      <c r="A74" s="238">
        <v>2</v>
      </c>
      <c r="B74" s="188"/>
      <c r="C74" s="188"/>
      <c r="D74" s="188"/>
      <c r="E74" s="188"/>
      <c r="F74" s="200"/>
      <c r="G74" s="200"/>
      <c r="H74" s="200"/>
      <c r="I74" s="200"/>
      <c r="J74" s="239"/>
    </row>
    <row r="75" spans="1:13" s="105" customFormat="1" ht="28.5" customHeight="1" x14ac:dyDescent="0.25">
      <c r="A75" s="242">
        <v>3</v>
      </c>
      <c r="B75" s="243"/>
      <c r="C75" s="243"/>
      <c r="D75" s="243"/>
      <c r="E75" s="243"/>
      <c r="F75" s="244"/>
      <c r="G75" s="244"/>
      <c r="H75" s="244"/>
      <c r="I75" s="244"/>
      <c r="J75" s="245"/>
    </row>
    <row r="76" spans="1:13" ht="15" customHeight="1" x14ac:dyDescent="0.2">
      <c r="B76" s="108"/>
      <c r="C76" s="108"/>
      <c r="D76" s="108"/>
      <c r="E76" s="108"/>
      <c r="J76" s="107"/>
    </row>
    <row r="77" spans="1:13" ht="15" customHeight="1" x14ac:dyDescent="0.2">
      <c r="B77" s="108"/>
      <c r="C77" s="108"/>
      <c r="D77" s="108"/>
      <c r="E77" s="108"/>
      <c r="J77" s="107"/>
    </row>
    <row r="78" spans="1:13" ht="15" customHeight="1" x14ac:dyDescent="0.2">
      <c r="B78" s="108"/>
      <c r="C78" s="108"/>
      <c r="D78" s="108"/>
      <c r="E78" s="108"/>
      <c r="J78" s="107"/>
    </row>
    <row r="79" spans="1:13" ht="15" customHeight="1" x14ac:dyDescent="0.2">
      <c r="B79" s="108"/>
      <c r="C79" s="108"/>
      <c r="D79" s="108"/>
      <c r="E79" s="108"/>
      <c r="J79" s="107"/>
    </row>
    <row r="80" spans="1:13" ht="15" customHeight="1" x14ac:dyDescent="0.2">
      <c r="B80" s="108"/>
      <c r="C80" s="108"/>
      <c r="D80" s="108"/>
      <c r="E80" s="108"/>
      <c r="J80" s="107"/>
    </row>
    <row r="81" spans="2:5" ht="15" customHeight="1" x14ac:dyDescent="0.2">
      <c r="B81" s="108"/>
      <c r="C81" s="108"/>
      <c r="D81" s="108"/>
      <c r="E81" s="108"/>
    </row>
    <row r="82" spans="2:5" ht="15" customHeight="1" x14ac:dyDescent="0.2">
      <c r="B82" s="108"/>
      <c r="C82" s="108"/>
      <c r="D82" s="108"/>
      <c r="E82" s="108"/>
    </row>
    <row r="83" spans="2:5" ht="15" customHeight="1" x14ac:dyDescent="0.2">
      <c r="B83" s="108"/>
      <c r="C83" s="108"/>
      <c r="D83" s="108"/>
      <c r="E83" s="108"/>
    </row>
    <row r="84" spans="2:5" ht="15" customHeight="1" x14ac:dyDescent="0.2">
      <c r="B84" s="108"/>
      <c r="C84" s="108"/>
      <c r="D84" s="108"/>
      <c r="E84" s="108"/>
    </row>
    <row r="85" spans="2:5" ht="15" customHeight="1" x14ac:dyDescent="0.2">
      <c r="B85" s="108"/>
      <c r="C85" s="108"/>
      <c r="D85" s="108"/>
      <c r="E85" s="108"/>
    </row>
    <row r="86" spans="2:5" ht="15" customHeight="1" x14ac:dyDescent="0.2">
      <c r="B86" s="108"/>
      <c r="C86" s="108"/>
      <c r="D86" s="108"/>
      <c r="E86" s="108"/>
    </row>
    <row r="87" spans="2:5" ht="15" customHeight="1" x14ac:dyDescent="0.2">
      <c r="B87" s="108"/>
      <c r="C87" s="108"/>
      <c r="D87" s="108"/>
      <c r="E87" s="108"/>
    </row>
    <row r="88" spans="2:5" ht="15" customHeight="1" x14ac:dyDescent="0.2">
      <c r="B88" s="108"/>
      <c r="C88" s="108"/>
      <c r="D88" s="108"/>
      <c r="E88" s="108"/>
    </row>
    <row r="89" spans="2:5" ht="15" customHeight="1" x14ac:dyDescent="0.2">
      <c r="B89" s="108"/>
      <c r="C89" s="108"/>
      <c r="D89" s="108"/>
      <c r="E89" s="108"/>
    </row>
    <row r="90" spans="2:5" ht="15" customHeight="1" x14ac:dyDescent="0.2">
      <c r="B90" s="108"/>
      <c r="C90" s="108"/>
      <c r="D90" s="108"/>
      <c r="E90" s="108"/>
    </row>
    <row r="91" spans="2:5" ht="15" customHeight="1" x14ac:dyDescent="0.2">
      <c r="B91" s="108"/>
      <c r="C91" s="108"/>
      <c r="D91" s="108"/>
      <c r="E91" s="108"/>
    </row>
    <row r="92" spans="2:5" ht="15" customHeight="1" x14ac:dyDescent="0.2">
      <c r="B92" s="108"/>
      <c r="C92" s="108"/>
      <c r="D92" s="108"/>
      <c r="E92" s="108"/>
    </row>
    <row r="93" spans="2:5" ht="15" customHeight="1" x14ac:dyDescent="0.2">
      <c r="B93" s="108"/>
      <c r="C93" s="108"/>
      <c r="D93" s="108"/>
      <c r="E93" s="108"/>
    </row>
    <row r="94" spans="2:5" ht="15" customHeight="1" x14ac:dyDescent="0.2">
      <c r="B94" s="108"/>
      <c r="C94" s="108"/>
      <c r="D94" s="108"/>
      <c r="E94" s="108"/>
    </row>
    <row r="95" spans="2:5" ht="15" customHeight="1" x14ac:dyDescent="0.2">
      <c r="B95" s="108"/>
      <c r="C95" s="108"/>
      <c r="D95" s="108"/>
      <c r="E95" s="108"/>
    </row>
    <row r="96" spans="2:5" ht="15" customHeight="1" x14ac:dyDescent="0.2">
      <c r="B96" s="108"/>
      <c r="C96" s="108"/>
      <c r="D96" s="108"/>
      <c r="E96" s="108"/>
    </row>
    <row r="97" spans="2:5" ht="15" customHeight="1" x14ac:dyDescent="0.2">
      <c r="B97" s="108"/>
      <c r="C97" s="108"/>
      <c r="D97" s="108"/>
      <c r="E97" s="108"/>
    </row>
    <row r="98" spans="2:5" ht="15" customHeight="1" x14ac:dyDescent="0.2">
      <c r="B98" s="108"/>
      <c r="C98" s="108"/>
      <c r="D98" s="108"/>
      <c r="E98" s="108"/>
    </row>
    <row r="99" spans="2:5" ht="15" customHeight="1" x14ac:dyDescent="0.2">
      <c r="B99" s="108"/>
      <c r="C99" s="108"/>
      <c r="D99" s="108"/>
      <c r="E99" s="108"/>
    </row>
    <row r="100" spans="2:5" ht="15" customHeight="1" x14ac:dyDescent="0.2">
      <c r="B100" s="108"/>
      <c r="C100" s="108"/>
      <c r="D100" s="108"/>
      <c r="E100" s="108"/>
    </row>
  </sheetData>
  <mergeCells count="45">
    <mergeCell ref="A2:J2"/>
    <mergeCell ref="A36:E36"/>
    <mergeCell ref="F36:H36"/>
    <mergeCell ref="I15:J15"/>
    <mergeCell ref="I22:J22"/>
    <mergeCell ref="I29:J29"/>
    <mergeCell ref="A28:J28"/>
    <mergeCell ref="A35:J35"/>
    <mergeCell ref="A15:E15"/>
    <mergeCell ref="F15:H15"/>
    <mergeCell ref="A22:E22"/>
    <mergeCell ref="F22:H22"/>
    <mergeCell ref="A21:J21"/>
    <mergeCell ref="A1:J1"/>
    <mergeCell ref="A3:J3"/>
    <mergeCell ref="A4:J4"/>
    <mergeCell ref="A42:J42"/>
    <mergeCell ref="A43:E43"/>
    <mergeCell ref="F43:H43"/>
    <mergeCell ref="I43:J43"/>
    <mergeCell ref="A5:J5"/>
    <mergeCell ref="A7:J7"/>
    <mergeCell ref="A14:J14"/>
    <mergeCell ref="A8:E8"/>
    <mergeCell ref="F8:H8"/>
    <mergeCell ref="A6:J6"/>
    <mergeCell ref="I8:J8"/>
    <mergeCell ref="A29:E29"/>
    <mergeCell ref="F29:H29"/>
    <mergeCell ref="A49:J49"/>
    <mergeCell ref="A50:E50"/>
    <mergeCell ref="F50:H50"/>
    <mergeCell ref="I50:J50"/>
    <mergeCell ref="A56:J56"/>
    <mergeCell ref="A57:E57"/>
    <mergeCell ref="F57:H57"/>
    <mergeCell ref="I57:J57"/>
    <mergeCell ref="A71:E71"/>
    <mergeCell ref="F71:H71"/>
    <mergeCell ref="I71:J71"/>
    <mergeCell ref="A63:J63"/>
    <mergeCell ref="A64:E64"/>
    <mergeCell ref="F64:H64"/>
    <mergeCell ref="I64:J64"/>
    <mergeCell ref="A70:J70"/>
  </mergeCells>
  <printOptions gridLines="1"/>
  <pageMargins left="0.39370078740157483" right="0.78740157480314965" top="0.98425196850393704" bottom="0.59055118110236227" header="0.39370078740157483" footer="0.51181102362204722"/>
  <pageSetup scale="90" orientation="landscape" r:id="rId1"/>
  <headerFooter alignWithMargins="0">
    <oddHeader>&amp;C&amp;"Calibri,Normal"&amp;10MUSICACTION
DÉMARCHAGE&amp;R&amp;"Calibri,Gras"&amp;9&amp;P de &amp;N</oddHeader>
  </headerFooter>
  <ignoredErrors>
    <ignoredError sqref="B7:J7 A14:J14 A21:J21 A28:J28 A35:J35 A8:I8 A15:I15 A22:I22 A29:I29 A36:I36"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D51C5-FE39-4BB9-BD42-A7220ED74203}">
  <sheetPr>
    <tabColor theme="5" tint="0.59999389629810485"/>
  </sheetPr>
  <dimension ref="A1:K33"/>
  <sheetViews>
    <sheetView zoomScaleNormal="100" zoomScaleSheetLayoutView="100" workbookViewId="0">
      <selection activeCell="E14" sqref="E14"/>
    </sheetView>
  </sheetViews>
  <sheetFormatPr baseColWidth="10" defaultColWidth="11.42578125" defaultRowHeight="12.75" x14ac:dyDescent="0.2"/>
  <cols>
    <col min="1" max="1" width="23.85546875" style="247" customWidth="1"/>
    <col min="2" max="2" width="11.140625" style="247" customWidth="1"/>
    <col min="3" max="3" width="31.140625" style="270" customWidth="1"/>
    <col min="4" max="5" width="17.140625" style="247" customWidth="1"/>
    <col min="6" max="8" width="16.140625" style="281" hidden="1" customWidth="1"/>
    <col min="9" max="9" width="17.5703125" style="281" customWidth="1"/>
    <col min="10" max="10" width="15.42578125" style="281" customWidth="1"/>
    <col min="11" max="11" width="23.5703125" style="281" customWidth="1"/>
    <col min="12" max="12" width="30.85546875" style="247" customWidth="1"/>
    <col min="13" max="13" width="11.42578125" style="247" customWidth="1"/>
    <col min="14" max="249" width="11.42578125" style="247"/>
    <col min="250" max="250" width="11.140625" style="247" customWidth="1"/>
    <col min="251" max="251" width="15.140625" style="247" customWidth="1"/>
    <col min="252" max="252" width="7.5703125" style="247" customWidth="1"/>
    <col min="253" max="254" width="17.140625" style="247" customWidth="1"/>
    <col min="255" max="255" width="9.85546875" style="247" customWidth="1"/>
    <col min="256" max="256" width="12.140625" style="247" customWidth="1"/>
    <col min="257" max="262" width="0" style="247" hidden="1" customWidth="1"/>
    <col min="263" max="266" width="13.140625" style="247" customWidth="1"/>
    <col min="267" max="267" width="10.42578125" style="247" customWidth="1"/>
    <col min="268" max="505" width="11.42578125" style="247"/>
    <col min="506" max="506" width="11.140625" style="247" customWidth="1"/>
    <col min="507" max="507" width="15.140625" style="247" customWidth="1"/>
    <col min="508" max="508" width="7.5703125" style="247" customWidth="1"/>
    <col min="509" max="510" width="17.140625" style="247" customWidth="1"/>
    <col min="511" max="511" width="9.85546875" style="247" customWidth="1"/>
    <col min="512" max="512" width="12.140625" style="247" customWidth="1"/>
    <col min="513" max="518" width="0" style="247" hidden="1" customWidth="1"/>
    <col min="519" max="522" width="13.140625" style="247" customWidth="1"/>
    <col min="523" max="523" width="10.42578125" style="247" customWidth="1"/>
    <col min="524" max="761" width="11.42578125" style="247"/>
    <col min="762" max="762" width="11.140625" style="247" customWidth="1"/>
    <col min="763" max="763" width="15.140625" style="247" customWidth="1"/>
    <col min="764" max="764" width="7.5703125" style="247" customWidth="1"/>
    <col min="765" max="766" width="17.140625" style="247" customWidth="1"/>
    <col min="767" max="767" width="9.85546875" style="247" customWidth="1"/>
    <col min="768" max="768" width="12.140625" style="247" customWidth="1"/>
    <col min="769" max="774" width="0" style="247" hidden="1" customWidth="1"/>
    <col min="775" max="778" width="13.140625" style="247" customWidth="1"/>
    <col min="779" max="779" width="10.42578125" style="247" customWidth="1"/>
    <col min="780" max="1017" width="11.42578125" style="247"/>
    <col min="1018" max="1018" width="11.140625" style="247" customWidth="1"/>
    <col min="1019" max="1019" width="15.140625" style="247" customWidth="1"/>
    <col min="1020" max="1020" width="7.5703125" style="247" customWidth="1"/>
    <col min="1021" max="1022" width="17.140625" style="247" customWidth="1"/>
    <col min="1023" max="1023" width="9.85546875" style="247" customWidth="1"/>
    <col min="1024" max="1024" width="12.140625" style="247" customWidth="1"/>
    <col min="1025" max="1030" width="0" style="247" hidden="1" customWidth="1"/>
    <col min="1031" max="1034" width="13.140625" style="247" customWidth="1"/>
    <col min="1035" max="1035" width="10.42578125" style="247" customWidth="1"/>
    <col min="1036" max="1273" width="11.42578125" style="247"/>
    <col min="1274" max="1274" width="11.140625" style="247" customWidth="1"/>
    <col min="1275" max="1275" width="15.140625" style="247" customWidth="1"/>
    <col min="1276" max="1276" width="7.5703125" style="247" customWidth="1"/>
    <col min="1277" max="1278" width="17.140625" style="247" customWidth="1"/>
    <col min="1279" max="1279" width="9.85546875" style="247" customWidth="1"/>
    <col min="1280" max="1280" width="12.140625" style="247" customWidth="1"/>
    <col min="1281" max="1286" width="0" style="247" hidden="1" customWidth="1"/>
    <col min="1287" max="1290" width="13.140625" style="247" customWidth="1"/>
    <col min="1291" max="1291" width="10.42578125" style="247" customWidth="1"/>
    <col min="1292" max="1529" width="11.42578125" style="247"/>
    <col min="1530" max="1530" width="11.140625" style="247" customWidth="1"/>
    <col min="1531" max="1531" width="15.140625" style="247" customWidth="1"/>
    <col min="1532" max="1532" width="7.5703125" style="247" customWidth="1"/>
    <col min="1533" max="1534" width="17.140625" style="247" customWidth="1"/>
    <col min="1535" max="1535" width="9.85546875" style="247" customWidth="1"/>
    <col min="1536" max="1536" width="12.140625" style="247" customWidth="1"/>
    <col min="1537" max="1542" width="0" style="247" hidden="1" customWidth="1"/>
    <col min="1543" max="1546" width="13.140625" style="247" customWidth="1"/>
    <col min="1547" max="1547" width="10.42578125" style="247" customWidth="1"/>
    <col min="1548" max="1785" width="11.42578125" style="247"/>
    <col min="1786" max="1786" width="11.140625" style="247" customWidth="1"/>
    <col min="1787" max="1787" width="15.140625" style="247" customWidth="1"/>
    <col min="1788" max="1788" width="7.5703125" style="247" customWidth="1"/>
    <col min="1789" max="1790" width="17.140625" style="247" customWidth="1"/>
    <col min="1791" max="1791" width="9.85546875" style="247" customWidth="1"/>
    <col min="1792" max="1792" width="12.140625" style="247" customWidth="1"/>
    <col min="1793" max="1798" width="0" style="247" hidden="1" customWidth="1"/>
    <col min="1799" max="1802" width="13.140625" style="247" customWidth="1"/>
    <col min="1803" max="1803" width="10.42578125" style="247" customWidth="1"/>
    <col min="1804" max="2041" width="11.42578125" style="247"/>
    <col min="2042" max="2042" width="11.140625" style="247" customWidth="1"/>
    <col min="2043" max="2043" width="15.140625" style="247" customWidth="1"/>
    <col min="2044" max="2044" width="7.5703125" style="247" customWidth="1"/>
    <col min="2045" max="2046" width="17.140625" style="247" customWidth="1"/>
    <col min="2047" max="2047" width="9.85546875" style="247" customWidth="1"/>
    <col min="2048" max="2048" width="12.140625" style="247" customWidth="1"/>
    <col min="2049" max="2054" width="0" style="247" hidden="1" customWidth="1"/>
    <col min="2055" max="2058" width="13.140625" style="247" customWidth="1"/>
    <col min="2059" max="2059" width="10.42578125" style="247" customWidth="1"/>
    <col min="2060" max="2297" width="11.42578125" style="247"/>
    <col min="2298" max="2298" width="11.140625" style="247" customWidth="1"/>
    <col min="2299" max="2299" width="15.140625" style="247" customWidth="1"/>
    <col min="2300" max="2300" width="7.5703125" style="247" customWidth="1"/>
    <col min="2301" max="2302" width="17.140625" style="247" customWidth="1"/>
    <col min="2303" max="2303" width="9.85546875" style="247" customWidth="1"/>
    <col min="2304" max="2304" width="12.140625" style="247" customWidth="1"/>
    <col min="2305" max="2310" width="0" style="247" hidden="1" customWidth="1"/>
    <col min="2311" max="2314" width="13.140625" style="247" customWidth="1"/>
    <col min="2315" max="2315" width="10.42578125" style="247" customWidth="1"/>
    <col min="2316" max="2553" width="11.42578125" style="247"/>
    <col min="2554" max="2554" width="11.140625" style="247" customWidth="1"/>
    <col min="2555" max="2555" width="15.140625" style="247" customWidth="1"/>
    <col min="2556" max="2556" width="7.5703125" style="247" customWidth="1"/>
    <col min="2557" max="2558" width="17.140625" style="247" customWidth="1"/>
    <col min="2559" max="2559" width="9.85546875" style="247" customWidth="1"/>
    <col min="2560" max="2560" width="12.140625" style="247" customWidth="1"/>
    <col min="2561" max="2566" width="0" style="247" hidden="1" customWidth="1"/>
    <col min="2567" max="2570" width="13.140625" style="247" customWidth="1"/>
    <col min="2571" max="2571" width="10.42578125" style="247" customWidth="1"/>
    <col min="2572" max="2809" width="11.42578125" style="247"/>
    <col min="2810" max="2810" width="11.140625" style="247" customWidth="1"/>
    <col min="2811" max="2811" width="15.140625" style="247" customWidth="1"/>
    <col min="2812" max="2812" width="7.5703125" style="247" customWidth="1"/>
    <col min="2813" max="2814" width="17.140625" style="247" customWidth="1"/>
    <col min="2815" max="2815" width="9.85546875" style="247" customWidth="1"/>
    <col min="2816" max="2816" width="12.140625" style="247" customWidth="1"/>
    <col min="2817" max="2822" width="0" style="247" hidden="1" customWidth="1"/>
    <col min="2823" max="2826" width="13.140625" style="247" customWidth="1"/>
    <col min="2827" max="2827" width="10.42578125" style="247" customWidth="1"/>
    <col min="2828" max="3065" width="11.42578125" style="247"/>
    <col min="3066" max="3066" width="11.140625" style="247" customWidth="1"/>
    <col min="3067" max="3067" width="15.140625" style="247" customWidth="1"/>
    <col min="3068" max="3068" width="7.5703125" style="247" customWidth="1"/>
    <col min="3069" max="3070" width="17.140625" style="247" customWidth="1"/>
    <col min="3071" max="3071" width="9.85546875" style="247" customWidth="1"/>
    <col min="3072" max="3072" width="12.140625" style="247" customWidth="1"/>
    <col min="3073" max="3078" width="0" style="247" hidden="1" customWidth="1"/>
    <col min="3079" max="3082" width="13.140625" style="247" customWidth="1"/>
    <col min="3083" max="3083" width="10.42578125" style="247" customWidth="1"/>
    <col min="3084" max="3321" width="11.42578125" style="247"/>
    <col min="3322" max="3322" width="11.140625" style="247" customWidth="1"/>
    <col min="3323" max="3323" width="15.140625" style="247" customWidth="1"/>
    <col min="3324" max="3324" width="7.5703125" style="247" customWidth="1"/>
    <col min="3325" max="3326" width="17.140625" style="247" customWidth="1"/>
    <col min="3327" max="3327" width="9.85546875" style="247" customWidth="1"/>
    <col min="3328" max="3328" width="12.140625" style="247" customWidth="1"/>
    <col min="3329" max="3334" width="0" style="247" hidden="1" customWidth="1"/>
    <col min="3335" max="3338" width="13.140625" style="247" customWidth="1"/>
    <col min="3339" max="3339" width="10.42578125" style="247" customWidth="1"/>
    <col min="3340" max="3577" width="11.42578125" style="247"/>
    <col min="3578" max="3578" width="11.140625" style="247" customWidth="1"/>
    <col min="3579" max="3579" width="15.140625" style="247" customWidth="1"/>
    <col min="3580" max="3580" width="7.5703125" style="247" customWidth="1"/>
    <col min="3581" max="3582" width="17.140625" style="247" customWidth="1"/>
    <col min="3583" max="3583" width="9.85546875" style="247" customWidth="1"/>
    <col min="3584" max="3584" width="12.140625" style="247" customWidth="1"/>
    <col min="3585" max="3590" width="0" style="247" hidden="1" customWidth="1"/>
    <col min="3591" max="3594" width="13.140625" style="247" customWidth="1"/>
    <col min="3595" max="3595" width="10.42578125" style="247" customWidth="1"/>
    <col min="3596" max="3833" width="11.42578125" style="247"/>
    <col min="3834" max="3834" width="11.140625" style="247" customWidth="1"/>
    <col min="3835" max="3835" width="15.140625" style="247" customWidth="1"/>
    <col min="3836" max="3836" width="7.5703125" style="247" customWidth="1"/>
    <col min="3837" max="3838" width="17.140625" style="247" customWidth="1"/>
    <col min="3839" max="3839" width="9.85546875" style="247" customWidth="1"/>
    <col min="3840" max="3840" width="12.140625" style="247" customWidth="1"/>
    <col min="3841" max="3846" width="0" style="247" hidden="1" customWidth="1"/>
    <col min="3847" max="3850" width="13.140625" style="247" customWidth="1"/>
    <col min="3851" max="3851" width="10.42578125" style="247" customWidth="1"/>
    <col min="3852" max="4089" width="11.42578125" style="247"/>
    <col min="4090" max="4090" width="11.140625" style="247" customWidth="1"/>
    <col min="4091" max="4091" width="15.140625" style="247" customWidth="1"/>
    <col min="4092" max="4092" width="7.5703125" style="247" customWidth="1"/>
    <col min="4093" max="4094" width="17.140625" style="247" customWidth="1"/>
    <col min="4095" max="4095" width="9.85546875" style="247" customWidth="1"/>
    <col min="4096" max="4096" width="12.140625" style="247" customWidth="1"/>
    <col min="4097" max="4102" width="0" style="247" hidden="1" customWidth="1"/>
    <col min="4103" max="4106" width="13.140625" style="247" customWidth="1"/>
    <col min="4107" max="4107" width="10.42578125" style="247" customWidth="1"/>
    <col min="4108" max="4345" width="11.42578125" style="247"/>
    <col min="4346" max="4346" width="11.140625" style="247" customWidth="1"/>
    <col min="4347" max="4347" width="15.140625" style="247" customWidth="1"/>
    <col min="4348" max="4348" width="7.5703125" style="247" customWidth="1"/>
    <col min="4349" max="4350" width="17.140625" style="247" customWidth="1"/>
    <col min="4351" max="4351" width="9.85546875" style="247" customWidth="1"/>
    <col min="4352" max="4352" width="12.140625" style="247" customWidth="1"/>
    <col min="4353" max="4358" width="0" style="247" hidden="1" customWidth="1"/>
    <col min="4359" max="4362" width="13.140625" style="247" customWidth="1"/>
    <col min="4363" max="4363" width="10.42578125" style="247" customWidth="1"/>
    <col min="4364" max="4601" width="11.42578125" style="247"/>
    <col min="4602" max="4602" width="11.140625" style="247" customWidth="1"/>
    <col min="4603" max="4603" width="15.140625" style="247" customWidth="1"/>
    <col min="4604" max="4604" width="7.5703125" style="247" customWidth="1"/>
    <col min="4605" max="4606" width="17.140625" style="247" customWidth="1"/>
    <col min="4607" max="4607" width="9.85546875" style="247" customWidth="1"/>
    <col min="4608" max="4608" width="12.140625" style="247" customWidth="1"/>
    <col min="4609" max="4614" width="0" style="247" hidden="1" customWidth="1"/>
    <col min="4615" max="4618" width="13.140625" style="247" customWidth="1"/>
    <col min="4619" max="4619" width="10.42578125" style="247" customWidth="1"/>
    <col min="4620" max="4857" width="11.42578125" style="247"/>
    <col min="4858" max="4858" width="11.140625" style="247" customWidth="1"/>
    <col min="4859" max="4859" width="15.140625" style="247" customWidth="1"/>
    <col min="4860" max="4860" width="7.5703125" style="247" customWidth="1"/>
    <col min="4861" max="4862" width="17.140625" style="247" customWidth="1"/>
    <col min="4863" max="4863" width="9.85546875" style="247" customWidth="1"/>
    <col min="4864" max="4864" width="12.140625" style="247" customWidth="1"/>
    <col min="4865" max="4870" width="0" style="247" hidden="1" customWidth="1"/>
    <col min="4871" max="4874" width="13.140625" style="247" customWidth="1"/>
    <col min="4875" max="4875" width="10.42578125" style="247" customWidth="1"/>
    <col min="4876" max="5113" width="11.42578125" style="247"/>
    <col min="5114" max="5114" width="11.140625" style="247" customWidth="1"/>
    <col min="5115" max="5115" width="15.140625" style="247" customWidth="1"/>
    <col min="5116" max="5116" width="7.5703125" style="247" customWidth="1"/>
    <col min="5117" max="5118" width="17.140625" style="247" customWidth="1"/>
    <col min="5119" max="5119" width="9.85546875" style="247" customWidth="1"/>
    <col min="5120" max="5120" width="12.140625" style="247" customWidth="1"/>
    <col min="5121" max="5126" width="0" style="247" hidden="1" customWidth="1"/>
    <col min="5127" max="5130" width="13.140625" style="247" customWidth="1"/>
    <col min="5131" max="5131" width="10.42578125" style="247" customWidth="1"/>
    <col min="5132" max="5369" width="11.42578125" style="247"/>
    <col min="5370" max="5370" width="11.140625" style="247" customWidth="1"/>
    <col min="5371" max="5371" width="15.140625" style="247" customWidth="1"/>
    <col min="5372" max="5372" width="7.5703125" style="247" customWidth="1"/>
    <col min="5373" max="5374" width="17.140625" style="247" customWidth="1"/>
    <col min="5375" max="5375" width="9.85546875" style="247" customWidth="1"/>
    <col min="5376" max="5376" width="12.140625" style="247" customWidth="1"/>
    <col min="5377" max="5382" width="0" style="247" hidden="1" customWidth="1"/>
    <col min="5383" max="5386" width="13.140625" style="247" customWidth="1"/>
    <col min="5387" max="5387" width="10.42578125" style="247" customWidth="1"/>
    <col min="5388" max="5625" width="11.42578125" style="247"/>
    <col min="5626" max="5626" width="11.140625" style="247" customWidth="1"/>
    <col min="5627" max="5627" width="15.140625" style="247" customWidth="1"/>
    <col min="5628" max="5628" width="7.5703125" style="247" customWidth="1"/>
    <col min="5629" max="5630" width="17.140625" style="247" customWidth="1"/>
    <col min="5631" max="5631" width="9.85546875" style="247" customWidth="1"/>
    <col min="5632" max="5632" width="12.140625" style="247" customWidth="1"/>
    <col min="5633" max="5638" width="0" style="247" hidden="1" customWidth="1"/>
    <col min="5639" max="5642" width="13.140625" style="247" customWidth="1"/>
    <col min="5643" max="5643" width="10.42578125" style="247" customWidth="1"/>
    <col min="5644" max="5881" width="11.42578125" style="247"/>
    <col min="5882" max="5882" width="11.140625" style="247" customWidth="1"/>
    <col min="5883" max="5883" width="15.140625" style="247" customWidth="1"/>
    <col min="5884" max="5884" width="7.5703125" style="247" customWidth="1"/>
    <col min="5885" max="5886" width="17.140625" style="247" customWidth="1"/>
    <col min="5887" max="5887" width="9.85546875" style="247" customWidth="1"/>
    <col min="5888" max="5888" width="12.140625" style="247" customWidth="1"/>
    <col min="5889" max="5894" width="0" style="247" hidden="1" customWidth="1"/>
    <col min="5895" max="5898" width="13.140625" style="247" customWidth="1"/>
    <col min="5899" max="5899" width="10.42578125" style="247" customWidth="1"/>
    <col min="5900" max="6137" width="11.42578125" style="247"/>
    <col min="6138" max="6138" width="11.140625" style="247" customWidth="1"/>
    <col min="6139" max="6139" width="15.140625" style="247" customWidth="1"/>
    <col min="6140" max="6140" width="7.5703125" style="247" customWidth="1"/>
    <col min="6141" max="6142" width="17.140625" style="247" customWidth="1"/>
    <col min="6143" max="6143" width="9.85546875" style="247" customWidth="1"/>
    <col min="6144" max="6144" width="12.140625" style="247" customWidth="1"/>
    <col min="6145" max="6150" width="0" style="247" hidden="1" customWidth="1"/>
    <col min="6151" max="6154" width="13.140625" style="247" customWidth="1"/>
    <col min="6155" max="6155" width="10.42578125" style="247" customWidth="1"/>
    <col min="6156" max="6393" width="11.42578125" style="247"/>
    <col min="6394" max="6394" width="11.140625" style="247" customWidth="1"/>
    <col min="6395" max="6395" width="15.140625" style="247" customWidth="1"/>
    <col min="6396" max="6396" width="7.5703125" style="247" customWidth="1"/>
    <col min="6397" max="6398" width="17.140625" style="247" customWidth="1"/>
    <col min="6399" max="6399" width="9.85546875" style="247" customWidth="1"/>
    <col min="6400" max="6400" width="12.140625" style="247" customWidth="1"/>
    <col min="6401" max="6406" width="0" style="247" hidden="1" customWidth="1"/>
    <col min="6407" max="6410" width="13.140625" style="247" customWidth="1"/>
    <col min="6411" max="6411" width="10.42578125" style="247" customWidth="1"/>
    <col min="6412" max="6649" width="11.42578125" style="247"/>
    <col min="6650" max="6650" width="11.140625" style="247" customWidth="1"/>
    <col min="6651" max="6651" width="15.140625" style="247" customWidth="1"/>
    <col min="6652" max="6652" width="7.5703125" style="247" customWidth="1"/>
    <col min="6653" max="6654" width="17.140625" style="247" customWidth="1"/>
    <col min="6655" max="6655" width="9.85546875" style="247" customWidth="1"/>
    <col min="6656" max="6656" width="12.140625" style="247" customWidth="1"/>
    <col min="6657" max="6662" width="0" style="247" hidden="1" customWidth="1"/>
    <col min="6663" max="6666" width="13.140625" style="247" customWidth="1"/>
    <col min="6667" max="6667" width="10.42578125" style="247" customWidth="1"/>
    <col min="6668" max="6905" width="11.42578125" style="247"/>
    <col min="6906" max="6906" width="11.140625" style="247" customWidth="1"/>
    <col min="6907" max="6907" width="15.140625" style="247" customWidth="1"/>
    <col min="6908" max="6908" width="7.5703125" style="247" customWidth="1"/>
    <col min="6909" max="6910" width="17.140625" style="247" customWidth="1"/>
    <col min="6911" max="6911" width="9.85546875" style="247" customWidth="1"/>
    <col min="6912" max="6912" width="12.140625" style="247" customWidth="1"/>
    <col min="6913" max="6918" width="0" style="247" hidden="1" customWidth="1"/>
    <col min="6919" max="6922" width="13.140625" style="247" customWidth="1"/>
    <col min="6923" max="6923" width="10.42578125" style="247" customWidth="1"/>
    <col min="6924" max="7161" width="11.42578125" style="247"/>
    <col min="7162" max="7162" width="11.140625" style="247" customWidth="1"/>
    <col min="7163" max="7163" width="15.140625" style="247" customWidth="1"/>
    <col min="7164" max="7164" width="7.5703125" style="247" customWidth="1"/>
    <col min="7165" max="7166" width="17.140625" style="247" customWidth="1"/>
    <col min="7167" max="7167" width="9.85546875" style="247" customWidth="1"/>
    <col min="7168" max="7168" width="12.140625" style="247" customWidth="1"/>
    <col min="7169" max="7174" width="0" style="247" hidden="1" customWidth="1"/>
    <col min="7175" max="7178" width="13.140625" style="247" customWidth="1"/>
    <col min="7179" max="7179" width="10.42578125" style="247" customWidth="1"/>
    <col min="7180" max="7417" width="11.42578125" style="247"/>
    <col min="7418" max="7418" width="11.140625" style="247" customWidth="1"/>
    <col min="7419" max="7419" width="15.140625" style="247" customWidth="1"/>
    <col min="7420" max="7420" width="7.5703125" style="247" customWidth="1"/>
    <col min="7421" max="7422" width="17.140625" style="247" customWidth="1"/>
    <col min="7423" max="7423" width="9.85546875" style="247" customWidth="1"/>
    <col min="7424" max="7424" width="12.140625" style="247" customWidth="1"/>
    <col min="7425" max="7430" width="0" style="247" hidden="1" customWidth="1"/>
    <col min="7431" max="7434" width="13.140625" style="247" customWidth="1"/>
    <col min="7435" max="7435" width="10.42578125" style="247" customWidth="1"/>
    <col min="7436" max="7673" width="11.42578125" style="247"/>
    <col min="7674" max="7674" width="11.140625" style="247" customWidth="1"/>
    <col min="7675" max="7675" width="15.140625" style="247" customWidth="1"/>
    <col min="7676" max="7676" width="7.5703125" style="247" customWidth="1"/>
    <col min="7677" max="7678" width="17.140625" style="247" customWidth="1"/>
    <col min="7679" max="7679" width="9.85546875" style="247" customWidth="1"/>
    <col min="7680" max="7680" width="12.140625" style="247" customWidth="1"/>
    <col min="7681" max="7686" width="0" style="247" hidden="1" customWidth="1"/>
    <col min="7687" max="7690" width="13.140625" style="247" customWidth="1"/>
    <col min="7691" max="7691" width="10.42578125" style="247" customWidth="1"/>
    <col min="7692" max="7929" width="11.42578125" style="247"/>
    <col min="7930" max="7930" width="11.140625" style="247" customWidth="1"/>
    <col min="7931" max="7931" width="15.140625" style="247" customWidth="1"/>
    <col min="7932" max="7932" width="7.5703125" style="247" customWidth="1"/>
    <col min="7933" max="7934" width="17.140625" style="247" customWidth="1"/>
    <col min="7935" max="7935" width="9.85546875" style="247" customWidth="1"/>
    <col min="7936" max="7936" width="12.140625" style="247" customWidth="1"/>
    <col min="7937" max="7942" width="0" style="247" hidden="1" customWidth="1"/>
    <col min="7943" max="7946" width="13.140625" style="247" customWidth="1"/>
    <col min="7947" max="7947" width="10.42578125" style="247" customWidth="1"/>
    <col min="7948" max="8185" width="11.42578125" style="247"/>
    <col min="8186" max="8186" width="11.140625" style="247" customWidth="1"/>
    <col min="8187" max="8187" width="15.140625" style="247" customWidth="1"/>
    <col min="8188" max="8188" width="7.5703125" style="247" customWidth="1"/>
    <col min="8189" max="8190" width="17.140625" style="247" customWidth="1"/>
    <col min="8191" max="8191" width="9.85546875" style="247" customWidth="1"/>
    <col min="8192" max="8192" width="12.140625" style="247" customWidth="1"/>
    <col min="8193" max="8198" width="0" style="247" hidden="1" customWidth="1"/>
    <col min="8199" max="8202" width="13.140625" style="247" customWidth="1"/>
    <col min="8203" max="8203" width="10.42578125" style="247" customWidth="1"/>
    <col min="8204" max="8441" width="11.42578125" style="247"/>
    <col min="8442" max="8442" width="11.140625" style="247" customWidth="1"/>
    <col min="8443" max="8443" width="15.140625" style="247" customWidth="1"/>
    <col min="8444" max="8444" width="7.5703125" style="247" customWidth="1"/>
    <col min="8445" max="8446" width="17.140625" style="247" customWidth="1"/>
    <col min="8447" max="8447" width="9.85546875" style="247" customWidth="1"/>
    <col min="8448" max="8448" width="12.140625" style="247" customWidth="1"/>
    <col min="8449" max="8454" width="0" style="247" hidden="1" customWidth="1"/>
    <col min="8455" max="8458" width="13.140625" style="247" customWidth="1"/>
    <col min="8459" max="8459" width="10.42578125" style="247" customWidth="1"/>
    <col min="8460" max="8697" width="11.42578125" style="247"/>
    <col min="8698" max="8698" width="11.140625" style="247" customWidth="1"/>
    <col min="8699" max="8699" width="15.140625" style="247" customWidth="1"/>
    <col min="8700" max="8700" width="7.5703125" style="247" customWidth="1"/>
    <col min="8701" max="8702" width="17.140625" style="247" customWidth="1"/>
    <col min="8703" max="8703" width="9.85546875" style="247" customWidth="1"/>
    <col min="8704" max="8704" width="12.140625" style="247" customWidth="1"/>
    <col min="8705" max="8710" width="0" style="247" hidden="1" customWidth="1"/>
    <col min="8711" max="8714" width="13.140625" style="247" customWidth="1"/>
    <col min="8715" max="8715" width="10.42578125" style="247" customWidth="1"/>
    <col min="8716" max="8953" width="11.42578125" style="247"/>
    <col min="8954" max="8954" width="11.140625" style="247" customWidth="1"/>
    <col min="8955" max="8955" width="15.140625" style="247" customWidth="1"/>
    <col min="8956" max="8956" width="7.5703125" style="247" customWidth="1"/>
    <col min="8957" max="8958" width="17.140625" style="247" customWidth="1"/>
    <col min="8959" max="8959" width="9.85546875" style="247" customWidth="1"/>
    <col min="8960" max="8960" width="12.140625" style="247" customWidth="1"/>
    <col min="8961" max="8966" width="0" style="247" hidden="1" customWidth="1"/>
    <col min="8967" max="8970" width="13.140625" style="247" customWidth="1"/>
    <col min="8971" max="8971" width="10.42578125" style="247" customWidth="1"/>
    <col min="8972" max="9209" width="11.42578125" style="247"/>
    <col min="9210" max="9210" width="11.140625" style="247" customWidth="1"/>
    <col min="9211" max="9211" width="15.140625" style="247" customWidth="1"/>
    <col min="9212" max="9212" width="7.5703125" style="247" customWidth="1"/>
    <col min="9213" max="9214" width="17.140625" style="247" customWidth="1"/>
    <col min="9215" max="9215" width="9.85546875" style="247" customWidth="1"/>
    <col min="9216" max="9216" width="12.140625" style="247" customWidth="1"/>
    <col min="9217" max="9222" width="0" style="247" hidden="1" customWidth="1"/>
    <col min="9223" max="9226" width="13.140625" style="247" customWidth="1"/>
    <col min="9227" max="9227" width="10.42578125" style="247" customWidth="1"/>
    <col min="9228" max="9465" width="11.42578125" style="247"/>
    <col min="9466" max="9466" width="11.140625" style="247" customWidth="1"/>
    <col min="9467" max="9467" width="15.140625" style="247" customWidth="1"/>
    <col min="9468" max="9468" width="7.5703125" style="247" customWidth="1"/>
    <col min="9469" max="9470" width="17.140625" style="247" customWidth="1"/>
    <col min="9471" max="9471" width="9.85546875" style="247" customWidth="1"/>
    <col min="9472" max="9472" width="12.140625" style="247" customWidth="1"/>
    <col min="9473" max="9478" width="0" style="247" hidden="1" customWidth="1"/>
    <col min="9479" max="9482" width="13.140625" style="247" customWidth="1"/>
    <col min="9483" max="9483" width="10.42578125" style="247" customWidth="1"/>
    <col min="9484" max="9721" width="11.42578125" style="247"/>
    <col min="9722" max="9722" width="11.140625" style="247" customWidth="1"/>
    <col min="9723" max="9723" width="15.140625" style="247" customWidth="1"/>
    <col min="9724" max="9724" width="7.5703125" style="247" customWidth="1"/>
    <col min="9725" max="9726" width="17.140625" style="247" customWidth="1"/>
    <col min="9727" max="9727" width="9.85546875" style="247" customWidth="1"/>
    <col min="9728" max="9728" width="12.140625" style="247" customWidth="1"/>
    <col min="9729" max="9734" width="0" style="247" hidden="1" customWidth="1"/>
    <col min="9735" max="9738" width="13.140625" style="247" customWidth="1"/>
    <col min="9739" max="9739" width="10.42578125" style="247" customWidth="1"/>
    <col min="9740" max="9977" width="11.42578125" style="247"/>
    <col min="9978" max="9978" width="11.140625" style="247" customWidth="1"/>
    <col min="9979" max="9979" width="15.140625" style="247" customWidth="1"/>
    <col min="9980" max="9980" width="7.5703125" style="247" customWidth="1"/>
    <col min="9981" max="9982" width="17.140625" style="247" customWidth="1"/>
    <col min="9983" max="9983" width="9.85546875" style="247" customWidth="1"/>
    <col min="9984" max="9984" width="12.140625" style="247" customWidth="1"/>
    <col min="9985" max="9990" width="0" style="247" hidden="1" customWidth="1"/>
    <col min="9991" max="9994" width="13.140625" style="247" customWidth="1"/>
    <col min="9995" max="9995" width="10.42578125" style="247" customWidth="1"/>
    <col min="9996" max="10233" width="11.42578125" style="247"/>
    <col min="10234" max="10234" width="11.140625" style="247" customWidth="1"/>
    <col min="10235" max="10235" width="15.140625" style="247" customWidth="1"/>
    <col min="10236" max="10236" width="7.5703125" style="247" customWidth="1"/>
    <col min="10237" max="10238" width="17.140625" style="247" customWidth="1"/>
    <col min="10239" max="10239" width="9.85546875" style="247" customWidth="1"/>
    <col min="10240" max="10240" width="12.140625" style="247" customWidth="1"/>
    <col min="10241" max="10246" width="0" style="247" hidden="1" customWidth="1"/>
    <col min="10247" max="10250" width="13.140625" style="247" customWidth="1"/>
    <col min="10251" max="10251" width="10.42578125" style="247" customWidth="1"/>
    <col min="10252" max="10489" width="11.42578125" style="247"/>
    <col min="10490" max="10490" width="11.140625" style="247" customWidth="1"/>
    <col min="10491" max="10491" width="15.140625" style="247" customWidth="1"/>
    <col min="10492" max="10492" width="7.5703125" style="247" customWidth="1"/>
    <col min="10493" max="10494" width="17.140625" style="247" customWidth="1"/>
    <col min="10495" max="10495" width="9.85546875" style="247" customWidth="1"/>
    <col min="10496" max="10496" width="12.140625" style="247" customWidth="1"/>
    <col min="10497" max="10502" width="0" style="247" hidden="1" customWidth="1"/>
    <col min="10503" max="10506" width="13.140625" style="247" customWidth="1"/>
    <col min="10507" max="10507" width="10.42578125" style="247" customWidth="1"/>
    <col min="10508" max="10745" width="11.42578125" style="247"/>
    <col min="10746" max="10746" width="11.140625" style="247" customWidth="1"/>
    <col min="10747" max="10747" width="15.140625" style="247" customWidth="1"/>
    <col min="10748" max="10748" width="7.5703125" style="247" customWidth="1"/>
    <col min="10749" max="10750" width="17.140625" style="247" customWidth="1"/>
    <col min="10751" max="10751" width="9.85546875" style="247" customWidth="1"/>
    <col min="10752" max="10752" width="12.140625" style="247" customWidth="1"/>
    <col min="10753" max="10758" width="0" style="247" hidden="1" customWidth="1"/>
    <col min="10759" max="10762" width="13.140625" style="247" customWidth="1"/>
    <col min="10763" max="10763" width="10.42578125" style="247" customWidth="1"/>
    <col min="10764" max="11001" width="11.42578125" style="247"/>
    <col min="11002" max="11002" width="11.140625" style="247" customWidth="1"/>
    <col min="11003" max="11003" width="15.140625" style="247" customWidth="1"/>
    <col min="11004" max="11004" width="7.5703125" style="247" customWidth="1"/>
    <col min="11005" max="11006" width="17.140625" style="247" customWidth="1"/>
    <col min="11007" max="11007" width="9.85546875" style="247" customWidth="1"/>
    <col min="11008" max="11008" width="12.140625" style="247" customWidth="1"/>
    <col min="11009" max="11014" width="0" style="247" hidden="1" customWidth="1"/>
    <col min="11015" max="11018" width="13.140625" style="247" customWidth="1"/>
    <col min="11019" max="11019" width="10.42578125" style="247" customWidth="1"/>
    <col min="11020" max="11257" width="11.42578125" style="247"/>
    <col min="11258" max="11258" width="11.140625" style="247" customWidth="1"/>
    <col min="11259" max="11259" width="15.140625" style="247" customWidth="1"/>
    <col min="11260" max="11260" width="7.5703125" style="247" customWidth="1"/>
    <col min="11261" max="11262" width="17.140625" style="247" customWidth="1"/>
    <col min="11263" max="11263" width="9.85546875" style="247" customWidth="1"/>
    <col min="11264" max="11264" width="12.140625" style="247" customWidth="1"/>
    <col min="11265" max="11270" width="0" style="247" hidden="1" customWidth="1"/>
    <col min="11271" max="11274" width="13.140625" style="247" customWidth="1"/>
    <col min="11275" max="11275" width="10.42578125" style="247" customWidth="1"/>
    <col min="11276" max="11513" width="11.42578125" style="247"/>
    <col min="11514" max="11514" width="11.140625" style="247" customWidth="1"/>
    <col min="11515" max="11515" width="15.140625" style="247" customWidth="1"/>
    <col min="11516" max="11516" width="7.5703125" style="247" customWidth="1"/>
    <col min="11517" max="11518" width="17.140625" style="247" customWidth="1"/>
    <col min="11519" max="11519" width="9.85546875" style="247" customWidth="1"/>
    <col min="11520" max="11520" width="12.140625" style="247" customWidth="1"/>
    <col min="11521" max="11526" width="0" style="247" hidden="1" customWidth="1"/>
    <col min="11527" max="11530" width="13.140625" style="247" customWidth="1"/>
    <col min="11531" max="11531" width="10.42578125" style="247" customWidth="1"/>
    <col min="11532" max="11769" width="11.42578125" style="247"/>
    <col min="11770" max="11770" width="11.140625" style="247" customWidth="1"/>
    <col min="11771" max="11771" width="15.140625" style="247" customWidth="1"/>
    <col min="11772" max="11772" width="7.5703125" style="247" customWidth="1"/>
    <col min="11773" max="11774" width="17.140625" style="247" customWidth="1"/>
    <col min="11775" max="11775" width="9.85546875" style="247" customWidth="1"/>
    <col min="11776" max="11776" width="12.140625" style="247" customWidth="1"/>
    <col min="11777" max="11782" width="0" style="247" hidden="1" customWidth="1"/>
    <col min="11783" max="11786" width="13.140625" style="247" customWidth="1"/>
    <col min="11787" max="11787" width="10.42578125" style="247" customWidth="1"/>
    <col min="11788" max="12025" width="11.42578125" style="247"/>
    <col min="12026" max="12026" width="11.140625" style="247" customWidth="1"/>
    <col min="12027" max="12027" width="15.140625" style="247" customWidth="1"/>
    <col min="12028" max="12028" width="7.5703125" style="247" customWidth="1"/>
    <col min="12029" max="12030" width="17.140625" style="247" customWidth="1"/>
    <col min="12031" max="12031" width="9.85546875" style="247" customWidth="1"/>
    <col min="12032" max="12032" width="12.140625" style="247" customWidth="1"/>
    <col min="12033" max="12038" width="0" style="247" hidden="1" customWidth="1"/>
    <col min="12039" max="12042" width="13.140625" style="247" customWidth="1"/>
    <col min="12043" max="12043" width="10.42578125" style="247" customWidth="1"/>
    <col min="12044" max="12281" width="11.42578125" style="247"/>
    <col min="12282" max="12282" width="11.140625" style="247" customWidth="1"/>
    <col min="12283" max="12283" width="15.140625" style="247" customWidth="1"/>
    <col min="12284" max="12284" width="7.5703125" style="247" customWidth="1"/>
    <col min="12285" max="12286" width="17.140625" style="247" customWidth="1"/>
    <col min="12287" max="12287" width="9.85546875" style="247" customWidth="1"/>
    <col min="12288" max="12288" width="12.140625" style="247" customWidth="1"/>
    <col min="12289" max="12294" width="0" style="247" hidden="1" customWidth="1"/>
    <col min="12295" max="12298" width="13.140625" style="247" customWidth="1"/>
    <col min="12299" max="12299" width="10.42578125" style="247" customWidth="1"/>
    <col min="12300" max="12537" width="11.42578125" style="247"/>
    <col min="12538" max="12538" width="11.140625" style="247" customWidth="1"/>
    <col min="12539" max="12539" width="15.140625" style="247" customWidth="1"/>
    <col min="12540" max="12540" width="7.5703125" style="247" customWidth="1"/>
    <col min="12541" max="12542" width="17.140625" style="247" customWidth="1"/>
    <col min="12543" max="12543" width="9.85546875" style="247" customWidth="1"/>
    <col min="12544" max="12544" width="12.140625" style="247" customWidth="1"/>
    <col min="12545" max="12550" width="0" style="247" hidden="1" customWidth="1"/>
    <col min="12551" max="12554" width="13.140625" style="247" customWidth="1"/>
    <col min="12555" max="12555" width="10.42578125" style="247" customWidth="1"/>
    <col min="12556" max="12793" width="11.42578125" style="247"/>
    <col min="12794" max="12794" width="11.140625" style="247" customWidth="1"/>
    <col min="12795" max="12795" width="15.140625" style="247" customWidth="1"/>
    <col min="12796" max="12796" width="7.5703125" style="247" customWidth="1"/>
    <col min="12797" max="12798" width="17.140625" style="247" customWidth="1"/>
    <col min="12799" max="12799" width="9.85546875" style="247" customWidth="1"/>
    <col min="12800" max="12800" width="12.140625" style="247" customWidth="1"/>
    <col min="12801" max="12806" width="0" style="247" hidden="1" customWidth="1"/>
    <col min="12807" max="12810" width="13.140625" style="247" customWidth="1"/>
    <col min="12811" max="12811" width="10.42578125" style="247" customWidth="1"/>
    <col min="12812" max="13049" width="11.42578125" style="247"/>
    <col min="13050" max="13050" width="11.140625" style="247" customWidth="1"/>
    <col min="13051" max="13051" width="15.140625" style="247" customWidth="1"/>
    <col min="13052" max="13052" width="7.5703125" style="247" customWidth="1"/>
    <col min="13053" max="13054" width="17.140625" style="247" customWidth="1"/>
    <col min="13055" max="13055" width="9.85546875" style="247" customWidth="1"/>
    <col min="13056" max="13056" width="12.140625" style="247" customWidth="1"/>
    <col min="13057" max="13062" width="0" style="247" hidden="1" customWidth="1"/>
    <col min="13063" max="13066" width="13.140625" style="247" customWidth="1"/>
    <col min="13067" max="13067" width="10.42578125" style="247" customWidth="1"/>
    <col min="13068" max="13305" width="11.42578125" style="247"/>
    <col min="13306" max="13306" width="11.140625" style="247" customWidth="1"/>
    <col min="13307" max="13307" width="15.140625" style="247" customWidth="1"/>
    <col min="13308" max="13308" width="7.5703125" style="247" customWidth="1"/>
    <col min="13309" max="13310" width="17.140625" style="247" customWidth="1"/>
    <col min="13311" max="13311" width="9.85546875" style="247" customWidth="1"/>
    <col min="13312" max="13312" width="12.140625" style="247" customWidth="1"/>
    <col min="13313" max="13318" width="0" style="247" hidden="1" customWidth="1"/>
    <col min="13319" max="13322" width="13.140625" style="247" customWidth="1"/>
    <col min="13323" max="13323" width="10.42578125" style="247" customWidth="1"/>
    <col min="13324" max="13561" width="11.42578125" style="247"/>
    <col min="13562" max="13562" width="11.140625" style="247" customWidth="1"/>
    <col min="13563" max="13563" width="15.140625" style="247" customWidth="1"/>
    <col min="13564" max="13564" width="7.5703125" style="247" customWidth="1"/>
    <col min="13565" max="13566" width="17.140625" style="247" customWidth="1"/>
    <col min="13567" max="13567" width="9.85546875" style="247" customWidth="1"/>
    <col min="13568" max="13568" width="12.140625" style="247" customWidth="1"/>
    <col min="13569" max="13574" width="0" style="247" hidden="1" customWidth="1"/>
    <col min="13575" max="13578" width="13.140625" style="247" customWidth="1"/>
    <col min="13579" max="13579" width="10.42578125" style="247" customWidth="1"/>
    <col min="13580" max="13817" width="11.42578125" style="247"/>
    <col min="13818" max="13818" width="11.140625" style="247" customWidth="1"/>
    <col min="13819" max="13819" width="15.140625" style="247" customWidth="1"/>
    <col min="13820" max="13820" width="7.5703125" style="247" customWidth="1"/>
    <col min="13821" max="13822" width="17.140625" style="247" customWidth="1"/>
    <col min="13823" max="13823" width="9.85546875" style="247" customWidth="1"/>
    <col min="13824" max="13824" width="12.140625" style="247" customWidth="1"/>
    <col min="13825" max="13830" width="0" style="247" hidden="1" customWidth="1"/>
    <col min="13831" max="13834" width="13.140625" style="247" customWidth="1"/>
    <col min="13835" max="13835" width="10.42578125" style="247" customWidth="1"/>
    <col min="13836" max="14073" width="11.42578125" style="247"/>
    <col min="14074" max="14074" width="11.140625" style="247" customWidth="1"/>
    <col min="14075" max="14075" width="15.140625" style="247" customWidth="1"/>
    <col min="14076" max="14076" width="7.5703125" style="247" customWidth="1"/>
    <col min="14077" max="14078" width="17.140625" style="247" customWidth="1"/>
    <col min="14079" max="14079" width="9.85546875" style="247" customWidth="1"/>
    <col min="14080" max="14080" width="12.140625" style="247" customWidth="1"/>
    <col min="14081" max="14086" width="0" style="247" hidden="1" customWidth="1"/>
    <col min="14087" max="14090" width="13.140625" style="247" customWidth="1"/>
    <col min="14091" max="14091" width="10.42578125" style="247" customWidth="1"/>
    <col min="14092" max="14329" width="11.42578125" style="247"/>
    <col min="14330" max="14330" width="11.140625" style="247" customWidth="1"/>
    <col min="14331" max="14331" width="15.140625" style="247" customWidth="1"/>
    <col min="14332" max="14332" width="7.5703125" style="247" customWidth="1"/>
    <col min="14333" max="14334" width="17.140625" style="247" customWidth="1"/>
    <col min="14335" max="14335" width="9.85546875" style="247" customWidth="1"/>
    <col min="14336" max="14336" width="12.140625" style="247" customWidth="1"/>
    <col min="14337" max="14342" width="0" style="247" hidden="1" customWidth="1"/>
    <col min="14343" max="14346" width="13.140625" style="247" customWidth="1"/>
    <col min="14347" max="14347" width="10.42578125" style="247" customWidth="1"/>
    <col min="14348" max="14585" width="11.42578125" style="247"/>
    <col min="14586" max="14586" width="11.140625" style="247" customWidth="1"/>
    <col min="14587" max="14587" width="15.140625" style="247" customWidth="1"/>
    <col min="14588" max="14588" width="7.5703125" style="247" customWidth="1"/>
    <col min="14589" max="14590" width="17.140625" style="247" customWidth="1"/>
    <col min="14591" max="14591" width="9.85546875" style="247" customWidth="1"/>
    <col min="14592" max="14592" width="12.140625" style="247" customWidth="1"/>
    <col min="14593" max="14598" width="0" style="247" hidden="1" customWidth="1"/>
    <col min="14599" max="14602" width="13.140625" style="247" customWidth="1"/>
    <col min="14603" max="14603" width="10.42578125" style="247" customWidth="1"/>
    <col min="14604" max="14841" width="11.42578125" style="247"/>
    <col min="14842" max="14842" width="11.140625" style="247" customWidth="1"/>
    <col min="14843" max="14843" width="15.140625" style="247" customWidth="1"/>
    <col min="14844" max="14844" width="7.5703125" style="247" customWidth="1"/>
    <col min="14845" max="14846" width="17.140625" style="247" customWidth="1"/>
    <col min="14847" max="14847" width="9.85546875" style="247" customWidth="1"/>
    <col min="14848" max="14848" width="12.140625" style="247" customWidth="1"/>
    <col min="14849" max="14854" width="0" style="247" hidden="1" customWidth="1"/>
    <col min="14855" max="14858" width="13.140625" style="247" customWidth="1"/>
    <col min="14859" max="14859" width="10.42578125" style="247" customWidth="1"/>
    <col min="14860" max="15097" width="11.42578125" style="247"/>
    <col min="15098" max="15098" width="11.140625" style="247" customWidth="1"/>
    <col min="15099" max="15099" width="15.140625" style="247" customWidth="1"/>
    <col min="15100" max="15100" width="7.5703125" style="247" customWidth="1"/>
    <col min="15101" max="15102" width="17.140625" style="247" customWidth="1"/>
    <col min="15103" max="15103" width="9.85546875" style="247" customWidth="1"/>
    <col min="15104" max="15104" width="12.140625" style="247" customWidth="1"/>
    <col min="15105" max="15110" width="0" style="247" hidden="1" customWidth="1"/>
    <col min="15111" max="15114" width="13.140625" style="247" customWidth="1"/>
    <col min="15115" max="15115" width="10.42578125" style="247" customWidth="1"/>
    <col min="15116" max="15353" width="11.42578125" style="247"/>
    <col min="15354" max="15354" width="11.140625" style="247" customWidth="1"/>
    <col min="15355" max="15355" width="15.140625" style="247" customWidth="1"/>
    <col min="15356" max="15356" width="7.5703125" style="247" customWidth="1"/>
    <col min="15357" max="15358" width="17.140625" style="247" customWidth="1"/>
    <col min="15359" max="15359" width="9.85546875" style="247" customWidth="1"/>
    <col min="15360" max="15360" width="12.140625" style="247" customWidth="1"/>
    <col min="15361" max="15366" width="0" style="247" hidden="1" customWidth="1"/>
    <col min="15367" max="15370" width="13.140625" style="247" customWidth="1"/>
    <col min="15371" max="15371" width="10.42578125" style="247" customWidth="1"/>
    <col min="15372" max="15609" width="11.42578125" style="247"/>
    <col min="15610" max="15610" width="11.140625" style="247" customWidth="1"/>
    <col min="15611" max="15611" width="15.140625" style="247" customWidth="1"/>
    <col min="15612" max="15612" width="7.5703125" style="247" customWidth="1"/>
    <col min="15613" max="15614" width="17.140625" style="247" customWidth="1"/>
    <col min="15615" max="15615" width="9.85546875" style="247" customWidth="1"/>
    <col min="15616" max="15616" width="12.140625" style="247" customWidth="1"/>
    <col min="15617" max="15622" width="0" style="247" hidden="1" customWidth="1"/>
    <col min="15623" max="15626" width="13.140625" style="247" customWidth="1"/>
    <col min="15627" max="15627" width="10.42578125" style="247" customWidth="1"/>
    <col min="15628" max="15865" width="11.42578125" style="247"/>
    <col min="15866" max="15866" width="11.140625" style="247" customWidth="1"/>
    <col min="15867" max="15867" width="15.140625" style="247" customWidth="1"/>
    <col min="15868" max="15868" width="7.5703125" style="247" customWidth="1"/>
    <col min="15869" max="15870" width="17.140625" style="247" customWidth="1"/>
    <col min="15871" max="15871" width="9.85546875" style="247" customWidth="1"/>
    <col min="15872" max="15872" width="12.140625" style="247" customWidth="1"/>
    <col min="15873" max="15878" width="0" style="247" hidden="1" customWidth="1"/>
    <col min="15879" max="15882" width="13.140625" style="247" customWidth="1"/>
    <col min="15883" max="15883" width="10.42578125" style="247" customWidth="1"/>
    <col min="15884" max="16121" width="11.42578125" style="247"/>
    <col min="16122" max="16122" width="11.140625" style="247" customWidth="1"/>
    <col min="16123" max="16123" width="15.140625" style="247" customWidth="1"/>
    <col min="16124" max="16124" width="7.5703125" style="247" customWidth="1"/>
    <col min="16125" max="16126" width="17.140625" style="247" customWidth="1"/>
    <col min="16127" max="16127" width="9.85546875" style="247" customWidth="1"/>
    <col min="16128" max="16128" width="12.140625" style="247" customWidth="1"/>
    <col min="16129" max="16134" width="0" style="247" hidden="1" customWidth="1"/>
    <col min="16135" max="16138" width="13.140625" style="247" customWidth="1"/>
    <col min="16139" max="16139" width="10.42578125" style="247" customWidth="1"/>
    <col min="16140" max="16384" width="11.42578125" style="247"/>
  </cols>
  <sheetData>
    <row r="1" spans="1:11" ht="7.5" customHeight="1" x14ac:dyDescent="0.2">
      <c r="B1" s="1188"/>
      <c r="C1" s="1188"/>
      <c r="D1" s="1188"/>
      <c r="E1" s="1188"/>
      <c r="F1" s="1188"/>
      <c r="G1" s="1188"/>
      <c r="H1" s="1188"/>
      <c r="I1" s="1188"/>
      <c r="J1" s="1188"/>
      <c r="K1" s="1188"/>
    </row>
    <row r="2" spans="1:11" ht="30" customHeight="1" x14ac:dyDescent="0.2">
      <c r="A2" s="1192" t="s">
        <v>371</v>
      </c>
      <c r="B2" s="1192"/>
      <c r="C2" s="1192"/>
      <c r="D2" s="1192"/>
      <c r="E2" s="1192"/>
      <c r="F2" s="1192"/>
      <c r="G2" s="1192"/>
      <c r="H2" s="1192"/>
      <c r="I2" s="1192"/>
      <c r="J2" s="1192"/>
      <c r="K2" s="1192"/>
    </row>
    <row r="3" spans="1:11" s="248" customFormat="1" ht="54" customHeight="1" x14ac:dyDescent="0.25">
      <c r="A3" s="1197" t="s">
        <v>608</v>
      </c>
      <c r="B3" s="1197"/>
      <c r="C3" s="1197"/>
      <c r="D3" s="1197"/>
      <c r="E3" s="1197"/>
      <c r="F3" s="1197"/>
      <c r="G3" s="1197"/>
      <c r="H3" s="1197"/>
      <c r="I3" s="1197"/>
      <c r="J3" s="1197"/>
      <c r="K3" s="1197"/>
    </row>
    <row r="4" spans="1:11" ht="15" customHeight="1" x14ac:dyDescent="0.2">
      <c r="A4" s="1198"/>
      <c r="B4" s="1198"/>
      <c r="C4" s="1198"/>
      <c r="D4" s="1198"/>
      <c r="E4" s="1198"/>
      <c r="F4" s="1198"/>
      <c r="G4" s="1198"/>
      <c r="H4" s="1198"/>
      <c r="I4" s="1198"/>
      <c r="J4" s="1198"/>
      <c r="K4" s="1198"/>
    </row>
    <row r="5" spans="1:11" s="248" customFormat="1" ht="30" customHeight="1" x14ac:dyDescent="0.25">
      <c r="A5" s="1189" t="s">
        <v>620</v>
      </c>
      <c r="B5" s="1190"/>
      <c r="C5" s="1190"/>
      <c r="D5" s="1190"/>
      <c r="E5" s="1190"/>
      <c r="F5" s="1190"/>
      <c r="G5" s="1190"/>
      <c r="H5" s="1190"/>
      <c r="I5" s="1190"/>
      <c r="J5" s="1190"/>
      <c r="K5" s="1191"/>
    </row>
    <row r="6" spans="1:11" s="255" customFormat="1" ht="44.45" customHeight="1" thickBot="1" x14ac:dyDescent="0.3">
      <c r="A6" s="249" t="s">
        <v>191</v>
      </c>
      <c r="B6" s="250" t="s">
        <v>10</v>
      </c>
      <c r="C6" s="250" t="s">
        <v>11</v>
      </c>
      <c r="D6" s="249" t="s">
        <v>399</v>
      </c>
      <c r="E6" s="251" t="s">
        <v>12</v>
      </c>
      <c r="F6" s="252" t="s">
        <v>417</v>
      </c>
      <c r="G6" s="252" t="s">
        <v>16</v>
      </c>
      <c r="H6" s="253" t="s">
        <v>17</v>
      </c>
      <c r="I6" s="254" t="s">
        <v>13</v>
      </c>
      <c r="J6" s="250" t="s">
        <v>18</v>
      </c>
      <c r="K6" s="249" t="s">
        <v>19</v>
      </c>
    </row>
    <row r="7" spans="1:11" ht="15" customHeight="1" x14ac:dyDescent="0.2">
      <c r="A7" s="256"/>
      <c r="B7" s="256"/>
      <c r="C7" s="257"/>
      <c r="D7" s="257"/>
      <c r="E7" s="258"/>
      <c r="F7" s="259"/>
      <c r="G7" s="259"/>
      <c r="H7" s="260"/>
      <c r="I7" s="261"/>
      <c r="J7" s="262"/>
      <c r="K7" s="262"/>
    </row>
    <row r="8" spans="1:11" ht="15" customHeight="1" x14ac:dyDescent="0.2">
      <c r="A8" s="256"/>
      <c r="B8" s="256"/>
      <c r="C8" s="257"/>
      <c r="D8" s="257"/>
      <c r="E8" s="258"/>
      <c r="F8" s="259"/>
      <c r="G8" s="259"/>
      <c r="H8" s="260"/>
      <c r="I8" s="261"/>
      <c r="J8" s="262"/>
      <c r="K8" s="262"/>
    </row>
    <row r="9" spans="1:11" ht="15" customHeight="1" x14ac:dyDescent="0.2">
      <c r="A9" s="256"/>
      <c r="B9" s="256"/>
      <c r="C9" s="257"/>
      <c r="D9" s="257"/>
      <c r="E9" s="258"/>
      <c r="F9" s="259"/>
      <c r="G9" s="259"/>
      <c r="H9" s="260"/>
      <c r="I9" s="261"/>
      <c r="J9" s="262"/>
      <c r="K9" s="262"/>
    </row>
    <row r="10" spans="1:11" ht="15" customHeight="1" x14ac:dyDescent="0.2">
      <c r="A10" s="256"/>
      <c r="B10" s="256"/>
      <c r="C10" s="257"/>
      <c r="D10" s="257"/>
      <c r="E10" s="258"/>
      <c r="F10" s="259"/>
      <c r="G10" s="259"/>
      <c r="H10" s="260"/>
      <c r="I10" s="261"/>
      <c r="J10" s="262"/>
      <c r="K10" s="262"/>
    </row>
    <row r="11" spans="1:11" ht="15" customHeight="1" x14ac:dyDescent="0.2">
      <c r="A11" s="256"/>
      <c r="B11" s="256"/>
      <c r="C11" s="257"/>
      <c r="D11" s="257"/>
      <c r="E11" s="258"/>
      <c r="F11" s="259"/>
      <c r="G11" s="259"/>
      <c r="H11" s="260"/>
      <c r="I11" s="261"/>
      <c r="J11" s="262"/>
      <c r="K11" s="262"/>
    </row>
    <row r="12" spans="1:11" ht="15" customHeight="1" x14ac:dyDescent="0.2">
      <c r="A12" s="256"/>
      <c r="B12" s="256"/>
      <c r="C12" s="257"/>
      <c r="D12" s="257"/>
      <c r="E12" s="258"/>
      <c r="F12" s="259"/>
      <c r="G12" s="259"/>
      <c r="H12" s="260"/>
      <c r="I12" s="261"/>
      <c r="J12" s="262"/>
      <c r="K12" s="262"/>
    </row>
    <row r="13" spans="1:11" ht="15" customHeight="1" x14ac:dyDescent="0.2">
      <c r="A13" s="256"/>
      <c r="B13" s="256"/>
      <c r="C13" s="257"/>
      <c r="D13" s="257"/>
      <c r="E13" s="258"/>
      <c r="F13" s="259"/>
      <c r="G13" s="259"/>
      <c r="H13" s="260"/>
      <c r="I13" s="261"/>
      <c r="J13" s="262"/>
      <c r="K13" s="262"/>
    </row>
    <row r="14" spans="1:11" ht="15" customHeight="1" x14ac:dyDescent="0.2">
      <c r="A14" s="256"/>
      <c r="B14" s="256"/>
      <c r="C14" s="257"/>
      <c r="D14" s="257"/>
      <c r="E14" s="258"/>
      <c r="F14" s="259"/>
      <c r="G14" s="259"/>
      <c r="H14" s="260"/>
      <c r="I14" s="261"/>
      <c r="J14" s="262"/>
      <c r="K14" s="262"/>
    </row>
    <row r="15" spans="1:11" ht="15" customHeight="1" x14ac:dyDescent="0.2">
      <c r="A15" s="256"/>
      <c r="B15" s="256"/>
      <c r="C15" s="257"/>
      <c r="D15" s="257"/>
      <c r="E15" s="258"/>
      <c r="F15" s="259"/>
      <c r="G15" s="259"/>
      <c r="H15" s="260"/>
      <c r="I15" s="261"/>
      <c r="J15" s="262"/>
      <c r="K15" s="262"/>
    </row>
    <row r="16" spans="1:11" ht="15" customHeight="1" x14ac:dyDescent="0.2">
      <c r="A16" s="256"/>
      <c r="B16" s="256"/>
      <c r="C16" s="257"/>
      <c r="D16" s="257"/>
      <c r="E16" s="258"/>
      <c r="F16" s="259"/>
      <c r="G16" s="259"/>
      <c r="H16" s="260"/>
      <c r="I16" s="261"/>
      <c r="J16" s="262"/>
      <c r="K16" s="262"/>
    </row>
    <row r="17" spans="1:11" ht="15" customHeight="1" x14ac:dyDescent="0.2">
      <c r="A17" s="256"/>
      <c r="B17" s="256"/>
      <c r="C17" s="257"/>
      <c r="D17" s="257"/>
      <c r="E17" s="258"/>
      <c r="F17" s="259"/>
      <c r="G17" s="259"/>
      <c r="H17" s="260"/>
      <c r="I17" s="261"/>
      <c r="J17" s="262"/>
      <c r="K17" s="262"/>
    </row>
    <row r="18" spans="1:11" ht="15" customHeight="1" x14ac:dyDescent="0.2">
      <c r="A18" s="256"/>
      <c r="B18" s="256"/>
      <c r="C18" s="257"/>
      <c r="D18" s="257"/>
      <c r="E18" s="258"/>
      <c r="F18" s="259"/>
      <c r="G18" s="259"/>
      <c r="H18" s="260"/>
      <c r="I18" s="261"/>
      <c r="J18" s="262"/>
      <c r="K18" s="262"/>
    </row>
    <row r="19" spans="1:11" ht="15" customHeight="1" x14ac:dyDescent="0.2">
      <c r="A19" s="256"/>
      <c r="B19" s="256"/>
      <c r="C19" s="257"/>
      <c r="D19" s="257"/>
      <c r="E19" s="258"/>
      <c r="F19" s="259"/>
      <c r="G19" s="259"/>
      <c r="H19" s="260"/>
      <c r="I19" s="261"/>
      <c r="J19" s="262"/>
      <c r="K19" s="262"/>
    </row>
    <row r="20" spans="1:11" ht="15" customHeight="1" x14ac:dyDescent="0.2">
      <c r="A20" s="256"/>
      <c r="B20" s="256"/>
      <c r="C20" s="257"/>
      <c r="D20" s="257"/>
      <c r="E20" s="258"/>
      <c r="F20" s="259"/>
      <c r="G20" s="259"/>
      <c r="H20" s="260"/>
      <c r="I20" s="261"/>
      <c r="J20" s="262"/>
      <c r="K20" s="262"/>
    </row>
    <row r="21" spans="1:11" ht="15" customHeight="1" x14ac:dyDescent="0.2">
      <c r="A21" s="256"/>
      <c r="B21" s="256"/>
      <c r="C21" s="257"/>
      <c r="D21" s="257"/>
      <c r="E21" s="258"/>
      <c r="F21" s="259"/>
      <c r="G21" s="259"/>
      <c r="H21" s="260"/>
      <c r="I21" s="261"/>
      <c r="J21" s="262"/>
      <c r="K21" s="262"/>
    </row>
    <row r="22" spans="1:11" ht="15" customHeight="1" x14ac:dyDescent="0.2">
      <c r="A22" s="256"/>
      <c r="B22" s="256"/>
      <c r="C22" s="257"/>
      <c r="D22" s="257"/>
      <c r="E22" s="258"/>
      <c r="F22" s="259"/>
      <c r="G22" s="259"/>
      <c r="H22" s="260"/>
      <c r="I22" s="261"/>
      <c r="J22" s="262"/>
      <c r="K22" s="262"/>
    </row>
    <row r="23" spans="1:11" ht="15" customHeight="1" x14ac:dyDescent="0.2">
      <c r="A23" s="256"/>
      <c r="B23" s="256"/>
      <c r="C23" s="257"/>
      <c r="D23" s="257"/>
      <c r="E23" s="258"/>
      <c r="F23" s="259"/>
      <c r="G23" s="259"/>
      <c r="H23" s="260"/>
      <c r="I23" s="261"/>
      <c r="J23" s="262"/>
      <c r="K23" s="262"/>
    </row>
    <row r="24" spans="1:11" ht="15" customHeight="1" x14ac:dyDescent="0.2">
      <c r="A24" s="263"/>
      <c r="B24" s="263"/>
      <c r="C24" s="264"/>
      <c r="D24" s="264"/>
      <c r="E24" s="265"/>
      <c r="F24" s="266"/>
      <c r="G24" s="266"/>
      <c r="H24" s="267"/>
      <c r="I24" s="268"/>
      <c r="J24" s="269"/>
      <c r="K24" s="269"/>
    </row>
    <row r="25" spans="1:11" ht="19.5" customHeight="1" x14ac:dyDescent="0.2">
      <c r="A25" s="581" t="s">
        <v>370</v>
      </c>
      <c r="B25" s="582"/>
      <c r="C25" s="583"/>
      <c r="D25" s="584"/>
      <c r="E25" s="585">
        <f>SUM(E7:E24)</f>
        <v>0</v>
      </c>
      <c r="F25" s="272">
        <f>SUM(F7:F24)</f>
        <v>0</v>
      </c>
      <c r="G25" s="272"/>
      <c r="H25" s="272">
        <f>SUM(H7:H24)</f>
        <v>0</v>
      </c>
      <c r="I25" s="272"/>
      <c r="J25" s="273"/>
      <c r="K25" s="274"/>
    </row>
    <row r="26" spans="1:11" ht="15" customHeight="1" x14ac:dyDescent="0.2">
      <c r="A26" s="1188"/>
      <c r="B26" s="1188"/>
      <c r="C26" s="1188"/>
      <c r="D26" s="1188"/>
      <c r="E26" s="1188"/>
      <c r="F26" s="1188"/>
      <c r="G26" s="1188"/>
      <c r="H26" s="1188"/>
      <c r="I26" s="1188"/>
      <c r="J26" s="1188"/>
      <c r="K26" s="1188"/>
    </row>
    <row r="27" spans="1:11" ht="15" customHeight="1" x14ac:dyDescent="0.2">
      <c r="A27" s="1195" t="s">
        <v>14</v>
      </c>
      <c r="B27" s="1196"/>
      <c r="C27" s="275" t="str">
        <f>Déclarations!D7</f>
        <v>À remplir par l'administration</v>
      </c>
      <c r="D27" s="271"/>
      <c r="E27" s="272"/>
      <c r="F27" s="272"/>
      <c r="G27" s="272"/>
      <c r="H27" s="272"/>
      <c r="I27" s="272"/>
      <c r="J27" s="273"/>
      <c r="K27" s="274"/>
    </row>
    <row r="28" spans="1:11" s="248" customFormat="1" ht="30" customHeight="1" x14ac:dyDescent="0.25">
      <c r="A28" s="1193" t="s">
        <v>15</v>
      </c>
      <c r="B28" s="1194"/>
      <c r="C28" s="276"/>
      <c r="D28" s="277"/>
      <c r="E28" s="278"/>
      <c r="F28" s="278"/>
      <c r="G28" s="278"/>
      <c r="H28" s="278"/>
      <c r="I28" s="278"/>
      <c r="J28" s="279"/>
      <c r="K28" s="280"/>
    </row>
    <row r="29" spans="1:11" ht="15" customHeight="1" x14ac:dyDescent="0.2">
      <c r="A29" s="465" t="s">
        <v>418</v>
      </c>
      <c r="B29" s="466"/>
      <c r="C29" s="468">
        <f>F25</f>
        <v>0</v>
      </c>
      <c r="F29" s="247"/>
      <c r="G29" s="247"/>
      <c r="H29" s="247"/>
      <c r="I29" s="247"/>
      <c r="J29" s="247"/>
      <c r="K29" s="247"/>
    </row>
    <row r="30" spans="1:11" x14ac:dyDescent="0.2">
      <c r="A30" s="465" t="s">
        <v>419</v>
      </c>
      <c r="B30" s="466"/>
      <c r="C30" s="467" t="e">
        <f>C29/C28</f>
        <v>#DIV/0!</v>
      </c>
      <c r="F30" s="247"/>
      <c r="G30" s="247"/>
      <c r="H30" s="247"/>
      <c r="I30" s="247"/>
      <c r="J30" s="247"/>
      <c r="K30" s="247"/>
    </row>
    <row r="31" spans="1:11" x14ac:dyDescent="0.2">
      <c r="F31" s="247"/>
      <c r="G31" s="247"/>
      <c r="H31" s="247"/>
      <c r="I31" s="247"/>
      <c r="J31" s="247"/>
      <c r="K31" s="247"/>
    </row>
    <row r="32" spans="1:11" x14ac:dyDescent="0.2">
      <c r="F32" s="247"/>
      <c r="G32" s="247"/>
      <c r="H32" s="247"/>
      <c r="I32" s="247"/>
      <c r="J32" s="247"/>
      <c r="K32" s="247"/>
    </row>
    <row r="33" spans="6:11" x14ac:dyDescent="0.2">
      <c r="F33" s="247"/>
      <c r="G33" s="247"/>
      <c r="H33" s="247"/>
      <c r="I33" s="247"/>
      <c r="J33" s="247"/>
      <c r="K33" s="247"/>
    </row>
  </sheetData>
  <mergeCells count="8">
    <mergeCell ref="B1:K1"/>
    <mergeCell ref="A5:K5"/>
    <mergeCell ref="A2:K2"/>
    <mergeCell ref="A28:B28"/>
    <mergeCell ref="A27:B27"/>
    <mergeCell ref="A26:K26"/>
    <mergeCell ref="A3:K3"/>
    <mergeCell ref="A4:K4"/>
  </mergeCells>
  <pageMargins left="0.47244094488188981" right="0.43307086614173229" top="0.98425196850393704" bottom="0.98425196850393704" header="0.51181102362204722" footer="0.51181102362204722"/>
  <pageSetup scale="80" fitToHeight="0" orientation="landscape" r:id="rId1"/>
  <headerFooter alignWithMargins="0">
    <oddHeader>&amp;C&amp;"Calibri,Normal"&amp;10MUSICACTION
INITIATIVES COLLECTIVES 
TABLEAU DES DÉPENSES&amp;R&amp;"Calibri,Gras"&amp;9&amp;P de &amp;N</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7881-B507-408B-8570-31058D3474DD}">
  <sheetPr>
    <tabColor theme="7" tint="0.79998168889431442"/>
    <pageSetUpPr fitToPage="1"/>
  </sheetPr>
  <dimension ref="B1:P26"/>
  <sheetViews>
    <sheetView zoomScaleNormal="100" workbookViewId="0">
      <selection activeCell="F14" sqref="F14"/>
    </sheetView>
  </sheetViews>
  <sheetFormatPr baseColWidth="10" defaultColWidth="10.85546875" defaultRowHeight="12.75" x14ac:dyDescent="0.2"/>
  <cols>
    <col min="1" max="1" width="3.5703125" style="474" customWidth="1"/>
    <col min="2" max="2" width="3.140625" style="474" customWidth="1"/>
    <col min="3" max="3" width="71.5703125" style="474" customWidth="1"/>
    <col min="4" max="4" width="3.5703125" style="474" customWidth="1"/>
    <col min="5" max="5" width="4.5703125" style="509" customWidth="1"/>
    <col min="6" max="6" width="16.5703125" style="474" customWidth="1"/>
    <col min="7" max="7" width="4.5703125" style="474" customWidth="1"/>
    <col min="8" max="8" width="16.5703125" style="474" customWidth="1"/>
    <col min="9" max="9" width="4.5703125" style="474" customWidth="1"/>
    <col min="10" max="10" width="16.5703125" style="474" customWidth="1"/>
    <col min="11" max="11" width="9.140625" style="474" customWidth="1"/>
    <col min="12" max="12" width="3.140625" style="474" customWidth="1"/>
    <col min="13" max="256" width="10.85546875" style="474"/>
    <col min="257" max="257" width="3.5703125" style="474" customWidth="1"/>
    <col min="258" max="258" width="1.5703125" style="474" customWidth="1"/>
    <col min="259" max="259" width="71.5703125" style="474" customWidth="1"/>
    <col min="260" max="260" width="3.5703125" style="474" customWidth="1"/>
    <col min="261" max="261" width="4.5703125" style="474" customWidth="1"/>
    <col min="262" max="262" width="16.5703125" style="474" customWidth="1"/>
    <col min="263" max="263" width="4.5703125" style="474" customWidth="1"/>
    <col min="264" max="264" width="16.5703125" style="474" customWidth="1"/>
    <col min="265" max="265" width="4.5703125" style="474" customWidth="1"/>
    <col min="266" max="266" width="16.5703125" style="474" customWidth="1"/>
    <col min="267" max="267" width="9.140625" style="474" customWidth="1"/>
    <col min="268" max="268" width="1.5703125" style="474" customWidth="1"/>
    <col min="269" max="512" width="10.85546875" style="474"/>
    <col min="513" max="513" width="3.5703125" style="474" customWidth="1"/>
    <col min="514" max="514" width="1.5703125" style="474" customWidth="1"/>
    <col min="515" max="515" width="71.5703125" style="474" customWidth="1"/>
    <col min="516" max="516" width="3.5703125" style="474" customWidth="1"/>
    <col min="517" max="517" width="4.5703125" style="474" customWidth="1"/>
    <col min="518" max="518" width="16.5703125" style="474" customWidth="1"/>
    <col min="519" max="519" width="4.5703125" style="474" customWidth="1"/>
    <col min="520" max="520" width="16.5703125" style="474" customWidth="1"/>
    <col min="521" max="521" width="4.5703125" style="474" customWidth="1"/>
    <col min="522" max="522" width="16.5703125" style="474" customWidth="1"/>
    <col min="523" max="523" width="9.140625" style="474" customWidth="1"/>
    <col min="524" max="524" width="1.5703125" style="474" customWidth="1"/>
    <col min="525" max="768" width="10.85546875" style="474"/>
    <col min="769" max="769" width="3.5703125" style="474" customWidth="1"/>
    <col min="770" max="770" width="1.5703125" style="474" customWidth="1"/>
    <col min="771" max="771" width="71.5703125" style="474" customWidth="1"/>
    <col min="772" max="772" width="3.5703125" style="474" customWidth="1"/>
    <col min="773" max="773" width="4.5703125" style="474" customWidth="1"/>
    <col min="774" max="774" width="16.5703125" style="474" customWidth="1"/>
    <col min="775" max="775" width="4.5703125" style="474" customWidth="1"/>
    <col min="776" max="776" width="16.5703125" style="474" customWidth="1"/>
    <col min="777" max="777" width="4.5703125" style="474" customWidth="1"/>
    <col min="778" max="778" width="16.5703125" style="474" customWidth="1"/>
    <col min="779" max="779" width="9.140625" style="474" customWidth="1"/>
    <col min="780" max="780" width="1.5703125" style="474" customWidth="1"/>
    <col min="781" max="1024" width="10.85546875" style="474"/>
    <col min="1025" max="1025" width="3.5703125" style="474" customWidth="1"/>
    <col min="1026" max="1026" width="1.5703125" style="474" customWidth="1"/>
    <col min="1027" max="1027" width="71.5703125" style="474" customWidth="1"/>
    <col min="1028" max="1028" width="3.5703125" style="474" customWidth="1"/>
    <col min="1029" max="1029" width="4.5703125" style="474" customWidth="1"/>
    <col min="1030" max="1030" width="16.5703125" style="474" customWidth="1"/>
    <col min="1031" max="1031" width="4.5703125" style="474" customWidth="1"/>
    <col min="1032" max="1032" width="16.5703125" style="474" customWidth="1"/>
    <col min="1033" max="1033" width="4.5703125" style="474" customWidth="1"/>
    <col min="1034" max="1034" width="16.5703125" style="474" customWidth="1"/>
    <col min="1035" max="1035" width="9.140625" style="474" customWidth="1"/>
    <col min="1036" max="1036" width="1.5703125" style="474" customWidth="1"/>
    <col min="1037" max="1280" width="10.85546875" style="474"/>
    <col min="1281" max="1281" width="3.5703125" style="474" customWidth="1"/>
    <col min="1282" max="1282" width="1.5703125" style="474" customWidth="1"/>
    <col min="1283" max="1283" width="71.5703125" style="474" customWidth="1"/>
    <col min="1284" max="1284" width="3.5703125" style="474" customWidth="1"/>
    <col min="1285" max="1285" width="4.5703125" style="474" customWidth="1"/>
    <col min="1286" max="1286" width="16.5703125" style="474" customWidth="1"/>
    <col min="1287" max="1287" width="4.5703125" style="474" customWidth="1"/>
    <col min="1288" max="1288" width="16.5703125" style="474" customWidth="1"/>
    <col min="1289" max="1289" width="4.5703125" style="474" customWidth="1"/>
    <col min="1290" max="1290" width="16.5703125" style="474" customWidth="1"/>
    <col min="1291" max="1291" width="9.140625" style="474" customWidth="1"/>
    <col min="1292" max="1292" width="1.5703125" style="474" customWidth="1"/>
    <col min="1293" max="1536" width="10.85546875" style="474"/>
    <col min="1537" max="1537" width="3.5703125" style="474" customWidth="1"/>
    <col min="1538" max="1538" width="1.5703125" style="474" customWidth="1"/>
    <col min="1539" max="1539" width="71.5703125" style="474" customWidth="1"/>
    <col min="1540" max="1540" width="3.5703125" style="474" customWidth="1"/>
    <col min="1541" max="1541" width="4.5703125" style="474" customWidth="1"/>
    <col min="1542" max="1542" width="16.5703125" style="474" customWidth="1"/>
    <col min="1543" max="1543" width="4.5703125" style="474" customWidth="1"/>
    <col min="1544" max="1544" width="16.5703125" style="474" customWidth="1"/>
    <col min="1545" max="1545" width="4.5703125" style="474" customWidth="1"/>
    <col min="1546" max="1546" width="16.5703125" style="474" customWidth="1"/>
    <col min="1547" max="1547" width="9.140625" style="474" customWidth="1"/>
    <col min="1548" max="1548" width="1.5703125" style="474" customWidth="1"/>
    <col min="1549" max="1792" width="10.85546875" style="474"/>
    <col min="1793" max="1793" width="3.5703125" style="474" customWidth="1"/>
    <col min="1794" max="1794" width="1.5703125" style="474" customWidth="1"/>
    <col min="1795" max="1795" width="71.5703125" style="474" customWidth="1"/>
    <col min="1796" max="1796" width="3.5703125" style="474" customWidth="1"/>
    <col min="1797" max="1797" width="4.5703125" style="474" customWidth="1"/>
    <col min="1798" max="1798" width="16.5703125" style="474" customWidth="1"/>
    <col min="1799" max="1799" width="4.5703125" style="474" customWidth="1"/>
    <col min="1800" max="1800" width="16.5703125" style="474" customWidth="1"/>
    <col min="1801" max="1801" width="4.5703125" style="474" customWidth="1"/>
    <col min="1802" max="1802" width="16.5703125" style="474" customWidth="1"/>
    <col min="1803" max="1803" width="9.140625" style="474" customWidth="1"/>
    <col min="1804" max="1804" width="1.5703125" style="474" customWidth="1"/>
    <col min="1805" max="2048" width="10.85546875" style="474"/>
    <col min="2049" max="2049" width="3.5703125" style="474" customWidth="1"/>
    <col min="2050" max="2050" width="1.5703125" style="474" customWidth="1"/>
    <col min="2051" max="2051" width="71.5703125" style="474" customWidth="1"/>
    <col min="2052" max="2052" width="3.5703125" style="474" customWidth="1"/>
    <col min="2053" max="2053" width="4.5703125" style="474" customWidth="1"/>
    <col min="2054" max="2054" width="16.5703125" style="474" customWidth="1"/>
    <col min="2055" max="2055" width="4.5703125" style="474" customWidth="1"/>
    <col min="2056" max="2056" width="16.5703125" style="474" customWidth="1"/>
    <col min="2057" max="2057" width="4.5703125" style="474" customWidth="1"/>
    <col min="2058" max="2058" width="16.5703125" style="474" customWidth="1"/>
    <col min="2059" max="2059" width="9.140625" style="474" customWidth="1"/>
    <col min="2060" max="2060" width="1.5703125" style="474" customWidth="1"/>
    <col min="2061" max="2304" width="10.85546875" style="474"/>
    <col min="2305" max="2305" width="3.5703125" style="474" customWidth="1"/>
    <col min="2306" max="2306" width="1.5703125" style="474" customWidth="1"/>
    <col min="2307" max="2307" width="71.5703125" style="474" customWidth="1"/>
    <col min="2308" max="2308" width="3.5703125" style="474" customWidth="1"/>
    <col min="2309" max="2309" width="4.5703125" style="474" customWidth="1"/>
    <col min="2310" max="2310" width="16.5703125" style="474" customWidth="1"/>
    <col min="2311" max="2311" width="4.5703125" style="474" customWidth="1"/>
    <col min="2312" max="2312" width="16.5703125" style="474" customWidth="1"/>
    <col min="2313" max="2313" width="4.5703125" style="474" customWidth="1"/>
    <col min="2314" max="2314" width="16.5703125" style="474" customWidth="1"/>
    <col min="2315" max="2315" width="9.140625" style="474" customWidth="1"/>
    <col min="2316" max="2316" width="1.5703125" style="474" customWidth="1"/>
    <col min="2317" max="2560" width="10.85546875" style="474"/>
    <col min="2561" max="2561" width="3.5703125" style="474" customWidth="1"/>
    <col min="2562" max="2562" width="1.5703125" style="474" customWidth="1"/>
    <col min="2563" max="2563" width="71.5703125" style="474" customWidth="1"/>
    <col min="2564" max="2564" width="3.5703125" style="474" customWidth="1"/>
    <col min="2565" max="2565" width="4.5703125" style="474" customWidth="1"/>
    <col min="2566" max="2566" width="16.5703125" style="474" customWidth="1"/>
    <col min="2567" max="2567" width="4.5703125" style="474" customWidth="1"/>
    <col min="2568" max="2568" width="16.5703125" style="474" customWidth="1"/>
    <col min="2569" max="2569" width="4.5703125" style="474" customWidth="1"/>
    <col min="2570" max="2570" width="16.5703125" style="474" customWidth="1"/>
    <col min="2571" max="2571" width="9.140625" style="474" customWidth="1"/>
    <col min="2572" max="2572" width="1.5703125" style="474" customWidth="1"/>
    <col min="2573" max="2816" width="10.85546875" style="474"/>
    <col min="2817" max="2817" width="3.5703125" style="474" customWidth="1"/>
    <col min="2818" max="2818" width="1.5703125" style="474" customWidth="1"/>
    <col min="2819" max="2819" width="71.5703125" style="474" customWidth="1"/>
    <col min="2820" max="2820" width="3.5703125" style="474" customWidth="1"/>
    <col min="2821" max="2821" width="4.5703125" style="474" customWidth="1"/>
    <col min="2822" max="2822" width="16.5703125" style="474" customWidth="1"/>
    <col min="2823" max="2823" width="4.5703125" style="474" customWidth="1"/>
    <col min="2824" max="2824" width="16.5703125" style="474" customWidth="1"/>
    <col min="2825" max="2825" width="4.5703125" style="474" customWidth="1"/>
    <col min="2826" max="2826" width="16.5703125" style="474" customWidth="1"/>
    <col min="2827" max="2827" width="9.140625" style="474" customWidth="1"/>
    <col min="2828" max="2828" width="1.5703125" style="474" customWidth="1"/>
    <col min="2829" max="3072" width="10.85546875" style="474"/>
    <col min="3073" max="3073" width="3.5703125" style="474" customWidth="1"/>
    <col min="3074" max="3074" width="1.5703125" style="474" customWidth="1"/>
    <col min="3075" max="3075" width="71.5703125" style="474" customWidth="1"/>
    <col min="3076" max="3076" width="3.5703125" style="474" customWidth="1"/>
    <col min="3077" max="3077" width="4.5703125" style="474" customWidth="1"/>
    <col min="3078" max="3078" width="16.5703125" style="474" customWidth="1"/>
    <col min="3079" max="3079" width="4.5703125" style="474" customWidth="1"/>
    <col min="3080" max="3080" width="16.5703125" style="474" customWidth="1"/>
    <col min="3081" max="3081" width="4.5703125" style="474" customWidth="1"/>
    <col min="3082" max="3082" width="16.5703125" style="474" customWidth="1"/>
    <col min="3083" max="3083" width="9.140625" style="474" customWidth="1"/>
    <col min="3084" max="3084" width="1.5703125" style="474" customWidth="1"/>
    <col min="3085" max="3328" width="10.85546875" style="474"/>
    <col min="3329" max="3329" width="3.5703125" style="474" customWidth="1"/>
    <col min="3330" max="3330" width="1.5703125" style="474" customWidth="1"/>
    <col min="3331" max="3331" width="71.5703125" style="474" customWidth="1"/>
    <col min="3332" max="3332" width="3.5703125" style="474" customWidth="1"/>
    <col min="3333" max="3333" width="4.5703125" style="474" customWidth="1"/>
    <col min="3334" max="3334" width="16.5703125" style="474" customWidth="1"/>
    <col min="3335" max="3335" width="4.5703125" style="474" customWidth="1"/>
    <col min="3336" max="3336" width="16.5703125" style="474" customWidth="1"/>
    <col min="3337" max="3337" width="4.5703125" style="474" customWidth="1"/>
    <col min="3338" max="3338" width="16.5703125" style="474" customWidth="1"/>
    <col min="3339" max="3339" width="9.140625" style="474" customWidth="1"/>
    <col min="3340" max="3340" width="1.5703125" style="474" customWidth="1"/>
    <col min="3341" max="3584" width="10.85546875" style="474"/>
    <col min="3585" max="3585" width="3.5703125" style="474" customWidth="1"/>
    <col min="3586" max="3586" width="1.5703125" style="474" customWidth="1"/>
    <col min="3587" max="3587" width="71.5703125" style="474" customWidth="1"/>
    <col min="3588" max="3588" width="3.5703125" style="474" customWidth="1"/>
    <col min="3589" max="3589" width="4.5703125" style="474" customWidth="1"/>
    <col min="3590" max="3590" width="16.5703125" style="474" customWidth="1"/>
    <col min="3591" max="3591" width="4.5703125" style="474" customWidth="1"/>
    <col min="3592" max="3592" width="16.5703125" style="474" customWidth="1"/>
    <col min="3593" max="3593" width="4.5703125" style="474" customWidth="1"/>
    <col min="3594" max="3594" width="16.5703125" style="474" customWidth="1"/>
    <col min="3595" max="3595" width="9.140625" style="474" customWidth="1"/>
    <col min="3596" max="3596" width="1.5703125" style="474" customWidth="1"/>
    <col min="3597" max="3840" width="10.85546875" style="474"/>
    <col min="3841" max="3841" width="3.5703125" style="474" customWidth="1"/>
    <col min="3842" max="3842" width="1.5703125" style="474" customWidth="1"/>
    <col min="3843" max="3843" width="71.5703125" style="474" customWidth="1"/>
    <col min="3844" max="3844" width="3.5703125" style="474" customWidth="1"/>
    <col min="3845" max="3845" width="4.5703125" style="474" customWidth="1"/>
    <col min="3846" max="3846" width="16.5703125" style="474" customWidth="1"/>
    <col min="3847" max="3847" width="4.5703125" style="474" customWidth="1"/>
    <col min="3848" max="3848" width="16.5703125" style="474" customWidth="1"/>
    <col min="3849" max="3849" width="4.5703125" style="474" customWidth="1"/>
    <col min="3850" max="3850" width="16.5703125" style="474" customWidth="1"/>
    <col min="3851" max="3851" width="9.140625" style="474" customWidth="1"/>
    <col min="3852" max="3852" width="1.5703125" style="474" customWidth="1"/>
    <col min="3853" max="4096" width="10.85546875" style="474"/>
    <col min="4097" max="4097" width="3.5703125" style="474" customWidth="1"/>
    <col min="4098" max="4098" width="1.5703125" style="474" customWidth="1"/>
    <col min="4099" max="4099" width="71.5703125" style="474" customWidth="1"/>
    <col min="4100" max="4100" width="3.5703125" style="474" customWidth="1"/>
    <col min="4101" max="4101" width="4.5703125" style="474" customWidth="1"/>
    <col min="4102" max="4102" width="16.5703125" style="474" customWidth="1"/>
    <col min="4103" max="4103" width="4.5703125" style="474" customWidth="1"/>
    <col min="4104" max="4104" width="16.5703125" style="474" customWidth="1"/>
    <col min="4105" max="4105" width="4.5703125" style="474" customWidth="1"/>
    <col min="4106" max="4106" width="16.5703125" style="474" customWidth="1"/>
    <col min="4107" max="4107" width="9.140625" style="474" customWidth="1"/>
    <col min="4108" max="4108" width="1.5703125" style="474" customWidth="1"/>
    <col min="4109" max="4352" width="10.85546875" style="474"/>
    <col min="4353" max="4353" width="3.5703125" style="474" customWidth="1"/>
    <col min="4354" max="4354" width="1.5703125" style="474" customWidth="1"/>
    <col min="4355" max="4355" width="71.5703125" style="474" customWidth="1"/>
    <col min="4356" max="4356" width="3.5703125" style="474" customWidth="1"/>
    <col min="4357" max="4357" width="4.5703125" style="474" customWidth="1"/>
    <col min="4358" max="4358" width="16.5703125" style="474" customWidth="1"/>
    <col min="4359" max="4359" width="4.5703125" style="474" customWidth="1"/>
    <col min="4360" max="4360" width="16.5703125" style="474" customWidth="1"/>
    <col min="4361" max="4361" width="4.5703125" style="474" customWidth="1"/>
    <col min="4362" max="4362" width="16.5703125" style="474" customWidth="1"/>
    <col min="4363" max="4363" width="9.140625" style="474" customWidth="1"/>
    <col min="4364" max="4364" width="1.5703125" style="474" customWidth="1"/>
    <col min="4365" max="4608" width="10.85546875" style="474"/>
    <col min="4609" max="4609" width="3.5703125" style="474" customWidth="1"/>
    <col min="4610" max="4610" width="1.5703125" style="474" customWidth="1"/>
    <col min="4611" max="4611" width="71.5703125" style="474" customWidth="1"/>
    <col min="4612" max="4612" width="3.5703125" style="474" customWidth="1"/>
    <col min="4613" max="4613" width="4.5703125" style="474" customWidth="1"/>
    <col min="4614" max="4614" width="16.5703125" style="474" customWidth="1"/>
    <col min="4615" max="4615" width="4.5703125" style="474" customWidth="1"/>
    <col min="4616" max="4616" width="16.5703125" style="474" customWidth="1"/>
    <col min="4617" max="4617" width="4.5703125" style="474" customWidth="1"/>
    <col min="4618" max="4618" width="16.5703125" style="474" customWidth="1"/>
    <col min="4619" max="4619" width="9.140625" style="474" customWidth="1"/>
    <col min="4620" max="4620" width="1.5703125" style="474" customWidth="1"/>
    <col min="4621" max="4864" width="10.85546875" style="474"/>
    <col min="4865" max="4865" width="3.5703125" style="474" customWidth="1"/>
    <col min="4866" max="4866" width="1.5703125" style="474" customWidth="1"/>
    <col min="4867" max="4867" width="71.5703125" style="474" customWidth="1"/>
    <col min="4868" max="4868" width="3.5703125" style="474" customWidth="1"/>
    <col min="4869" max="4869" width="4.5703125" style="474" customWidth="1"/>
    <col min="4870" max="4870" width="16.5703125" style="474" customWidth="1"/>
    <col min="4871" max="4871" width="4.5703125" style="474" customWidth="1"/>
    <col min="4872" max="4872" width="16.5703125" style="474" customWidth="1"/>
    <col min="4873" max="4873" width="4.5703125" style="474" customWidth="1"/>
    <col min="4874" max="4874" width="16.5703125" style="474" customWidth="1"/>
    <col min="4875" max="4875" width="9.140625" style="474" customWidth="1"/>
    <col min="4876" max="4876" width="1.5703125" style="474" customWidth="1"/>
    <col min="4877" max="5120" width="10.85546875" style="474"/>
    <col min="5121" max="5121" width="3.5703125" style="474" customWidth="1"/>
    <col min="5122" max="5122" width="1.5703125" style="474" customWidth="1"/>
    <col min="5123" max="5123" width="71.5703125" style="474" customWidth="1"/>
    <col min="5124" max="5124" width="3.5703125" style="474" customWidth="1"/>
    <col min="5125" max="5125" width="4.5703125" style="474" customWidth="1"/>
    <col min="5126" max="5126" width="16.5703125" style="474" customWidth="1"/>
    <col min="5127" max="5127" width="4.5703125" style="474" customWidth="1"/>
    <col min="5128" max="5128" width="16.5703125" style="474" customWidth="1"/>
    <col min="5129" max="5129" width="4.5703125" style="474" customWidth="1"/>
    <col min="5130" max="5130" width="16.5703125" style="474" customWidth="1"/>
    <col min="5131" max="5131" width="9.140625" style="474" customWidth="1"/>
    <col min="5132" max="5132" width="1.5703125" style="474" customWidth="1"/>
    <col min="5133" max="5376" width="10.85546875" style="474"/>
    <col min="5377" max="5377" width="3.5703125" style="474" customWidth="1"/>
    <col min="5378" max="5378" width="1.5703125" style="474" customWidth="1"/>
    <col min="5379" max="5379" width="71.5703125" style="474" customWidth="1"/>
    <col min="5380" max="5380" width="3.5703125" style="474" customWidth="1"/>
    <col min="5381" max="5381" width="4.5703125" style="474" customWidth="1"/>
    <col min="5382" max="5382" width="16.5703125" style="474" customWidth="1"/>
    <col min="5383" max="5383" width="4.5703125" style="474" customWidth="1"/>
    <col min="5384" max="5384" width="16.5703125" style="474" customWidth="1"/>
    <col min="5385" max="5385" width="4.5703125" style="474" customWidth="1"/>
    <col min="5386" max="5386" width="16.5703125" style="474" customWidth="1"/>
    <col min="5387" max="5387" width="9.140625" style="474" customWidth="1"/>
    <col min="5388" max="5388" width="1.5703125" style="474" customWidth="1"/>
    <col min="5389" max="5632" width="10.85546875" style="474"/>
    <col min="5633" max="5633" width="3.5703125" style="474" customWidth="1"/>
    <col min="5634" max="5634" width="1.5703125" style="474" customWidth="1"/>
    <col min="5635" max="5635" width="71.5703125" style="474" customWidth="1"/>
    <col min="5636" max="5636" width="3.5703125" style="474" customWidth="1"/>
    <col min="5637" max="5637" width="4.5703125" style="474" customWidth="1"/>
    <col min="5638" max="5638" width="16.5703125" style="474" customWidth="1"/>
    <col min="5639" max="5639" width="4.5703125" style="474" customWidth="1"/>
    <col min="5640" max="5640" width="16.5703125" style="474" customWidth="1"/>
    <col min="5641" max="5641" width="4.5703125" style="474" customWidth="1"/>
    <col min="5642" max="5642" width="16.5703125" style="474" customWidth="1"/>
    <col min="5643" max="5643" width="9.140625" style="474" customWidth="1"/>
    <col min="5644" max="5644" width="1.5703125" style="474" customWidth="1"/>
    <col min="5645" max="5888" width="10.85546875" style="474"/>
    <col min="5889" max="5889" width="3.5703125" style="474" customWidth="1"/>
    <col min="5890" max="5890" width="1.5703125" style="474" customWidth="1"/>
    <col min="5891" max="5891" width="71.5703125" style="474" customWidth="1"/>
    <col min="5892" max="5892" width="3.5703125" style="474" customWidth="1"/>
    <col min="5893" max="5893" width="4.5703125" style="474" customWidth="1"/>
    <col min="5894" max="5894" width="16.5703125" style="474" customWidth="1"/>
    <col min="5895" max="5895" width="4.5703125" style="474" customWidth="1"/>
    <col min="5896" max="5896" width="16.5703125" style="474" customWidth="1"/>
    <col min="5897" max="5897" width="4.5703125" style="474" customWidth="1"/>
    <col min="5898" max="5898" width="16.5703125" style="474" customWidth="1"/>
    <col min="5899" max="5899" width="9.140625" style="474" customWidth="1"/>
    <col min="5900" max="5900" width="1.5703125" style="474" customWidth="1"/>
    <col min="5901" max="6144" width="10.85546875" style="474"/>
    <col min="6145" max="6145" width="3.5703125" style="474" customWidth="1"/>
    <col min="6146" max="6146" width="1.5703125" style="474" customWidth="1"/>
    <col min="6147" max="6147" width="71.5703125" style="474" customWidth="1"/>
    <col min="6148" max="6148" width="3.5703125" style="474" customWidth="1"/>
    <col min="6149" max="6149" width="4.5703125" style="474" customWidth="1"/>
    <col min="6150" max="6150" width="16.5703125" style="474" customWidth="1"/>
    <col min="6151" max="6151" width="4.5703125" style="474" customWidth="1"/>
    <col min="6152" max="6152" width="16.5703125" style="474" customWidth="1"/>
    <col min="6153" max="6153" width="4.5703125" style="474" customWidth="1"/>
    <col min="6154" max="6154" width="16.5703125" style="474" customWidth="1"/>
    <col min="6155" max="6155" width="9.140625" style="474" customWidth="1"/>
    <col min="6156" max="6156" width="1.5703125" style="474" customWidth="1"/>
    <col min="6157" max="6400" width="10.85546875" style="474"/>
    <col min="6401" max="6401" width="3.5703125" style="474" customWidth="1"/>
    <col min="6402" max="6402" width="1.5703125" style="474" customWidth="1"/>
    <col min="6403" max="6403" width="71.5703125" style="474" customWidth="1"/>
    <col min="6404" max="6404" width="3.5703125" style="474" customWidth="1"/>
    <col min="6405" max="6405" width="4.5703125" style="474" customWidth="1"/>
    <col min="6406" max="6406" width="16.5703125" style="474" customWidth="1"/>
    <col min="6407" max="6407" width="4.5703125" style="474" customWidth="1"/>
    <col min="6408" max="6408" width="16.5703125" style="474" customWidth="1"/>
    <col min="6409" max="6409" width="4.5703125" style="474" customWidth="1"/>
    <col min="6410" max="6410" width="16.5703125" style="474" customWidth="1"/>
    <col min="6411" max="6411" width="9.140625" style="474" customWidth="1"/>
    <col min="6412" max="6412" width="1.5703125" style="474" customWidth="1"/>
    <col min="6413" max="6656" width="10.85546875" style="474"/>
    <col min="6657" max="6657" width="3.5703125" style="474" customWidth="1"/>
    <col min="6658" max="6658" width="1.5703125" style="474" customWidth="1"/>
    <col min="6659" max="6659" width="71.5703125" style="474" customWidth="1"/>
    <col min="6660" max="6660" width="3.5703125" style="474" customWidth="1"/>
    <col min="6661" max="6661" width="4.5703125" style="474" customWidth="1"/>
    <col min="6662" max="6662" width="16.5703125" style="474" customWidth="1"/>
    <col min="6663" max="6663" width="4.5703125" style="474" customWidth="1"/>
    <col min="6664" max="6664" width="16.5703125" style="474" customWidth="1"/>
    <col min="6665" max="6665" width="4.5703125" style="474" customWidth="1"/>
    <col min="6666" max="6666" width="16.5703125" style="474" customWidth="1"/>
    <col min="6667" max="6667" width="9.140625" style="474" customWidth="1"/>
    <col min="6668" max="6668" width="1.5703125" style="474" customWidth="1"/>
    <col min="6669" max="6912" width="10.85546875" style="474"/>
    <col min="6913" max="6913" width="3.5703125" style="474" customWidth="1"/>
    <col min="6914" max="6914" width="1.5703125" style="474" customWidth="1"/>
    <col min="6915" max="6915" width="71.5703125" style="474" customWidth="1"/>
    <col min="6916" max="6916" width="3.5703125" style="474" customWidth="1"/>
    <col min="6917" max="6917" width="4.5703125" style="474" customWidth="1"/>
    <col min="6918" max="6918" width="16.5703125" style="474" customWidth="1"/>
    <col min="6919" max="6919" width="4.5703125" style="474" customWidth="1"/>
    <col min="6920" max="6920" width="16.5703125" style="474" customWidth="1"/>
    <col min="6921" max="6921" width="4.5703125" style="474" customWidth="1"/>
    <col min="6922" max="6922" width="16.5703125" style="474" customWidth="1"/>
    <col min="6923" max="6923" width="9.140625" style="474" customWidth="1"/>
    <col min="6924" max="6924" width="1.5703125" style="474" customWidth="1"/>
    <col min="6925" max="7168" width="10.85546875" style="474"/>
    <col min="7169" max="7169" width="3.5703125" style="474" customWidth="1"/>
    <col min="7170" max="7170" width="1.5703125" style="474" customWidth="1"/>
    <col min="7171" max="7171" width="71.5703125" style="474" customWidth="1"/>
    <col min="7172" max="7172" width="3.5703125" style="474" customWidth="1"/>
    <col min="7173" max="7173" width="4.5703125" style="474" customWidth="1"/>
    <col min="7174" max="7174" width="16.5703125" style="474" customWidth="1"/>
    <col min="7175" max="7175" width="4.5703125" style="474" customWidth="1"/>
    <col min="7176" max="7176" width="16.5703125" style="474" customWidth="1"/>
    <col min="7177" max="7177" width="4.5703125" style="474" customWidth="1"/>
    <col min="7178" max="7178" width="16.5703125" style="474" customWidth="1"/>
    <col min="7179" max="7179" width="9.140625" style="474" customWidth="1"/>
    <col min="7180" max="7180" width="1.5703125" style="474" customWidth="1"/>
    <col min="7181" max="7424" width="10.85546875" style="474"/>
    <col min="7425" max="7425" width="3.5703125" style="474" customWidth="1"/>
    <col min="7426" max="7426" width="1.5703125" style="474" customWidth="1"/>
    <col min="7427" max="7427" width="71.5703125" style="474" customWidth="1"/>
    <col min="7428" max="7428" width="3.5703125" style="474" customWidth="1"/>
    <col min="7429" max="7429" width="4.5703125" style="474" customWidth="1"/>
    <col min="7430" max="7430" width="16.5703125" style="474" customWidth="1"/>
    <col min="7431" max="7431" width="4.5703125" style="474" customWidth="1"/>
    <col min="7432" max="7432" width="16.5703125" style="474" customWidth="1"/>
    <col min="7433" max="7433" width="4.5703125" style="474" customWidth="1"/>
    <col min="7434" max="7434" width="16.5703125" style="474" customWidth="1"/>
    <col min="7435" max="7435" width="9.140625" style="474" customWidth="1"/>
    <col min="7436" max="7436" width="1.5703125" style="474" customWidth="1"/>
    <col min="7437" max="7680" width="10.85546875" style="474"/>
    <col min="7681" max="7681" width="3.5703125" style="474" customWidth="1"/>
    <col min="7682" max="7682" width="1.5703125" style="474" customWidth="1"/>
    <col min="7683" max="7683" width="71.5703125" style="474" customWidth="1"/>
    <col min="7684" max="7684" width="3.5703125" style="474" customWidth="1"/>
    <col min="7685" max="7685" width="4.5703125" style="474" customWidth="1"/>
    <col min="7686" max="7686" width="16.5703125" style="474" customWidth="1"/>
    <col min="7687" max="7687" width="4.5703125" style="474" customWidth="1"/>
    <col min="7688" max="7688" width="16.5703125" style="474" customWidth="1"/>
    <col min="7689" max="7689" width="4.5703125" style="474" customWidth="1"/>
    <col min="7690" max="7690" width="16.5703125" style="474" customWidth="1"/>
    <col min="7691" max="7691" width="9.140625" style="474" customWidth="1"/>
    <col min="7692" max="7692" width="1.5703125" style="474" customWidth="1"/>
    <col min="7693" max="7936" width="10.85546875" style="474"/>
    <col min="7937" max="7937" width="3.5703125" style="474" customWidth="1"/>
    <col min="7938" max="7938" width="1.5703125" style="474" customWidth="1"/>
    <col min="7939" max="7939" width="71.5703125" style="474" customWidth="1"/>
    <col min="7940" max="7940" width="3.5703125" style="474" customWidth="1"/>
    <col min="7941" max="7941" width="4.5703125" style="474" customWidth="1"/>
    <col min="7942" max="7942" width="16.5703125" style="474" customWidth="1"/>
    <col min="7943" max="7943" width="4.5703125" style="474" customWidth="1"/>
    <col min="7944" max="7944" width="16.5703125" style="474" customWidth="1"/>
    <col min="7945" max="7945" width="4.5703125" style="474" customWidth="1"/>
    <col min="7946" max="7946" width="16.5703125" style="474" customWidth="1"/>
    <col min="7947" max="7947" width="9.140625" style="474" customWidth="1"/>
    <col min="7948" max="7948" width="1.5703125" style="474" customWidth="1"/>
    <col min="7949" max="8192" width="10.85546875" style="474"/>
    <col min="8193" max="8193" width="3.5703125" style="474" customWidth="1"/>
    <col min="8194" max="8194" width="1.5703125" style="474" customWidth="1"/>
    <col min="8195" max="8195" width="71.5703125" style="474" customWidth="1"/>
    <col min="8196" max="8196" width="3.5703125" style="474" customWidth="1"/>
    <col min="8197" max="8197" width="4.5703125" style="474" customWidth="1"/>
    <col min="8198" max="8198" width="16.5703125" style="474" customWidth="1"/>
    <col min="8199" max="8199" width="4.5703125" style="474" customWidth="1"/>
    <col min="8200" max="8200" width="16.5703125" style="474" customWidth="1"/>
    <col min="8201" max="8201" width="4.5703125" style="474" customWidth="1"/>
    <col min="8202" max="8202" width="16.5703125" style="474" customWidth="1"/>
    <col min="8203" max="8203" width="9.140625" style="474" customWidth="1"/>
    <col min="8204" max="8204" width="1.5703125" style="474" customWidth="1"/>
    <col min="8205" max="8448" width="10.85546875" style="474"/>
    <col min="8449" max="8449" width="3.5703125" style="474" customWidth="1"/>
    <col min="8450" max="8450" width="1.5703125" style="474" customWidth="1"/>
    <col min="8451" max="8451" width="71.5703125" style="474" customWidth="1"/>
    <col min="8452" max="8452" width="3.5703125" style="474" customWidth="1"/>
    <col min="8453" max="8453" width="4.5703125" style="474" customWidth="1"/>
    <col min="8454" max="8454" width="16.5703125" style="474" customWidth="1"/>
    <col min="8455" max="8455" width="4.5703125" style="474" customWidth="1"/>
    <col min="8456" max="8456" width="16.5703125" style="474" customWidth="1"/>
    <col min="8457" max="8457" width="4.5703125" style="474" customWidth="1"/>
    <col min="8458" max="8458" width="16.5703125" style="474" customWidth="1"/>
    <col min="8459" max="8459" width="9.140625" style="474" customWidth="1"/>
    <col min="8460" max="8460" width="1.5703125" style="474" customWidth="1"/>
    <col min="8461" max="8704" width="10.85546875" style="474"/>
    <col min="8705" max="8705" width="3.5703125" style="474" customWidth="1"/>
    <col min="8706" max="8706" width="1.5703125" style="474" customWidth="1"/>
    <col min="8707" max="8707" width="71.5703125" style="474" customWidth="1"/>
    <col min="8708" max="8708" width="3.5703125" style="474" customWidth="1"/>
    <col min="8709" max="8709" width="4.5703125" style="474" customWidth="1"/>
    <col min="8710" max="8710" width="16.5703125" style="474" customWidth="1"/>
    <col min="8711" max="8711" width="4.5703125" style="474" customWidth="1"/>
    <col min="8712" max="8712" width="16.5703125" style="474" customWidth="1"/>
    <col min="8713" max="8713" width="4.5703125" style="474" customWidth="1"/>
    <col min="8714" max="8714" width="16.5703125" style="474" customWidth="1"/>
    <col min="8715" max="8715" width="9.140625" style="474" customWidth="1"/>
    <col min="8716" max="8716" width="1.5703125" style="474" customWidth="1"/>
    <col min="8717" max="8960" width="10.85546875" style="474"/>
    <col min="8961" max="8961" width="3.5703125" style="474" customWidth="1"/>
    <col min="8962" max="8962" width="1.5703125" style="474" customWidth="1"/>
    <col min="8963" max="8963" width="71.5703125" style="474" customWidth="1"/>
    <col min="8964" max="8964" width="3.5703125" style="474" customWidth="1"/>
    <col min="8965" max="8965" width="4.5703125" style="474" customWidth="1"/>
    <col min="8966" max="8966" width="16.5703125" style="474" customWidth="1"/>
    <col min="8967" max="8967" width="4.5703125" style="474" customWidth="1"/>
    <col min="8968" max="8968" width="16.5703125" style="474" customWidth="1"/>
    <col min="8969" max="8969" width="4.5703125" style="474" customWidth="1"/>
    <col min="8970" max="8970" width="16.5703125" style="474" customWidth="1"/>
    <col min="8971" max="8971" width="9.140625" style="474" customWidth="1"/>
    <col min="8972" max="8972" width="1.5703125" style="474" customWidth="1"/>
    <col min="8973" max="9216" width="10.85546875" style="474"/>
    <col min="9217" max="9217" width="3.5703125" style="474" customWidth="1"/>
    <col min="9218" max="9218" width="1.5703125" style="474" customWidth="1"/>
    <col min="9219" max="9219" width="71.5703125" style="474" customWidth="1"/>
    <col min="9220" max="9220" width="3.5703125" style="474" customWidth="1"/>
    <col min="9221" max="9221" width="4.5703125" style="474" customWidth="1"/>
    <col min="9222" max="9222" width="16.5703125" style="474" customWidth="1"/>
    <col min="9223" max="9223" width="4.5703125" style="474" customWidth="1"/>
    <col min="9224" max="9224" width="16.5703125" style="474" customWidth="1"/>
    <col min="9225" max="9225" width="4.5703125" style="474" customWidth="1"/>
    <col min="9226" max="9226" width="16.5703125" style="474" customWidth="1"/>
    <col min="9227" max="9227" width="9.140625" style="474" customWidth="1"/>
    <col min="9228" max="9228" width="1.5703125" style="474" customWidth="1"/>
    <col min="9229" max="9472" width="10.85546875" style="474"/>
    <col min="9473" max="9473" width="3.5703125" style="474" customWidth="1"/>
    <col min="9474" max="9474" width="1.5703125" style="474" customWidth="1"/>
    <col min="9475" max="9475" width="71.5703125" style="474" customWidth="1"/>
    <col min="9476" max="9476" width="3.5703125" style="474" customWidth="1"/>
    <col min="9477" max="9477" width="4.5703125" style="474" customWidth="1"/>
    <col min="9478" max="9478" width="16.5703125" style="474" customWidth="1"/>
    <col min="9479" max="9479" width="4.5703125" style="474" customWidth="1"/>
    <col min="9480" max="9480" width="16.5703125" style="474" customWidth="1"/>
    <col min="9481" max="9481" width="4.5703125" style="474" customWidth="1"/>
    <col min="9482" max="9482" width="16.5703125" style="474" customWidth="1"/>
    <col min="9483" max="9483" width="9.140625" style="474" customWidth="1"/>
    <col min="9484" max="9484" width="1.5703125" style="474" customWidth="1"/>
    <col min="9485" max="9728" width="10.85546875" style="474"/>
    <col min="9729" max="9729" width="3.5703125" style="474" customWidth="1"/>
    <col min="9730" max="9730" width="1.5703125" style="474" customWidth="1"/>
    <col min="9731" max="9731" width="71.5703125" style="474" customWidth="1"/>
    <col min="9732" max="9732" width="3.5703125" style="474" customWidth="1"/>
    <col min="9733" max="9733" width="4.5703125" style="474" customWidth="1"/>
    <col min="9734" max="9734" width="16.5703125" style="474" customWidth="1"/>
    <col min="9735" max="9735" width="4.5703125" style="474" customWidth="1"/>
    <col min="9736" max="9736" width="16.5703125" style="474" customWidth="1"/>
    <col min="9737" max="9737" width="4.5703125" style="474" customWidth="1"/>
    <col min="9738" max="9738" width="16.5703125" style="474" customWidth="1"/>
    <col min="9739" max="9739" width="9.140625" style="474" customWidth="1"/>
    <col min="9740" max="9740" width="1.5703125" style="474" customWidth="1"/>
    <col min="9741" max="9984" width="10.85546875" style="474"/>
    <col min="9985" max="9985" width="3.5703125" style="474" customWidth="1"/>
    <col min="9986" max="9986" width="1.5703125" style="474" customWidth="1"/>
    <col min="9987" max="9987" width="71.5703125" style="474" customWidth="1"/>
    <col min="9988" max="9988" width="3.5703125" style="474" customWidth="1"/>
    <col min="9989" max="9989" width="4.5703125" style="474" customWidth="1"/>
    <col min="9990" max="9990" width="16.5703125" style="474" customWidth="1"/>
    <col min="9991" max="9991" width="4.5703125" style="474" customWidth="1"/>
    <col min="9992" max="9992" width="16.5703125" style="474" customWidth="1"/>
    <col min="9993" max="9993" width="4.5703125" style="474" customWidth="1"/>
    <col min="9994" max="9994" width="16.5703125" style="474" customWidth="1"/>
    <col min="9995" max="9995" width="9.140625" style="474" customWidth="1"/>
    <col min="9996" max="9996" width="1.5703125" style="474" customWidth="1"/>
    <col min="9997" max="10240" width="10.85546875" style="474"/>
    <col min="10241" max="10241" width="3.5703125" style="474" customWidth="1"/>
    <col min="10242" max="10242" width="1.5703125" style="474" customWidth="1"/>
    <col min="10243" max="10243" width="71.5703125" style="474" customWidth="1"/>
    <col min="10244" max="10244" width="3.5703125" style="474" customWidth="1"/>
    <col min="10245" max="10245" width="4.5703125" style="474" customWidth="1"/>
    <col min="10246" max="10246" width="16.5703125" style="474" customWidth="1"/>
    <col min="10247" max="10247" width="4.5703125" style="474" customWidth="1"/>
    <col min="10248" max="10248" width="16.5703125" style="474" customWidth="1"/>
    <col min="10249" max="10249" width="4.5703125" style="474" customWidth="1"/>
    <col min="10250" max="10250" width="16.5703125" style="474" customWidth="1"/>
    <col min="10251" max="10251" width="9.140625" style="474" customWidth="1"/>
    <col min="10252" max="10252" width="1.5703125" style="474" customWidth="1"/>
    <col min="10253" max="10496" width="10.85546875" style="474"/>
    <col min="10497" max="10497" width="3.5703125" style="474" customWidth="1"/>
    <col min="10498" max="10498" width="1.5703125" style="474" customWidth="1"/>
    <col min="10499" max="10499" width="71.5703125" style="474" customWidth="1"/>
    <col min="10500" max="10500" width="3.5703125" style="474" customWidth="1"/>
    <col min="10501" max="10501" width="4.5703125" style="474" customWidth="1"/>
    <col min="10502" max="10502" width="16.5703125" style="474" customWidth="1"/>
    <col min="10503" max="10503" width="4.5703125" style="474" customWidth="1"/>
    <col min="10504" max="10504" width="16.5703125" style="474" customWidth="1"/>
    <col min="10505" max="10505" width="4.5703125" style="474" customWidth="1"/>
    <col min="10506" max="10506" width="16.5703125" style="474" customWidth="1"/>
    <col min="10507" max="10507" width="9.140625" style="474" customWidth="1"/>
    <col min="10508" max="10508" width="1.5703125" style="474" customWidth="1"/>
    <col min="10509" max="10752" width="10.85546875" style="474"/>
    <col min="10753" max="10753" width="3.5703125" style="474" customWidth="1"/>
    <col min="10754" max="10754" width="1.5703125" style="474" customWidth="1"/>
    <col min="10755" max="10755" width="71.5703125" style="474" customWidth="1"/>
    <col min="10756" max="10756" width="3.5703125" style="474" customWidth="1"/>
    <col min="10757" max="10757" width="4.5703125" style="474" customWidth="1"/>
    <col min="10758" max="10758" width="16.5703125" style="474" customWidth="1"/>
    <col min="10759" max="10759" width="4.5703125" style="474" customWidth="1"/>
    <col min="10760" max="10760" width="16.5703125" style="474" customWidth="1"/>
    <col min="10761" max="10761" width="4.5703125" style="474" customWidth="1"/>
    <col min="10762" max="10762" width="16.5703125" style="474" customWidth="1"/>
    <col min="10763" max="10763" width="9.140625" style="474" customWidth="1"/>
    <col min="10764" max="10764" width="1.5703125" style="474" customWidth="1"/>
    <col min="10765" max="11008" width="10.85546875" style="474"/>
    <col min="11009" max="11009" width="3.5703125" style="474" customWidth="1"/>
    <col min="11010" max="11010" width="1.5703125" style="474" customWidth="1"/>
    <col min="11011" max="11011" width="71.5703125" style="474" customWidth="1"/>
    <col min="11012" max="11012" width="3.5703125" style="474" customWidth="1"/>
    <col min="11013" max="11013" width="4.5703125" style="474" customWidth="1"/>
    <col min="11014" max="11014" width="16.5703125" style="474" customWidth="1"/>
    <col min="11015" max="11015" width="4.5703125" style="474" customWidth="1"/>
    <col min="11016" max="11016" width="16.5703125" style="474" customWidth="1"/>
    <col min="11017" max="11017" width="4.5703125" style="474" customWidth="1"/>
    <col min="11018" max="11018" width="16.5703125" style="474" customWidth="1"/>
    <col min="11019" max="11019" width="9.140625" style="474" customWidth="1"/>
    <col min="11020" max="11020" width="1.5703125" style="474" customWidth="1"/>
    <col min="11021" max="11264" width="10.85546875" style="474"/>
    <col min="11265" max="11265" width="3.5703125" style="474" customWidth="1"/>
    <col min="11266" max="11266" width="1.5703125" style="474" customWidth="1"/>
    <col min="11267" max="11267" width="71.5703125" style="474" customWidth="1"/>
    <col min="11268" max="11268" width="3.5703125" style="474" customWidth="1"/>
    <col min="11269" max="11269" width="4.5703125" style="474" customWidth="1"/>
    <col min="11270" max="11270" width="16.5703125" style="474" customWidth="1"/>
    <col min="11271" max="11271" width="4.5703125" style="474" customWidth="1"/>
    <col min="11272" max="11272" width="16.5703125" style="474" customWidth="1"/>
    <col min="11273" max="11273" width="4.5703125" style="474" customWidth="1"/>
    <col min="11274" max="11274" width="16.5703125" style="474" customWidth="1"/>
    <col min="11275" max="11275" width="9.140625" style="474" customWidth="1"/>
    <col min="11276" max="11276" width="1.5703125" style="474" customWidth="1"/>
    <col min="11277" max="11520" width="10.85546875" style="474"/>
    <col min="11521" max="11521" width="3.5703125" style="474" customWidth="1"/>
    <col min="11522" max="11522" width="1.5703125" style="474" customWidth="1"/>
    <col min="11523" max="11523" width="71.5703125" style="474" customWidth="1"/>
    <col min="11524" max="11524" width="3.5703125" style="474" customWidth="1"/>
    <col min="11525" max="11525" width="4.5703125" style="474" customWidth="1"/>
    <col min="11526" max="11526" width="16.5703125" style="474" customWidth="1"/>
    <col min="11527" max="11527" width="4.5703125" style="474" customWidth="1"/>
    <col min="11528" max="11528" width="16.5703125" style="474" customWidth="1"/>
    <col min="11529" max="11529" width="4.5703125" style="474" customWidth="1"/>
    <col min="11530" max="11530" width="16.5703125" style="474" customWidth="1"/>
    <col min="11531" max="11531" width="9.140625" style="474" customWidth="1"/>
    <col min="11532" max="11532" width="1.5703125" style="474" customWidth="1"/>
    <col min="11533" max="11776" width="10.85546875" style="474"/>
    <col min="11777" max="11777" width="3.5703125" style="474" customWidth="1"/>
    <col min="11778" max="11778" width="1.5703125" style="474" customWidth="1"/>
    <col min="11779" max="11779" width="71.5703125" style="474" customWidth="1"/>
    <col min="11780" max="11780" width="3.5703125" style="474" customWidth="1"/>
    <col min="11781" max="11781" width="4.5703125" style="474" customWidth="1"/>
    <col min="11782" max="11782" width="16.5703125" style="474" customWidth="1"/>
    <col min="11783" max="11783" width="4.5703125" style="474" customWidth="1"/>
    <col min="11784" max="11784" width="16.5703125" style="474" customWidth="1"/>
    <col min="11785" max="11785" width="4.5703125" style="474" customWidth="1"/>
    <col min="11786" max="11786" width="16.5703125" style="474" customWidth="1"/>
    <col min="11787" max="11787" width="9.140625" style="474" customWidth="1"/>
    <col min="11788" max="11788" width="1.5703125" style="474" customWidth="1"/>
    <col min="11789" max="12032" width="10.85546875" style="474"/>
    <col min="12033" max="12033" width="3.5703125" style="474" customWidth="1"/>
    <col min="12034" max="12034" width="1.5703125" style="474" customWidth="1"/>
    <col min="12035" max="12035" width="71.5703125" style="474" customWidth="1"/>
    <col min="12036" max="12036" width="3.5703125" style="474" customWidth="1"/>
    <col min="12037" max="12037" width="4.5703125" style="474" customWidth="1"/>
    <col min="12038" max="12038" width="16.5703125" style="474" customWidth="1"/>
    <col min="12039" max="12039" width="4.5703125" style="474" customWidth="1"/>
    <col min="12040" max="12040" width="16.5703125" style="474" customWidth="1"/>
    <col min="12041" max="12041" width="4.5703125" style="474" customWidth="1"/>
    <col min="12042" max="12042" width="16.5703125" style="474" customWidth="1"/>
    <col min="12043" max="12043" width="9.140625" style="474" customWidth="1"/>
    <col min="12044" max="12044" width="1.5703125" style="474" customWidth="1"/>
    <col min="12045" max="12288" width="10.85546875" style="474"/>
    <col min="12289" max="12289" width="3.5703125" style="474" customWidth="1"/>
    <col min="12290" max="12290" width="1.5703125" style="474" customWidth="1"/>
    <col min="12291" max="12291" width="71.5703125" style="474" customWidth="1"/>
    <col min="12292" max="12292" width="3.5703125" style="474" customWidth="1"/>
    <col min="12293" max="12293" width="4.5703125" style="474" customWidth="1"/>
    <col min="12294" max="12294" width="16.5703125" style="474" customWidth="1"/>
    <col min="12295" max="12295" width="4.5703125" style="474" customWidth="1"/>
    <col min="12296" max="12296" width="16.5703125" style="474" customWidth="1"/>
    <col min="12297" max="12297" width="4.5703125" style="474" customWidth="1"/>
    <col min="12298" max="12298" width="16.5703125" style="474" customWidth="1"/>
    <col min="12299" max="12299" width="9.140625" style="474" customWidth="1"/>
    <col min="12300" max="12300" width="1.5703125" style="474" customWidth="1"/>
    <col min="12301" max="12544" width="10.85546875" style="474"/>
    <col min="12545" max="12545" width="3.5703125" style="474" customWidth="1"/>
    <col min="12546" max="12546" width="1.5703125" style="474" customWidth="1"/>
    <col min="12547" max="12547" width="71.5703125" style="474" customWidth="1"/>
    <col min="12548" max="12548" width="3.5703125" style="474" customWidth="1"/>
    <col min="12549" max="12549" width="4.5703125" style="474" customWidth="1"/>
    <col min="12550" max="12550" width="16.5703125" style="474" customWidth="1"/>
    <col min="12551" max="12551" width="4.5703125" style="474" customWidth="1"/>
    <col min="12552" max="12552" width="16.5703125" style="474" customWidth="1"/>
    <col min="12553" max="12553" width="4.5703125" style="474" customWidth="1"/>
    <col min="12554" max="12554" width="16.5703125" style="474" customWidth="1"/>
    <col min="12555" max="12555" width="9.140625" style="474" customWidth="1"/>
    <col min="12556" max="12556" width="1.5703125" style="474" customWidth="1"/>
    <col min="12557" max="12800" width="10.85546875" style="474"/>
    <col min="12801" max="12801" width="3.5703125" style="474" customWidth="1"/>
    <col min="12802" max="12802" width="1.5703125" style="474" customWidth="1"/>
    <col min="12803" max="12803" width="71.5703125" style="474" customWidth="1"/>
    <col min="12804" max="12804" width="3.5703125" style="474" customWidth="1"/>
    <col min="12805" max="12805" width="4.5703125" style="474" customWidth="1"/>
    <col min="12806" max="12806" width="16.5703125" style="474" customWidth="1"/>
    <col min="12807" max="12807" width="4.5703125" style="474" customWidth="1"/>
    <col min="12808" max="12808" width="16.5703125" style="474" customWidth="1"/>
    <col min="12809" max="12809" width="4.5703125" style="474" customWidth="1"/>
    <col min="12810" max="12810" width="16.5703125" style="474" customWidth="1"/>
    <col min="12811" max="12811" width="9.140625" style="474" customWidth="1"/>
    <col min="12812" max="12812" width="1.5703125" style="474" customWidth="1"/>
    <col min="12813" max="13056" width="10.85546875" style="474"/>
    <col min="13057" max="13057" width="3.5703125" style="474" customWidth="1"/>
    <col min="13058" max="13058" width="1.5703125" style="474" customWidth="1"/>
    <col min="13059" max="13059" width="71.5703125" style="474" customWidth="1"/>
    <col min="13060" max="13060" width="3.5703125" style="474" customWidth="1"/>
    <col min="13061" max="13061" width="4.5703125" style="474" customWidth="1"/>
    <col min="13062" max="13062" width="16.5703125" style="474" customWidth="1"/>
    <col min="13063" max="13063" width="4.5703125" style="474" customWidth="1"/>
    <col min="13064" max="13064" width="16.5703125" style="474" customWidth="1"/>
    <col min="13065" max="13065" width="4.5703125" style="474" customWidth="1"/>
    <col min="13066" max="13066" width="16.5703125" style="474" customWidth="1"/>
    <col min="13067" max="13067" width="9.140625" style="474" customWidth="1"/>
    <col min="13068" max="13068" width="1.5703125" style="474" customWidth="1"/>
    <col min="13069" max="13312" width="10.85546875" style="474"/>
    <col min="13313" max="13313" width="3.5703125" style="474" customWidth="1"/>
    <col min="13314" max="13314" width="1.5703125" style="474" customWidth="1"/>
    <col min="13315" max="13315" width="71.5703125" style="474" customWidth="1"/>
    <col min="13316" max="13316" width="3.5703125" style="474" customWidth="1"/>
    <col min="13317" max="13317" width="4.5703125" style="474" customWidth="1"/>
    <col min="13318" max="13318" width="16.5703125" style="474" customWidth="1"/>
    <col min="13319" max="13319" width="4.5703125" style="474" customWidth="1"/>
    <col min="13320" max="13320" width="16.5703125" style="474" customWidth="1"/>
    <col min="13321" max="13321" width="4.5703125" style="474" customWidth="1"/>
    <col min="13322" max="13322" width="16.5703125" style="474" customWidth="1"/>
    <col min="13323" max="13323" width="9.140625" style="474" customWidth="1"/>
    <col min="13324" max="13324" width="1.5703125" style="474" customWidth="1"/>
    <col min="13325" max="13568" width="10.85546875" style="474"/>
    <col min="13569" max="13569" width="3.5703125" style="474" customWidth="1"/>
    <col min="13570" max="13570" width="1.5703125" style="474" customWidth="1"/>
    <col min="13571" max="13571" width="71.5703125" style="474" customWidth="1"/>
    <col min="13572" max="13572" width="3.5703125" style="474" customWidth="1"/>
    <col min="13573" max="13573" width="4.5703125" style="474" customWidth="1"/>
    <col min="13574" max="13574" width="16.5703125" style="474" customWidth="1"/>
    <col min="13575" max="13575" width="4.5703125" style="474" customWidth="1"/>
    <col min="13576" max="13576" width="16.5703125" style="474" customWidth="1"/>
    <col min="13577" max="13577" width="4.5703125" style="474" customWidth="1"/>
    <col min="13578" max="13578" width="16.5703125" style="474" customWidth="1"/>
    <col min="13579" max="13579" width="9.140625" style="474" customWidth="1"/>
    <col min="13580" max="13580" width="1.5703125" style="474" customWidth="1"/>
    <col min="13581" max="13824" width="10.85546875" style="474"/>
    <col min="13825" max="13825" width="3.5703125" style="474" customWidth="1"/>
    <col min="13826" max="13826" width="1.5703125" style="474" customWidth="1"/>
    <col min="13827" max="13827" width="71.5703125" style="474" customWidth="1"/>
    <col min="13828" max="13828" width="3.5703125" style="474" customWidth="1"/>
    <col min="13829" max="13829" width="4.5703125" style="474" customWidth="1"/>
    <col min="13830" max="13830" width="16.5703125" style="474" customWidth="1"/>
    <col min="13831" max="13831" width="4.5703125" style="474" customWidth="1"/>
    <col min="13832" max="13832" width="16.5703125" style="474" customWidth="1"/>
    <col min="13833" max="13833" width="4.5703125" style="474" customWidth="1"/>
    <col min="13834" max="13834" width="16.5703125" style="474" customWidth="1"/>
    <col min="13835" max="13835" width="9.140625" style="474" customWidth="1"/>
    <col min="13836" max="13836" width="1.5703125" style="474" customWidth="1"/>
    <col min="13837" max="14080" width="10.85546875" style="474"/>
    <col min="14081" max="14081" width="3.5703125" style="474" customWidth="1"/>
    <col min="14082" max="14082" width="1.5703125" style="474" customWidth="1"/>
    <col min="14083" max="14083" width="71.5703125" style="474" customWidth="1"/>
    <col min="14084" max="14084" width="3.5703125" style="474" customWidth="1"/>
    <col min="14085" max="14085" width="4.5703125" style="474" customWidth="1"/>
    <col min="14086" max="14086" width="16.5703125" style="474" customWidth="1"/>
    <col min="14087" max="14087" width="4.5703125" style="474" customWidth="1"/>
    <col min="14088" max="14088" width="16.5703125" style="474" customWidth="1"/>
    <col min="14089" max="14089" width="4.5703125" style="474" customWidth="1"/>
    <col min="14090" max="14090" width="16.5703125" style="474" customWidth="1"/>
    <col min="14091" max="14091" width="9.140625" style="474" customWidth="1"/>
    <col min="14092" max="14092" width="1.5703125" style="474" customWidth="1"/>
    <col min="14093" max="14336" width="10.85546875" style="474"/>
    <col min="14337" max="14337" width="3.5703125" style="474" customWidth="1"/>
    <col min="14338" max="14338" width="1.5703125" style="474" customWidth="1"/>
    <col min="14339" max="14339" width="71.5703125" style="474" customWidth="1"/>
    <col min="14340" max="14340" width="3.5703125" style="474" customWidth="1"/>
    <col min="14341" max="14341" width="4.5703125" style="474" customWidth="1"/>
    <col min="14342" max="14342" width="16.5703125" style="474" customWidth="1"/>
    <col min="14343" max="14343" width="4.5703125" style="474" customWidth="1"/>
    <col min="14344" max="14344" width="16.5703125" style="474" customWidth="1"/>
    <col min="14345" max="14345" width="4.5703125" style="474" customWidth="1"/>
    <col min="14346" max="14346" width="16.5703125" style="474" customWidth="1"/>
    <col min="14347" max="14347" width="9.140625" style="474" customWidth="1"/>
    <col min="14348" max="14348" width="1.5703125" style="474" customWidth="1"/>
    <col min="14349" max="14592" width="10.85546875" style="474"/>
    <col min="14593" max="14593" width="3.5703125" style="474" customWidth="1"/>
    <col min="14594" max="14594" width="1.5703125" style="474" customWidth="1"/>
    <col min="14595" max="14595" width="71.5703125" style="474" customWidth="1"/>
    <col min="14596" max="14596" width="3.5703125" style="474" customWidth="1"/>
    <col min="14597" max="14597" width="4.5703125" style="474" customWidth="1"/>
    <col min="14598" max="14598" width="16.5703125" style="474" customWidth="1"/>
    <col min="14599" max="14599" width="4.5703125" style="474" customWidth="1"/>
    <col min="14600" max="14600" width="16.5703125" style="474" customWidth="1"/>
    <col min="14601" max="14601" width="4.5703125" style="474" customWidth="1"/>
    <col min="14602" max="14602" width="16.5703125" style="474" customWidth="1"/>
    <col min="14603" max="14603" width="9.140625" style="474" customWidth="1"/>
    <col min="14604" max="14604" width="1.5703125" style="474" customWidth="1"/>
    <col min="14605" max="14848" width="10.85546875" style="474"/>
    <col min="14849" max="14849" width="3.5703125" style="474" customWidth="1"/>
    <col min="14850" max="14850" width="1.5703125" style="474" customWidth="1"/>
    <col min="14851" max="14851" width="71.5703125" style="474" customWidth="1"/>
    <col min="14852" max="14852" width="3.5703125" style="474" customWidth="1"/>
    <col min="14853" max="14853" width="4.5703125" style="474" customWidth="1"/>
    <col min="14854" max="14854" width="16.5703125" style="474" customWidth="1"/>
    <col min="14855" max="14855" width="4.5703125" style="474" customWidth="1"/>
    <col min="14856" max="14856" width="16.5703125" style="474" customWidth="1"/>
    <col min="14857" max="14857" width="4.5703125" style="474" customWidth="1"/>
    <col min="14858" max="14858" width="16.5703125" style="474" customWidth="1"/>
    <col min="14859" max="14859" width="9.140625" style="474" customWidth="1"/>
    <col min="14860" max="14860" width="1.5703125" style="474" customWidth="1"/>
    <col min="14861" max="15104" width="10.85546875" style="474"/>
    <col min="15105" max="15105" width="3.5703125" style="474" customWidth="1"/>
    <col min="15106" max="15106" width="1.5703125" style="474" customWidth="1"/>
    <col min="15107" max="15107" width="71.5703125" style="474" customWidth="1"/>
    <col min="15108" max="15108" width="3.5703125" style="474" customWidth="1"/>
    <col min="15109" max="15109" width="4.5703125" style="474" customWidth="1"/>
    <col min="15110" max="15110" width="16.5703125" style="474" customWidth="1"/>
    <col min="15111" max="15111" width="4.5703125" style="474" customWidth="1"/>
    <col min="15112" max="15112" width="16.5703125" style="474" customWidth="1"/>
    <col min="15113" max="15113" width="4.5703125" style="474" customWidth="1"/>
    <col min="15114" max="15114" width="16.5703125" style="474" customWidth="1"/>
    <col min="15115" max="15115" width="9.140625" style="474" customWidth="1"/>
    <col min="15116" max="15116" width="1.5703125" style="474" customWidth="1"/>
    <col min="15117" max="15360" width="10.85546875" style="474"/>
    <col min="15361" max="15361" width="3.5703125" style="474" customWidth="1"/>
    <col min="15362" max="15362" width="1.5703125" style="474" customWidth="1"/>
    <col min="15363" max="15363" width="71.5703125" style="474" customWidth="1"/>
    <col min="15364" max="15364" width="3.5703125" style="474" customWidth="1"/>
    <col min="15365" max="15365" width="4.5703125" style="474" customWidth="1"/>
    <col min="15366" max="15366" width="16.5703125" style="474" customWidth="1"/>
    <col min="15367" max="15367" width="4.5703125" style="474" customWidth="1"/>
    <col min="15368" max="15368" width="16.5703125" style="474" customWidth="1"/>
    <col min="15369" max="15369" width="4.5703125" style="474" customWidth="1"/>
    <col min="15370" max="15370" width="16.5703125" style="474" customWidth="1"/>
    <col min="15371" max="15371" width="9.140625" style="474" customWidth="1"/>
    <col min="15372" max="15372" width="1.5703125" style="474" customWidth="1"/>
    <col min="15373" max="15616" width="10.85546875" style="474"/>
    <col min="15617" max="15617" width="3.5703125" style="474" customWidth="1"/>
    <col min="15618" max="15618" width="1.5703125" style="474" customWidth="1"/>
    <col min="15619" max="15619" width="71.5703125" style="474" customWidth="1"/>
    <col min="15620" max="15620" width="3.5703125" style="474" customWidth="1"/>
    <col min="15621" max="15621" width="4.5703125" style="474" customWidth="1"/>
    <col min="15622" max="15622" width="16.5703125" style="474" customWidth="1"/>
    <col min="15623" max="15623" width="4.5703125" style="474" customWidth="1"/>
    <col min="15624" max="15624" width="16.5703125" style="474" customWidth="1"/>
    <col min="15625" max="15625" width="4.5703125" style="474" customWidth="1"/>
    <col min="15626" max="15626" width="16.5703125" style="474" customWidth="1"/>
    <col min="15627" max="15627" width="9.140625" style="474" customWidth="1"/>
    <col min="15628" max="15628" width="1.5703125" style="474" customWidth="1"/>
    <col min="15629" max="15872" width="10.85546875" style="474"/>
    <col min="15873" max="15873" width="3.5703125" style="474" customWidth="1"/>
    <col min="15874" max="15874" width="1.5703125" style="474" customWidth="1"/>
    <col min="15875" max="15875" width="71.5703125" style="474" customWidth="1"/>
    <col min="15876" max="15876" width="3.5703125" style="474" customWidth="1"/>
    <col min="15877" max="15877" width="4.5703125" style="474" customWidth="1"/>
    <col min="15878" max="15878" width="16.5703125" style="474" customWidth="1"/>
    <col min="15879" max="15879" width="4.5703125" style="474" customWidth="1"/>
    <col min="15880" max="15880" width="16.5703125" style="474" customWidth="1"/>
    <col min="15881" max="15881" width="4.5703125" style="474" customWidth="1"/>
    <col min="15882" max="15882" width="16.5703125" style="474" customWidth="1"/>
    <col min="15883" max="15883" width="9.140625" style="474" customWidth="1"/>
    <col min="15884" max="15884" width="1.5703125" style="474" customWidth="1"/>
    <col min="15885" max="16128" width="10.85546875" style="474"/>
    <col min="16129" max="16129" width="3.5703125" style="474" customWidth="1"/>
    <col min="16130" max="16130" width="1.5703125" style="474" customWidth="1"/>
    <col min="16131" max="16131" width="71.5703125" style="474" customWidth="1"/>
    <col min="16132" max="16132" width="3.5703125" style="474" customWidth="1"/>
    <col min="16133" max="16133" width="4.5703125" style="474" customWidth="1"/>
    <col min="16134" max="16134" width="16.5703125" style="474" customWidth="1"/>
    <col min="16135" max="16135" width="4.5703125" style="474" customWidth="1"/>
    <col min="16136" max="16136" width="16.5703125" style="474" customWidth="1"/>
    <col min="16137" max="16137" width="4.5703125" style="474" customWidth="1"/>
    <col min="16138" max="16138" width="16.5703125" style="474" customWidth="1"/>
    <col min="16139" max="16139" width="9.140625" style="474" customWidth="1"/>
    <col min="16140" max="16140" width="1.5703125" style="474" customWidth="1"/>
    <col min="16141" max="16384" width="10.85546875" style="474"/>
  </cols>
  <sheetData>
    <row r="1" spans="2:16" s="470" customFormat="1" ht="30" customHeight="1" x14ac:dyDescent="0.2">
      <c r="B1" s="471"/>
      <c r="C1" s="787" t="s">
        <v>221</v>
      </c>
      <c r="D1" s="787"/>
      <c r="E1" s="787"/>
      <c r="F1" s="787"/>
      <c r="G1" s="787"/>
      <c r="H1" s="787"/>
      <c r="I1" s="787"/>
      <c r="J1" s="787"/>
      <c r="K1" s="787"/>
      <c r="L1" s="471"/>
    </row>
    <row r="2" spans="2:16" ht="30" customHeight="1" thickBot="1" x14ac:dyDescent="0.25">
      <c r="B2" s="475"/>
      <c r="C2" s="475"/>
      <c r="D2" s="475"/>
      <c r="E2" s="476"/>
      <c r="F2" s="475"/>
      <c r="G2" s="475"/>
      <c r="H2" s="475"/>
      <c r="I2" s="475"/>
      <c r="J2" s="475"/>
      <c r="K2" s="475"/>
      <c r="L2" s="475"/>
    </row>
    <row r="3" spans="2:16" s="470" customFormat="1" ht="107.45" customHeight="1" thickBot="1" x14ac:dyDescent="0.3">
      <c r="B3" s="471"/>
      <c r="C3" s="788" t="s">
        <v>443</v>
      </c>
      <c r="D3" s="789"/>
      <c r="E3" s="789"/>
      <c r="F3" s="789"/>
      <c r="G3" s="789"/>
      <c r="H3" s="789"/>
      <c r="I3" s="789"/>
      <c r="J3" s="789"/>
      <c r="K3" s="790"/>
      <c r="L3" s="471"/>
      <c r="M3" s="473"/>
      <c r="N3" s="473"/>
      <c r="O3" s="477"/>
    </row>
    <row r="4" spans="2:16" ht="30" customHeight="1" thickBot="1" x14ac:dyDescent="0.25">
      <c r="B4" s="475"/>
      <c r="C4" s="475"/>
      <c r="D4" s="475"/>
      <c r="E4" s="476"/>
      <c r="F4" s="475"/>
      <c r="G4" s="475"/>
      <c r="H4" s="475"/>
      <c r="I4" s="475"/>
      <c r="J4" s="475"/>
      <c r="K4" s="475"/>
      <c r="L4" s="475"/>
    </row>
    <row r="5" spans="2:16" s="470" customFormat="1" ht="69.599999999999994" customHeight="1" thickBot="1" x14ac:dyDescent="0.25">
      <c r="B5" s="471"/>
      <c r="C5" s="478"/>
      <c r="D5" s="796" t="s">
        <v>456</v>
      </c>
      <c r="E5" s="797"/>
      <c r="F5" s="797"/>
      <c r="G5" s="797"/>
      <c r="H5" s="797"/>
      <c r="I5" s="797"/>
      <c r="J5" s="797"/>
      <c r="K5" s="798"/>
      <c r="L5" s="471"/>
    </row>
    <row r="6" spans="2:16" s="470" customFormat="1" ht="39.950000000000003" customHeight="1" x14ac:dyDescent="0.2">
      <c r="B6" s="471"/>
      <c r="C6" s="791" t="s">
        <v>445</v>
      </c>
      <c r="D6" s="481"/>
      <c r="E6" s="481" t="s">
        <v>435</v>
      </c>
      <c r="F6" s="482" t="s">
        <v>436</v>
      </c>
      <c r="G6" s="481" t="s">
        <v>435</v>
      </c>
      <c r="H6" s="483" t="s">
        <v>437</v>
      </c>
      <c r="I6" s="481" t="s">
        <v>435</v>
      </c>
      <c r="J6" s="483" t="s">
        <v>438</v>
      </c>
      <c r="K6" s="484"/>
      <c r="L6" s="471"/>
    </row>
    <row r="7" spans="2:16" s="470" customFormat="1" ht="39.950000000000003" customHeight="1" x14ac:dyDescent="0.2">
      <c r="B7" s="471"/>
      <c r="C7" s="785"/>
      <c r="D7" s="481"/>
      <c r="E7" s="481" t="s">
        <v>435</v>
      </c>
      <c r="F7" s="483" t="s">
        <v>439</v>
      </c>
      <c r="G7" s="481"/>
      <c r="H7" s="483"/>
      <c r="I7" s="483"/>
      <c r="J7" s="483"/>
      <c r="K7" s="484"/>
      <c r="L7" s="471"/>
    </row>
    <row r="8" spans="2:16" s="470" customFormat="1" ht="18" customHeight="1" x14ac:dyDescent="0.25">
      <c r="B8" s="471"/>
      <c r="C8" s="781"/>
      <c r="D8" s="481"/>
      <c r="E8" s="485"/>
      <c r="F8" s="483"/>
      <c r="G8" s="481"/>
      <c r="H8" s="483"/>
      <c r="I8" s="483"/>
      <c r="J8" s="483"/>
      <c r="K8" s="484"/>
      <c r="L8" s="471"/>
      <c r="P8" s="486"/>
    </row>
    <row r="9" spans="2:16" ht="39.950000000000003" customHeight="1" x14ac:dyDescent="0.2">
      <c r="B9" s="475"/>
      <c r="C9" s="487" t="s">
        <v>369</v>
      </c>
      <c r="D9" s="488"/>
      <c r="E9" s="489" t="s">
        <v>435</v>
      </c>
      <c r="F9" s="490" t="s">
        <v>440</v>
      </c>
      <c r="G9" s="489" t="s">
        <v>435</v>
      </c>
      <c r="H9" s="490" t="s">
        <v>441</v>
      </c>
      <c r="I9" s="490"/>
      <c r="J9" s="490"/>
      <c r="K9" s="491"/>
      <c r="L9" s="475"/>
    </row>
    <row r="10" spans="2:16" ht="9.9499999999999993" customHeight="1" x14ac:dyDescent="0.25">
      <c r="B10" s="475"/>
      <c r="C10" s="492"/>
      <c r="D10" s="493"/>
      <c r="E10" s="494"/>
      <c r="F10" s="494"/>
      <c r="G10" s="494"/>
      <c r="H10" s="494"/>
      <c r="I10" s="495"/>
      <c r="J10" s="495"/>
      <c r="K10" s="484"/>
      <c r="L10" s="475"/>
    </row>
    <row r="11" spans="2:16" ht="20.100000000000001" customHeight="1" x14ac:dyDescent="0.25">
      <c r="B11" s="475"/>
      <c r="C11" s="792" t="s">
        <v>446</v>
      </c>
      <c r="D11" s="493"/>
      <c r="E11" s="481" t="s">
        <v>435</v>
      </c>
      <c r="F11" s="483" t="s">
        <v>440</v>
      </c>
      <c r="G11" s="481" t="s">
        <v>435</v>
      </c>
      <c r="H11" s="483" t="s">
        <v>441</v>
      </c>
      <c r="I11" s="495"/>
      <c r="J11" s="495"/>
      <c r="K11" s="484"/>
      <c r="L11" s="475"/>
    </row>
    <row r="12" spans="2:16" ht="39.950000000000003" customHeight="1" x14ac:dyDescent="0.2">
      <c r="B12" s="475"/>
      <c r="C12" s="792"/>
      <c r="D12" s="493"/>
      <c r="E12" s="793" t="s">
        <v>447</v>
      </c>
      <c r="F12" s="794"/>
      <c r="G12" s="794"/>
      <c r="H12" s="794"/>
      <c r="I12" s="794"/>
      <c r="J12" s="794"/>
      <c r="K12" s="484"/>
      <c r="L12" s="475"/>
    </row>
    <row r="13" spans="2:16" ht="20.100000000000001" customHeight="1" x14ac:dyDescent="0.2">
      <c r="B13" s="475"/>
      <c r="C13" s="792"/>
      <c r="D13" s="493"/>
      <c r="E13" s="481" t="s">
        <v>435</v>
      </c>
      <c r="F13" s="483" t="s">
        <v>448</v>
      </c>
      <c r="G13" s="481"/>
      <c r="H13" s="483"/>
      <c r="I13" s="483"/>
      <c r="J13" s="483"/>
      <c r="K13" s="484"/>
      <c r="L13" s="475"/>
    </row>
    <row r="14" spans="2:16" ht="20.100000000000001" customHeight="1" x14ac:dyDescent="0.2">
      <c r="B14" s="475"/>
      <c r="C14" s="792"/>
      <c r="D14" s="493"/>
      <c r="E14" s="481" t="s">
        <v>435</v>
      </c>
      <c r="F14" s="483" t="s">
        <v>609</v>
      </c>
      <c r="G14" s="481"/>
      <c r="H14" s="483"/>
      <c r="I14" s="483"/>
      <c r="J14" s="483"/>
      <c r="K14" s="484"/>
      <c r="L14" s="475"/>
    </row>
    <row r="15" spans="2:16" ht="20.100000000000001" customHeight="1" x14ac:dyDescent="0.2">
      <c r="B15" s="475"/>
      <c r="C15" s="792"/>
      <c r="D15" s="493"/>
      <c r="E15" s="481" t="s">
        <v>435</v>
      </c>
      <c r="F15" s="483" t="s">
        <v>449</v>
      </c>
      <c r="G15" s="481"/>
      <c r="H15" s="483"/>
      <c r="I15" s="483"/>
      <c r="J15" s="483"/>
      <c r="K15" s="484"/>
      <c r="L15" s="475"/>
    </row>
    <row r="16" spans="2:16" ht="20.100000000000001" customHeight="1" x14ac:dyDescent="0.2">
      <c r="B16" s="475"/>
      <c r="C16" s="792"/>
      <c r="D16" s="493"/>
      <c r="E16" s="481" t="s">
        <v>435</v>
      </c>
      <c r="F16" s="483" t="s">
        <v>450</v>
      </c>
      <c r="G16" s="481"/>
      <c r="H16" s="483"/>
      <c r="I16" s="483"/>
      <c r="J16" s="483"/>
      <c r="K16" s="484"/>
      <c r="L16" s="475"/>
    </row>
    <row r="17" spans="2:12" ht="20.100000000000001" customHeight="1" x14ac:dyDescent="0.2">
      <c r="B17" s="475"/>
      <c r="C17" s="792"/>
      <c r="D17" s="493"/>
      <c r="E17" s="481" t="s">
        <v>435</v>
      </c>
      <c r="F17" s="483" t="s">
        <v>451</v>
      </c>
      <c r="G17" s="481"/>
      <c r="H17" s="483"/>
      <c r="I17" s="483"/>
      <c r="J17" s="483"/>
      <c r="K17" s="484"/>
      <c r="L17" s="475"/>
    </row>
    <row r="18" spans="2:12" ht="20.100000000000001" customHeight="1" x14ac:dyDescent="0.2">
      <c r="B18" s="475"/>
      <c r="C18" s="792"/>
      <c r="D18" s="493"/>
      <c r="E18" s="481" t="s">
        <v>435</v>
      </c>
      <c r="F18" s="483" t="s">
        <v>452</v>
      </c>
      <c r="G18" s="481"/>
      <c r="H18" s="483"/>
      <c r="I18" s="483"/>
      <c r="J18" s="483"/>
      <c r="K18" s="484"/>
      <c r="L18" s="475"/>
    </row>
    <row r="19" spans="2:12" ht="20.100000000000001" customHeight="1" x14ac:dyDescent="0.2">
      <c r="B19" s="475"/>
      <c r="C19" s="792"/>
      <c r="D19" s="493"/>
      <c r="E19" s="481" t="s">
        <v>435</v>
      </c>
      <c r="F19" s="483" t="s">
        <v>453</v>
      </c>
      <c r="G19" s="795"/>
      <c r="H19" s="795"/>
      <c r="I19" s="795"/>
      <c r="J19" s="795"/>
      <c r="K19" s="484"/>
      <c r="L19" s="475"/>
    </row>
    <row r="20" spans="2:12" ht="15" customHeight="1" x14ac:dyDescent="0.2">
      <c r="B20" s="475"/>
      <c r="C20" s="496"/>
      <c r="D20" s="493"/>
      <c r="E20" s="481"/>
      <c r="F20" s="483"/>
      <c r="G20" s="481"/>
      <c r="H20" s="483"/>
      <c r="I20" s="483"/>
      <c r="J20" s="483"/>
      <c r="K20" s="484"/>
      <c r="L20" s="475"/>
    </row>
    <row r="21" spans="2:12" ht="35.1" customHeight="1" x14ac:dyDescent="0.2">
      <c r="B21" s="475"/>
      <c r="C21" s="780" t="s">
        <v>454</v>
      </c>
      <c r="D21" s="497"/>
      <c r="E21" s="498" t="s">
        <v>435</v>
      </c>
      <c r="F21" s="499" t="s">
        <v>440</v>
      </c>
      <c r="G21" s="498" t="s">
        <v>435</v>
      </c>
      <c r="H21" s="499" t="s">
        <v>441</v>
      </c>
      <c r="I21" s="499"/>
      <c r="J21" s="499"/>
      <c r="K21" s="500"/>
      <c r="L21" s="475"/>
    </row>
    <row r="22" spans="2:12" ht="39.950000000000003" customHeight="1" x14ac:dyDescent="0.2">
      <c r="B22" s="475"/>
      <c r="C22" s="781"/>
      <c r="D22" s="501"/>
      <c r="E22" s="502"/>
      <c r="F22" s="502"/>
      <c r="G22" s="502"/>
      <c r="H22" s="502"/>
      <c r="I22" s="502"/>
      <c r="J22" s="502"/>
      <c r="K22" s="503"/>
      <c r="L22" s="475"/>
    </row>
    <row r="23" spans="2:12" ht="35.1" customHeight="1" x14ac:dyDescent="0.2">
      <c r="B23" s="475"/>
      <c r="C23" s="785" t="s">
        <v>455</v>
      </c>
      <c r="D23" s="493"/>
      <c r="E23" s="481" t="s">
        <v>435</v>
      </c>
      <c r="F23" s="483" t="s">
        <v>440</v>
      </c>
      <c r="G23" s="481" t="s">
        <v>435</v>
      </c>
      <c r="H23" s="483" t="s">
        <v>441</v>
      </c>
      <c r="I23" s="483"/>
      <c r="J23" s="483"/>
      <c r="K23" s="484"/>
      <c r="L23" s="475"/>
    </row>
    <row r="24" spans="2:12" ht="39.950000000000003" customHeight="1" thickBot="1" x14ac:dyDescent="0.25">
      <c r="B24" s="475"/>
      <c r="C24" s="786"/>
      <c r="D24" s="504"/>
      <c r="E24" s="505"/>
      <c r="F24" s="505"/>
      <c r="G24" s="505"/>
      <c r="H24" s="505"/>
      <c r="I24" s="505"/>
      <c r="J24" s="505"/>
      <c r="K24" s="506"/>
      <c r="L24" s="475"/>
    </row>
    <row r="25" spans="2:12" s="507" customFormat="1" ht="24.95" customHeight="1" thickBot="1" x14ac:dyDescent="0.35">
      <c r="B25" s="508"/>
      <c r="C25" s="782" t="s">
        <v>222</v>
      </c>
      <c r="D25" s="783"/>
      <c r="E25" s="783"/>
      <c r="F25" s="783"/>
      <c r="G25" s="783"/>
      <c r="H25" s="783"/>
      <c r="I25" s="783"/>
      <c r="J25" s="783"/>
      <c r="K25" s="784"/>
      <c r="L25" s="508"/>
    </row>
    <row r="26" spans="2:12" ht="15" customHeight="1" x14ac:dyDescent="0.2">
      <c r="B26" s="475"/>
      <c r="C26" s="475"/>
      <c r="D26" s="475"/>
      <c r="E26" s="476"/>
      <c r="F26" s="475"/>
      <c r="G26" s="475"/>
      <c r="H26" s="475"/>
      <c r="I26" s="475"/>
      <c r="J26" s="475"/>
      <c r="K26" s="475"/>
      <c r="L26" s="475"/>
    </row>
  </sheetData>
  <sheetProtection algorithmName="SHA-512" hashValue="X7aYgtIK1Upqg3DNYAMkwBf3AJYBruPpNCmRdRKFWKWRaOC5lP3j8J1FTJv9Au+Yn2bTMpyAX9b6lhwBWfFBkg==" saltValue="7UMkL3yUhszilV0I1MjzcA==" spinCount="100000" sheet="1" objects="1" scenarios="1"/>
  <mergeCells count="10">
    <mergeCell ref="C21:C22"/>
    <mergeCell ref="C25:K25"/>
    <mergeCell ref="C23:C24"/>
    <mergeCell ref="C1:K1"/>
    <mergeCell ref="C3:K3"/>
    <mergeCell ref="C6:C8"/>
    <mergeCell ref="C11:C19"/>
    <mergeCell ref="E12:J12"/>
    <mergeCell ref="G19:J19"/>
    <mergeCell ref="D5:K5"/>
  </mergeCells>
  <hyperlinks>
    <hyperlink ref="C3:H3"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8194A533-519B-42C4-80DE-9554649EB8C4}"/>
  </hyperlinks>
  <pageMargins left="0.70866141732283472" right="0.70866141732283472" top="0.74803149606299213" bottom="0.74803149606299213" header="0.31496062992125984" footer="0.31496062992125984"/>
  <pageSetup scale="44"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20B26A40-E6B5-4C86-8E60-C8E7822A8787}">
          <x14:formula1>
            <xm:f>"✔,☐"</xm:f>
          </x14:formula1>
          <xm:sqref>G6 JC6 SY6 ACU6 AMQ6 AWM6 BGI6 BQE6 CAA6 CJW6 CTS6 DDO6 DNK6 DXG6 EHC6 EQY6 FAU6 FKQ6 FUM6 GEI6 GOE6 GYA6 HHW6 HRS6 IBO6 ILK6 IVG6 JFC6 JOY6 JYU6 KIQ6 KSM6 LCI6 LME6 LWA6 MFW6 MPS6 MZO6 NJK6 NTG6 ODC6 OMY6 OWU6 PGQ6 PQM6 QAI6 QKE6 QUA6 RDW6 RNS6 RXO6 SHK6 SRG6 TBC6 TKY6 TUU6 UEQ6 UOM6 UYI6 VIE6 VSA6 WBW6 WLS6 WVO6 G65543 JC65543 SY65543 ACU65543 AMQ65543 AWM65543 BGI65543 BQE65543 CAA65543 CJW65543 CTS65543 DDO65543 DNK65543 DXG65543 EHC65543 EQY65543 FAU65543 FKQ65543 FUM65543 GEI65543 GOE65543 GYA65543 HHW65543 HRS65543 IBO65543 ILK65543 IVG65543 JFC65543 JOY65543 JYU65543 KIQ65543 KSM65543 LCI65543 LME65543 LWA65543 MFW65543 MPS65543 MZO65543 NJK65543 NTG65543 ODC65543 OMY65543 OWU65543 PGQ65543 PQM65543 QAI65543 QKE65543 QUA65543 RDW65543 RNS65543 RXO65543 SHK65543 SRG65543 TBC65543 TKY65543 TUU65543 UEQ65543 UOM65543 UYI65543 VIE65543 VSA65543 WBW65543 WLS65543 WVO65543 G131079 JC131079 SY131079 ACU131079 AMQ131079 AWM131079 BGI131079 BQE131079 CAA131079 CJW131079 CTS131079 DDO131079 DNK131079 DXG131079 EHC131079 EQY131079 FAU131079 FKQ131079 FUM131079 GEI131079 GOE131079 GYA131079 HHW131079 HRS131079 IBO131079 ILK131079 IVG131079 JFC131079 JOY131079 JYU131079 KIQ131079 KSM131079 LCI131079 LME131079 LWA131079 MFW131079 MPS131079 MZO131079 NJK131079 NTG131079 ODC131079 OMY131079 OWU131079 PGQ131079 PQM131079 QAI131079 QKE131079 QUA131079 RDW131079 RNS131079 RXO131079 SHK131079 SRG131079 TBC131079 TKY131079 TUU131079 UEQ131079 UOM131079 UYI131079 VIE131079 VSA131079 WBW131079 WLS131079 WVO131079 G196615 JC196615 SY196615 ACU196615 AMQ196615 AWM196615 BGI196615 BQE196615 CAA196615 CJW196615 CTS196615 DDO196615 DNK196615 DXG196615 EHC196615 EQY196615 FAU196615 FKQ196615 FUM196615 GEI196615 GOE196615 GYA196615 HHW196615 HRS196615 IBO196615 ILK196615 IVG196615 JFC196615 JOY196615 JYU196615 KIQ196615 KSM196615 LCI196615 LME196615 LWA196615 MFW196615 MPS196615 MZO196615 NJK196615 NTG196615 ODC196615 OMY196615 OWU196615 PGQ196615 PQM196615 QAI196615 QKE196615 QUA196615 RDW196615 RNS196615 RXO196615 SHK196615 SRG196615 TBC196615 TKY196615 TUU196615 UEQ196615 UOM196615 UYI196615 VIE196615 VSA196615 WBW196615 WLS196615 WVO196615 G262151 JC262151 SY262151 ACU262151 AMQ262151 AWM262151 BGI262151 BQE262151 CAA262151 CJW262151 CTS262151 DDO262151 DNK262151 DXG262151 EHC262151 EQY262151 FAU262151 FKQ262151 FUM262151 GEI262151 GOE262151 GYA262151 HHW262151 HRS262151 IBO262151 ILK262151 IVG262151 JFC262151 JOY262151 JYU262151 KIQ262151 KSM262151 LCI262151 LME262151 LWA262151 MFW262151 MPS262151 MZO262151 NJK262151 NTG262151 ODC262151 OMY262151 OWU262151 PGQ262151 PQM262151 QAI262151 QKE262151 QUA262151 RDW262151 RNS262151 RXO262151 SHK262151 SRG262151 TBC262151 TKY262151 TUU262151 UEQ262151 UOM262151 UYI262151 VIE262151 VSA262151 WBW262151 WLS262151 WVO262151 G327687 JC327687 SY327687 ACU327687 AMQ327687 AWM327687 BGI327687 BQE327687 CAA327687 CJW327687 CTS327687 DDO327687 DNK327687 DXG327687 EHC327687 EQY327687 FAU327687 FKQ327687 FUM327687 GEI327687 GOE327687 GYA327687 HHW327687 HRS327687 IBO327687 ILK327687 IVG327687 JFC327687 JOY327687 JYU327687 KIQ327687 KSM327687 LCI327687 LME327687 LWA327687 MFW327687 MPS327687 MZO327687 NJK327687 NTG327687 ODC327687 OMY327687 OWU327687 PGQ327687 PQM327687 QAI327687 QKE327687 QUA327687 RDW327687 RNS327687 RXO327687 SHK327687 SRG327687 TBC327687 TKY327687 TUU327687 UEQ327687 UOM327687 UYI327687 VIE327687 VSA327687 WBW327687 WLS327687 WVO327687 G393223 JC393223 SY393223 ACU393223 AMQ393223 AWM393223 BGI393223 BQE393223 CAA393223 CJW393223 CTS393223 DDO393223 DNK393223 DXG393223 EHC393223 EQY393223 FAU393223 FKQ393223 FUM393223 GEI393223 GOE393223 GYA393223 HHW393223 HRS393223 IBO393223 ILK393223 IVG393223 JFC393223 JOY393223 JYU393223 KIQ393223 KSM393223 LCI393223 LME393223 LWA393223 MFW393223 MPS393223 MZO393223 NJK393223 NTG393223 ODC393223 OMY393223 OWU393223 PGQ393223 PQM393223 QAI393223 QKE393223 QUA393223 RDW393223 RNS393223 RXO393223 SHK393223 SRG393223 TBC393223 TKY393223 TUU393223 UEQ393223 UOM393223 UYI393223 VIE393223 VSA393223 WBW393223 WLS393223 WVO393223 G458759 JC458759 SY458759 ACU458759 AMQ458759 AWM458759 BGI458759 BQE458759 CAA458759 CJW458759 CTS458759 DDO458759 DNK458759 DXG458759 EHC458759 EQY458759 FAU458759 FKQ458759 FUM458759 GEI458759 GOE458759 GYA458759 HHW458759 HRS458759 IBO458759 ILK458759 IVG458759 JFC458759 JOY458759 JYU458759 KIQ458759 KSM458759 LCI458759 LME458759 LWA458759 MFW458759 MPS458759 MZO458759 NJK458759 NTG458759 ODC458759 OMY458759 OWU458759 PGQ458759 PQM458759 QAI458759 QKE458759 QUA458759 RDW458759 RNS458759 RXO458759 SHK458759 SRG458759 TBC458759 TKY458759 TUU458759 UEQ458759 UOM458759 UYI458759 VIE458759 VSA458759 WBW458759 WLS458759 WVO458759 G524295 JC524295 SY524295 ACU524295 AMQ524295 AWM524295 BGI524295 BQE524295 CAA524295 CJW524295 CTS524295 DDO524295 DNK524295 DXG524295 EHC524295 EQY524295 FAU524295 FKQ524295 FUM524295 GEI524295 GOE524295 GYA524295 HHW524295 HRS524295 IBO524295 ILK524295 IVG524295 JFC524295 JOY524295 JYU524295 KIQ524295 KSM524295 LCI524295 LME524295 LWA524295 MFW524295 MPS524295 MZO524295 NJK524295 NTG524295 ODC524295 OMY524295 OWU524295 PGQ524295 PQM524295 QAI524295 QKE524295 QUA524295 RDW524295 RNS524295 RXO524295 SHK524295 SRG524295 TBC524295 TKY524295 TUU524295 UEQ524295 UOM524295 UYI524295 VIE524295 VSA524295 WBW524295 WLS524295 WVO524295 G589831 JC589831 SY589831 ACU589831 AMQ589831 AWM589831 BGI589831 BQE589831 CAA589831 CJW589831 CTS589831 DDO589831 DNK589831 DXG589831 EHC589831 EQY589831 FAU589831 FKQ589831 FUM589831 GEI589831 GOE589831 GYA589831 HHW589831 HRS589831 IBO589831 ILK589831 IVG589831 JFC589831 JOY589831 JYU589831 KIQ589831 KSM589831 LCI589831 LME589831 LWA589831 MFW589831 MPS589831 MZO589831 NJK589831 NTG589831 ODC589831 OMY589831 OWU589831 PGQ589831 PQM589831 QAI589831 QKE589831 QUA589831 RDW589831 RNS589831 RXO589831 SHK589831 SRG589831 TBC589831 TKY589831 TUU589831 UEQ589831 UOM589831 UYI589831 VIE589831 VSA589831 WBW589831 WLS589831 WVO589831 G655367 JC655367 SY655367 ACU655367 AMQ655367 AWM655367 BGI655367 BQE655367 CAA655367 CJW655367 CTS655367 DDO655367 DNK655367 DXG655367 EHC655367 EQY655367 FAU655367 FKQ655367 FUM655367 GEI655367 GOE655367 GYA655367 HHW655367 HRS655367 IBO655367 ILK655367 IVG655367 JFC655367 JOY655367 JYU655367 KIQ655367 KSM655367 LCI655367 LME655367 LWA655367 MFW655367 MPS655367 MZO655367 NJK655367 NTG655367 ODC655367 OMY655367 OWU655367 PGQ655367 PQM655367 QAI655367 QKE655367 QUA655367 RDW655367 RNS655367 RXO655367 SHK655367 SRG655367 TBC655367 TKY655367 TUU655367 UEQ655367 UOM655367 UYI655367 VIE655367 VSA655367 WBW655367 WLS655367 WVO655367 G720903 JC720903 SY720903 ACU720903 AMQ720903 AWM720903 BGI720903 BQE720903 CAA720903 CJW720903 CTS720903 DDO720903 DNK720903 DXG720903 EHC720903 EQY720903 FAU720903 FKQ720903 FUM720903 GEI720903 GOE720903 GYA720903 HHW720903 HRS720903 IBO720903 ILK720903 IVG720903 JFC720903 JOY720903 JYU720903 KIQ720903 KSM720903 LCI720903 LME720903 LWA720903 MFW720903 MPS720903 MZO720903 NJK720903 NTG720903 ODC720903 OMY720903 OWU720903 PGQ720903 PQM720903 QAI720903 QKE720903 QUA720903 RDW720903 RNS720903 RXO720903 SHK720903 SRG720903 TBC720903 TKY720903 TUU720903 UEQ720903 UOM720903 UYI720903 VIE720903 VSA720903 WBW720903 WLS720903 WVO720903 G786439 JC786439 SY786439 ACU786439 AMQ786439 AWM786439 BGI786439 BQE786439 CAA786439 CJW786439 CTS786439 DDO786439 DNK786439 DXG786439 EHC786439 EQY786439 FAU786439 FKQ786439 FUM786439 GEI786439 GOE786439 GYA786439 HHW786439 HRS786439 IBO786439 ILK786439 IVG786439 JFC786439 JOY786439 JYU786439 KIQ786439 KSM786439 LCI786439 LME786439 LWA786439 MFW786439 MPS786439 MZO786439 NJK786439 NTG786439 ODC786439 OMY786439 OWU786439 PGQ786439 PQM786439 QAI786439 QKE786439 QUA786439 RDW786439 RNS786439 RXO786439 SHK786439 SRG786439 TBC786439 TKY786439 TUU786439 UEQ786439 UOM786439 UYI786439 VIE786439 VSA786439 WBW786439 WLS786439 WVO786439 G851975 JC851975 SY851975 ACU851975 AMQ851975 AWM851975 BGI851975 BQE851975 CAA851975 CJW851975 CTS851975 DDO851975 DNK851975 DXG851975 EHC851975 EQY851975 FAU851975 FKQ851975 FUM851975 GEI851975 GOE851975 GYA851975 HHW851975 HRS851975 IBO851975 ILK851975 IVG851975 JFC851975 JOY851975 JYU851975 KIQ851975 KSM851975 LCI851975 LME851975 LWA851975 MFW851975 MPS851975 MZO851975 NJK851975 NTG851975 ODC851975 OMY851975 OWU851975 PGQ851975 PQM851975 QAI851975 QKE851975 QUA851975 RDW851975 RNS851975 RXO851975 SHK851975 SRG851975 TBC851975 TKY851975 TUU851975 UEQ851975 UOM851975 UYI851975 VIE851975 VSA851975 WBW851975 WLS851975 WVO851975 G917511 JC917511 SY917511 ACU917511 AMQ917511 AWM917511 BGI917511 BQE917511 CAA917511 CJW917511 CTS917511 DDO917511 DNK917511 DXG917511 EHC917511 EQY917511 FAU917511 FKQ917511 FUM917511 GEI917511 GOE917511 GYA917511 HHW917511 HRS917511 IBO917511 ILK917511 IVG917511 JFC917511 JOY917511 JYU917511 KIQ917511 KSM917511 LCI917511 LME917511 LWA917511 MFW917511 MPS917511 MZO917511 NJK917511 NTG917511 ODC917511 OMY917511 OWU917511 PGQ917511 PQM917511 QAI917511 QKE917511 QUA917511 RDW917511 RNS917511 RXO917511 SHK917511 SRG917511 TBC917511 TKY917511 TUU917511 UEQ917511 UOM917511 UYI917511 VIE917511 VSA917511 WBW917511 WLS917511 WVO917511 G983047 JC983047 SY983047 ACU983047 AMQ983047 AWM983047 BGI983047 BQE983047 CAA983047 CJW983047 CTS983047 DDO983047 DNK983047 DXG983047 EHC983047 EQY983047 FAU983047 FKQ983047 FUM983047 GEI983047 GOE983047 GYA983047 HHW983047 HRS983047 IBO983047 ILK983047 IVG983047 JFC983047 JOY983047 JYU983047 KIQ983047 KSM983047 LCI983047 LME983047 LWA983047 MFW983047 MPS983047 MZO983047 NJK983047 NTG983047 ODC983047 OMY983047 OWU983047 PGQ983047 PQM983047 QAI983047 QKE983047 QUA983047 RDW983047 RNS983047 RXO983047 SHK983047 SRG983047 TBC983047 TKY983047 TUU983047 UEQ983047 UOM983047 UYI983047 VIE983047 VSA983047 WBW983047 WLS983047 WVO983047 E23 JA23 SW23 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E65559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E131095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E196631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E262167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E327703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E393239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E458775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E524311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E589847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E655383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E720919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E786455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E851991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E917527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E983063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E6:E7 JA6:JA7 SW6:SW7 ACS6:ACS7 AMO6:AMO7 AWK6:AWK7 BGG6:BGG7 BQC6:BQC7 BZY6:BZY7 CJU6:CJU7 CTQ6:CTQ7 DDM6:DDM7 DNI6:DNI7 DXE6:DXE7 EHA6:EHA7 EQW6:EQW7 FAS6:FAS7 FKO6:FKO7 FUK6:FUK7 GEG6:GEG7 GOC6:GOC7 GXY6:GXY7 HHU6:HHU7 HRQ6:HRQ7 IBM6:IBM7 ILI6:ILI7 IVE6:IVE7 JFA6:JFA7 JOW6:JOW7 JYS6:JYS7 KIO6:KIO7 KSK6:KSK7 LCG6:LCG7 LMC6:LMC7 LVY6:LVY7 MFU6:MFU7 MPQ6:MPQ7 MZM6:MZM7 NJI6:NJI7 NTE6:NTE7 ODA6:ODA7 OMW6:OMW7 OWS6:OWS7 PGO6:PGO7 PQK6:PQK7 QAG6:QAG7 QKC6:QKC7 QTY6:QTY7 RDU6:RDU7 RNQ6:RNQ7 RXM6:RXM7 SHI6:SHI7 SRE6:SRE7 TBA6:TBA7 TKW6:TKW7 TUS6:TUS7 UEO6:UEO7 UOK6:UOK7 UYG6:UYG7 VIC6:VIC7 VRY6:VRY7 WBU6:WBU7 WLQ6:WLQ7 WVM6:WVM7 E65543:E65544 JA65543:JA65544 SW65543:SW65544 ACS65543:ACS65544 AMO65543:AMO65544 AWK65543:AWK65544 BGG65543:BGG65544 BQC65543:BQC65544 BZY65543:BZY65544 CJU65543:CJU65544 CTQ65543:CTQ65544 DDM65543:DDM65544 DNI65543:DNI65544 DXE65543:DXE65544 EHA65543:EHA65544 EQW65543:EQW65544 FAS65543:FAS65544 FKO65543:FKO65544 FUK65543:FUK65544 GEG65543:GEG65544 GOC65543:GOC65544 GXY65543:GXY65544 HHU65543:HHU65544 HRQ65543:HRQ65544 IBM65543:IBM65544 ILI65543:ILI65544 IVE65543:IVE65544 JFA65543:JFA65544 JOW65543:JOW65544 JYS65543:JYS65544 KIO65543:KIO65544 KSK65543:KSK65544 LCG65543:LCG65544 LMC65543:LMC65544 LVY65543:LVY65544 MFU65543:MFU65544 MPQ65543:MPQ65544 MZM65543:MZM65544 NJI65543:NJI65544 NTE65543:NTE65544 ODA65543:ODA65544 OMW65543:OMW65544 OWS65543:OWS65544 PGO65543:PGO65544 PQK65543:PQK65544 QAG65543:QAG65544 QKC65543:QKC65544 QTY65543:QTY65544 RDU65543:RDU65544 RNQ65543:RNQ65544 RXM65543:RXM65544 SHI65543:SHI65544 SRE65543:SRE65544 TBA65543:TBA65544 TKW65543:TKW65544 TUS65543:TUS65544 UEO65543:UEO65544 UOK65543:UOK65544 UYG65543:UYG65544 VIC65543:VIC65544 VRY65543:VRY65544 WBU65543:WBU65544 WLQ65543:WLQ65544 WVM65543:WVM65544 E131079:E131080 JA131079:JA131080 SW131079:SW131080 ACS131079:ACS131080 AMO131079:AMO131080 AWK131079:AWK131080 BGG131079:BGG131080 BQC131079:BQC131080 BZY131079:BZY131080 CJU131079:CJU131080 CTQ131079:CTQ131080 DDM131079:DDM131080 DNI131079:DNI131080 DXE131079:DXE131080 EHA131079:EHA131080 EQW131079:EQW131080 FAS131079:FAS131080 FKO131079:FKO131080 FUK131079:FUK131080 GEG131079:GEG131080 GOC131079:GOC131080 GXY131079:GXY131080 HHU131079:HHU131080 HRQ131079:HRQ131080 IBM131079:IBM131080 ILI131079:ILI131080 IVE131079:IVE131080 JFA131079:JFA131080 JOW131079:JOW131080 JYS131079:JYS131080 KIO131079:KIO131080 KSK131079:KSK131080 LCG131079:LCG131080 LMC131079:LMC131080 LVY131079:LVY131080 MFU131079:MFU131080 MPQ131079:MPQ131080 MZM131079:MZM131080 NJI131079:NJI131080 NTE131079:NTE131080 ODA131079:ODA131080 OMW131079:OMW131080 OWS131079:OWS131080 PGO131079:PGO131080 PQK131079:PQK131080 QAG131079:QAG131080 QKC131079:QKC131080 QTY131079:QTY131080 RDU131079:RDU131080 RNQ131079:RNQ131080 RXM131079:RXM131080 SHI131079:SHI131080 SRE131079:SRE131080 TBA131079:TBA131080 TKW131079:TKW131080 TUS131079:TUS131080 UEO131079:UEO131080 UOK131079:UOK131080 UYG131079:UYG131080 VIC131079:VIC131080 VRY131079:VRY131080 WBU131079:WBU131080 WLQ131079:WLQ131080 WVM131079:WVM131080 E196615:E196616 JA196615:JA196616 SW196615:SW196616 ACS196615:ACS196616 AMO196615:AMO196616 AWK196615:AWK196616 BGG196615:BGG196616 BQC196615:BQC196616 BZY196615:BZY196616 CJU196615:CJU196616 CTQ196615:CTQ196616 DDM196615:DDM196616 DNI196615:DNI196616 DXE196615:DXE196616 EHA196615:EHA196616 EQW196615:EQW196616 FAS196615:FAS196616 FKO196615:FKO196616 FUK196615:FUK196616 GEG196615:GEG196616 GOC196615:GOC196616 GXY196615:GXY196616 HHU196615:HHU196616 HRQ196615:HRQ196616 IBM196615:IBM196616 ILI196615:ILI196616 IVE196615:IVE196616 JFA196615:JFA196616 JOW196615:JOW196616 JYS196615:JYS196616 KIO196615:KIO196616 KSK196615:KSK196616 LCG196615:LCG196616 LMC196615:LMC196616 LVY196615:LVY196616 MFU196615:MFU196616 MPQ196615:MPQ196616 MZM196615:MZM196616 NJI196615:NJI196616 NTE196615:NTE196616 ODA196615:ODA196616 OMW196615:OMW196616 OWS196615:OWS196616 PGO196615:PGO196616 PQK196615:PQK196616 QAG196615:QAG196616 QKC196615:QKC196616 QTY196615:QTY196616 RDU196615:RDU196616 RNQ196615:RNQ196616 RXM196615:RXM196616 SHI196615:SHI196616 SRE196615:SRE196616 TBA196615:TBA196616 TKW196615:TKW196616 TUS196615:TUS196616 UEO196615:UEO196616 UOK196615:UOK196616 UYG196615:UYG196616 VIC196615:VIC196616 VRY196615:VRY196616 WBU196615:WBU196616 WLQ196615:WLQ196616 WVM196615:WVM196616 E262151:E262152 JA262151:JA262152 SW262151:SW262152 ACS262151:ACS262152 AMO262151:AMO262152 AWK262151:AWK262152 BGG262151:BGG262152 BQC262151:BQC262152 BZY262151:BZY262152 CJU262151:CJU262152 CTQ262151:CTQ262152 DDM262151:DDM262152 DNI262151:DNI262152 DXE262151:DXE262152 EHA262151:EHA262152 EQW262151:EQW262152 FAS262151:FAS262152 FKO262151:FKO262152 FUK262151:FUK262152 GEG262151:GEG262152 GOC262151:GOC262152 GXY262151:GXY262152 HHU262151:HHU262152 HRQ262151:HRQ262152 IBM262151:IBM262152 ILI262151:ILI262152 IVE262151:IVE262152 JFA262151:JFA262152 JOW262151:JOW262152 JYS262151:JYS262152 KIO262151:KIO262152 KSK262151:KSK262152 LCG262151:LCG262152 LMC262151:LMC262152 LVY262151:LVY262152 MFU262151:MFU262152 MPQ262151:MPQ262152 MZM262151:MZM262152 NJI262151:NJI262152 NTE262151:NTE262152 ODA262151:ODA262152 OMW262151:OMW262152 OWS262151:OWS262152 PGO262151:PGO262152 PQK262151:PQK262152 QAG262151:QAG262152 QKC262151:QKC262152 QTY262151:QTY262152 RDU262151:RDU262152 RNQ262151:RNQ262152 RXM262151:RXM262152 SHI262151:SHI262152 SRE262151:SRE262152 TBA262151:TBA262152 TKW262151:TKW262152 TUS262151:TUS262152 UEO262151:UEO262152 UOK262151:UOK262152 UYG262151:UYG262152 VIC262151:VIC262152 VRY262151:VRY262152 WBU262151:WBU262152 WLQ262151:WLQ262152 WVM262151:WVM262152 E327687:E327688 JA327687:JA327688 SW327687:SW327688 ACS327687:ACS327688 AMO327687:AMO327688 AWK327687:AWK327688 BGG327687:BGG327688 BQC327687:BQC327688 BZY327687:BZY327688 CJU327687:CJU327688 CTQ327687:CTQ327688 DDM327687:DDM327688 DNI327687:DNI327688 DXE327687:DXE327688 EHA327687:EHA327688 EQW327687:EQW327688 FAS327687:FAS327688 FKO327687:FKO327688 FUK327687:FUK327688 GEG327687:GEG327688 GOC327687:GOC327688 GXY327687:GXY327688 HHU327687:HHU327688 HRQ327687:HRQ327688 IBM327687:IBM327688 ILI327687:ILI327688 IVE327687:IVE327688 JFA327687:JFA327688 JOW327687:JOW327688 JYS327687:JYS327688 KIO327687:KIO327688 KSK327687:KSK327688 LCG327687:LCG327688 LMC327687:LMC327688 LVY327687:LVY327688 MFU327687:MFU327688 MPQ327687:MPQ327688 MZM327687:MZM327688 NJI327687:NJI327688 NTE327687:NTE327688 ODA327687:ODA327688 OMW327687:OMW327688 OWS327687:OWS327688 PGO327687:PGO327688 PQK327687:PQK327688 QAG327687:QAG327688 QKC327687:QKC327688 QTY327687:QTY327688 RDU327687:RDU327688 RNQ327687:RNQ327688 RXM327687:RXM327688 SHI327687:SHI327688 SRE327687:SRE327688 TBA327687:TBA327688 TKW327687:TKW327688 TUS327687:TUS327688 UEO327687:UEO327688 UOK327687:UOK327688 UYG327687:UYG327688 VIC327687:VIC327688 VRY327687:VRY327688 WBU327687:WBU327688 WLQ327687:WLQ327688 WVM327687:WVM327688 E393223:E393224 JA393223:JA393224 SW393223:SW393224 ACS393223:ACS393224 AMO393223:AMO393224 AWK393223:AWK393224 BGG393223:BGG393224 BQC393223:BQC393224 BZY393223:BZY393224 CJU393223:CJU393224 CTQ393223:CTQ393224 DDM393223:DDM393224 DNI393223:DNI393224 DXE393223:DXE393224 EHA393223:EHA393224 EQW393223:EQW393224 FAS393223:FAS393224 FKO393223:FKO393224 FUK393223:FUK393224 GEG393223:GEG393224 GOC393223:GOC393224 GXY393223:GXY393224 HHU393223:HHU393224 HRQ393223:HRQ393224 IBM393223:IBM393224 ILI393223:ILI393224 IVE393223:IVE393224 JFA393223:JFA393224 JOW393223:JOW393224 JYS393223:JYS393224 KIO393223:KIO393224 KSK393223:KSK393224 LCG393223:LCG393224 LMC393223:LMC393224 LVY393223:LVY393224 MFU393223:MFU393224 MPQ393223:MPQ393224 MZM393223:MZM393224 NJI393223:NJI393224 NTE393223:NTE393224 ODA393223:ODA393224 OMW393223:OMW393224 OWS393223:OWS393224 PGO393223:PGO393224 PQK393223:PQK393224 QAG393223:QAG393224 QKC393223:QKC393224 QTY393223:QTY393224 RDU393223:RDU393224 RNQ393223:RNQ393224 RXM393223:RXM393224 SHI393223:SHI393224 SRE393223:SRE393224 TBA393223:TBA393224 TKW393223:TKW393224 TUS393223:TUS393224 UEO393223:UEO393224 UOK393223:UOK393224 UYG393223:UYG393224 VIC393223:VIC393224 VRY393223:VRY393224 WBU393223:WBU393224 WLQ393223:WLQ393224 WVM393223:WVM393224 E458759:E458760 JA458759:JA458760 SW458759:SW458760 ACS458759:ACS458760 AMO458759:AMO458760 AWK458759:AWK458760 BGG458759:BGG458760 BQC458759:BQC458760 BZY458759:BZY458760 CJU458759:CJU458760 CTQ458759:CTQ458760 DDM458759:DDM458760 DNI458759:DNI458760 DXE458759:DXE458760 EHA458759:EHA458760 EQW458759:EQW458760 FAS458759:FAS458760 FKO458759:FKO458760 FUK458759:FUK458760 GEG458759:GEG458760 GOC458759:GOC458760 GXY458759:GXY458760 HHU458759:HHU458760 HRQ458759:HRQ458760 IBM458759:IBM458760 ILI458759:ILI458760 IVE458759:IVE458760 JFA458759:JFA458760 JOW458759:JOW458760 JYS458759:JYS458760 KIO458759:KIO458760 KSK458759:KSK458760 LCG458759:LCG458760 LMC458759:LMC458760 LVY458759:LVY458760 MFU458759:MFU458760 MPQ458759:MPQ458760 MZM458759:MZM458760 NJI458759:NJI458760 NTE458759:NTE458760 ODA458759:ODA458760 OMW458759:OMW458760 OWS458759:OWS458760 PGO458759:PGO458760 PQK458759:PQK458760 QAG458759:QAG458760 QKC458759:QKC458760 QTY458759:QTY458760 RDU458759:RDU458760 RNQ458759:RNQ458760 RXM458759:RXM458760 SHI458759:SHI458760 SRE458759:SRE458760 TBA458759:TBA458760 TKW458759:TKW458760 TUS458759:TUS458760 UEO458759:UEO458760 UOK458759:UOK458760 UYG458759:UYG458760 VIC458759:VIC458760 VRY458759:VRY458760 WBU458759:WBU458760 WLQ458759:WLQ458760 WVM458759:WVM458760 E524295:E524296 JA524295:JA524296 SW524295:SW524296 ACS524295:ACS524296 AMO524295:AMO524296 AWK524295:AWK524296 BGG524295:BGG524296 BQC524295:BQC524296 BZY524295:BZY524296 CJU524295:CJU524296 CTQ524295:CTQ524296 DDM524295:DDM524296 DNI524295:DNI524296 DXE524295:DXE524296 EHA524295:EHA524296 EQW524295:EQW524296 FAS524295:FAS524296 FKO524295:FKO524296 FUK524295:FUK524296 GEG524295:GEG524296 GOC524295:GOC524296 GXY524295:GXY524296 HHU524295:HHU524296 HRQ524295:HRQ524296 IBM524295:IBM524296 ILI524295:ILI524296 IVE524295:IVE524296 JFA524295:JFA524296 JOW524295:JOW524296 JYS524295:JYS524296 KIO524295:KIO524296 KSK524295:KSK524296 LCG524295:LCG524296 LMC524295:LMC524296 LVY524295:LVY524296 MFU524295:MFU524296 MPQ524295:MPQ524296 MZM524295:MZM524296 NJI524295:NJI524296 NTE524295:NTE524296 ODA524295:ODA524296 OMW524295:OMW524296 OWS524295:OWS524296 PGO524295:PGO524296 PQK524295:PQK524296 QAG524295:QAG524296 QKC524295:QKC524296 QTY524295:QTY524296 RDU524295:RDU524296 RNQ524295:RNQ524296 RXM524295:RXM524296 SHI524295:SHI524296 SRE524295:SRE524296 TBA524295:TBA524296 TKW524295:TKW524296 TUS524295:TUS524296 UEO524295:UEO524296 UOK524295:UOK524296 UYG524295:UYG524296 VIC524295:VIC524296 VRY524295:VRY524296 WBU524295:WBU524296 WLQ524295:WLQ524296 WVM524295:WVM524296 E589831:E589832 JA589831:JA589832 SW589831:SW589832 ACS589831:ACS589832 AMO589831:AMO589832 AWK589831:AWK589832 BGG589831:BGG589832 BQC589831:BQC589832 BZY589831:BZY589832 CJU589831:CJU589832 CTQ589831:CTQ589832 DDM589831:DDM589832 DNI589831:DNI589832 DXE589831:DXE589832 EHA589831:EHA589832 EQW589831:EQW589832 FAS589831:FAS589832 FKO589831:FKO589832 FUK589831:FUK589832 GEG589831:GEG589832 GOC589831:GOC589832 GXY589831:GXY589832 HHU589831:HHU589832 HRQ589831:HRQ589832 IBM589831:IBM589832 ILI589831:ILI589832 IVE589831:IVE589832 JFA589831:JFA589832 JOW589831:JOW589832 JYS589831:JYS589832 KIO589831:KIO589832 KSK589831:KSK589832 LCG589831:LCG589832 LMC589831:LMC589832 LVY589831:LVY589832 MFU589831:MFU589832 MPQ589831:MPQ589832 MZM589831:MZM589832 NJI589831:NJI589832 NTE589831:NTE589832 ODA589831:ODA589832 OMW589831:OMW589832 OWS589831:OWS589832 PGO589831:PGO589832 PQK589831:PQK589832 QAG589831:QAG589832 QKC589831:QKC589832 QTY589831:QTY589832 RDU589831:RDU589832 RNQ589831:RNQ589832 RXM589831:RXM589832 SHI589831:SHI589832 SRE589831:SRE589832 TBA589831:TBA589832 TKW589831:TKW589832 TUS589831:TUS589832 UEO589831:UEO589832 UOK589831:UOK589832 UYG589831:UYG589832 VIC589831:VIC589832 VRY589831:VRY589832 WBU589831:WBU589832 WLQ589831:WLQ589832 WVM589831:WVM589832 E655367:E655368 JA655367:JA655368 SW655367:SW655368 ACS655367:ACS655368 AMO655367:AMO655368 AWK655367:AWK655368 BGG655367:BGG655368 BQC655367:BQC655368 BZY655367:BZY655368 CJU655367:CJU655368 CTQ655367:CTQ655368 DDM655367:DDM655368 DNI655367:DNI655368 DXE655367:DXE655368 EHA655367:EHA655368 EQW655367:EQW655368 FAS655367:FAS655368 FKO655367:FKO655368 FUK655367:FUK655368 GEG655367:GEG655368 GOC655367:GOC655368 GXY655367:GXY655368 HHU655367:HHU655368 HRQ655367:HRQ655368 IBM655367:IBM655368 ILI655367:ILI655368 IVE655367:IVE655368 JFA655367:JFA655368 JOW655367:JOW655368 JYS655367:JYS655368 KIO655367:KIO655368 KSK655367:KSK655368 LCG655367:LCG655368 LMC655367:LMC655368 LVY655367:LVY655368 MFU655367:MFU655368 MPQ655367:MPQ655368 MZM655367:MZM655368 NJI655367:NJI655368 NTE655367:NTE655368 ODA655367:ODA655368 OMW655367:OMW655368 OWS655367:OWS655368 PGO655367:PGO655368 PQK655367:PQK655368 QAG655367:QAG655368 QKC655367:QKC655368 QTY655367:QTY655368 RDU655367:RDU655368 RNQ655367:RNQ655368 RXM655367:RXM655368 SHI655367:SHI655368 SRE655367:SRE655368 TBA655367:TBA655368 TKW655367:TKW655368 TUS655367:TUS655368 UEO655367:UEO655368 UOK655367:UOK655368 UYG655367:UYG655368 VIC655367:VIC655368 VRY655367:VRY655368 WBU655367:WBU655368 WLQ655367:WLQ655368 WVM655367:WVM655368 E720903:E720904 JA720903:JA720904 SW720903:SW720904 ACS720903:ACS720904 AMO720903:AMO720904 AWK720903:AWK720904 BGG720903:BGG720904 BQC720903:BQC720904 BZY720903:BZY720904 CJU720903:CJU720904 CTQ720903:CTQ720904 DDM720903:DDM720904 DNI720903:DNI720904 DXE720903:DXE720904 EHA720903:EHA720904 EQW720903:EQW720904 FAS720903:FAS720904 FKO720903:FKO720904 FUK720903:FUK720904 GEG720903:GEG720904 GOC720903:GOC720904 GXY720903:GXY720904 HHU720903:HHU720904 HRQ720903:HRQ720904 IBM720903:IBM720904 ILI720903:ILI720904 IVE720903:IVE720904 JFA720903:JFA720904 JOW720903:JOW720904 JYS720903:JYS720904 KIO720903:KIO720904 KSK720903:KSK720904 LCG720903:LCG720904 LMC720903:LMC720904 LVY720903:LVY720904 MFU720903:MFU720904 MPQ720903:MPQ720904 MZM720903:MZM720904 NJI720903:NJI720904 NTE720903:NTE720904 ODA720903:ODA720904 OMW720903:OMW720904 OWS720903:OWS720904 PGO720903:PGO720904 PQK720903:PQK720904 QAG720903:QAG720904 QKC720903:QKC720904 QTY720903:QTY720904 RDU720903:RDU720904 RNQ720903:RNQ720904 RXM720903:RXM720904 SHI720903:SHI720904 SRE720903:SRE720904 TBA720903:TBA720904 TKW720903:TKW720904 TUS720903:TUS720904 UEO720903:UEO720904 UOK720903:UOK720904 UYG720903:UYG720904 VIC720903:VIC720904 VRY720903:VRY720904 WBU720903:WBU720904 WLQ720903:WLQ720904 WVM720903:WVM720904 E786439:E786440 JA786439:JA786440 SW786439:SW786440 ACS786439:ACS786440 AMO786439:AMO786440 AWK786439:AWK786440 BGG786439:BGG786440 BQC786439:BQC786440 BZY786439:BZY786440 CJU786439:CJU786440 CTQ786439:CTQ786440 DDM786439:DDM786440 DNI786439:DNI786440 DXE786439:DXE786440 EHA786439:EHA786440 EQW786439:EQW786440 FAS786439:FAS786440 FKO786439:FKO786440 FUK786439:FUK786440 GEG786439:GEG786440 GOC786439:GOC786440 GXY786439:GXY786440 HHU786439:HHU786440 HRQ786439:HRQ786440 IBM786439:IBM786440 ILI786439:ILI786440 IVE786439:IVE786440 JFA786439:JFA786440 JOW786439:JOW786440 JYS786439:JYS786440 KIO786439:KIO786440 KSK786439:KSK786440 LCG786439:LCG786440 LMC786439:LMC786440 LVY786439:LVY786440 MFU786439:MFU786440 MPQ786439:MPQ786440 MZM786439:MZM786440 NJI786439:NJI786440 NTE786439:NTE786440 ODA786439:ODA786440 OMW786439:OMW786440 OWS786439:OWS786440 PGO786439:PGO786440 PQK786439:PQK786440 QAG786439:QAG786440 QKC786439:QKC786440 QTY786439:QTY786440 RDU786439:RDU786440 RNQ786439:RNQ786440 RXM786439:RXM786440 SHI786439:SHI786440 SRE786439:SRE786440 TBA786439:TBA786440 TKW786439:TKW786440 TUS786439:TUS786440 UEO786439:UEO786440 UOK786439:UOK786440 UYG786439:UYG786440 VIC786439:VIC786440 VRY786439:VRY786440 WBU786439:WBU786440 WLQ786439:WLQ786440 WVM786439:WVM786440 E851975:E851976 JA851975:JA851976 SW851975:SW851976 ACS851975:ACS851976 AMO851975:AMO851976 AWK851975:AWK851976 BGG851975:BGG851976 BQC851975:BQC851976 BZY851975:BZY851976 CJU851975:CJU851976 CTQ851975:CTQ851976 DDM851975:DDM851976 DNI851975:DNI851976 DXE851975:DXE851976 EHA851975:EHA851976 EQW851975:EQW851976 FAS851975:FAS851976 FKO851975:FKO851976 FUK851975:FUK851976 GEG851975:GEG851976 GOC851975:GOC851976 GXY851975:GXY851976 HHU851975:HHU851976 HRQ851975:HRQ851976 IBM851975:IBM851976 ILI851975:ILI851976 IVE851975:IVE851976 JFA851975:JFA851976 JOW851975:JOW851976 JYS851975:JYS851976 KIO851975:KIO851976 KSK851975:KSK851976 LCG851975:LCG851976 LMC851975:LMC851976 LVY851975:LVY851976 MFU851975:MFU851976 MPQ851975:MPQ851976 MZM851975:MZM851976 NJI851975:NJI851976 NTE851975:NTE851976 ODA851975:ODA851976 OMW851975:OMW851976 OWS851975:OWS851976 PGO851975:PGO851976 PQK851975:PQK851976 QAG851975:QAG851976 QKC851975:QKC851976 QTY851975:QTY851976 RDU851975:RDU851976 RNQ851975:RNQ851976 RXM851975:RXM851976 SHI851975:SHI851976 SRE851975:SRE851976 TBA851975:TBA851976 TKW851975:TKW851976 TUS851975:TUS851976 UEO851975:UEO851976 UOK851975:UOK851976 UYG851975:UYG851976 VIC851975:VIC851976 VRY851975:VRY851976 WBU851975:WBU851976 WLQ851975:WLQ851976 WVM851975:WVM851976 E917511:E917512 JA917511:JA917512 SW917511:SW917512 ACS917511:ACS917512 AMO917511:AMO917512 AWK917511:AWK917512 BGG917511:BGG917512 BQC917511:BQC917512 BZY917511:BZY917512 CJU917511:CJU917512 CTQ917511:CTQ917512 DDM917511:DDM917512 DNI917511:DNI917512 DXE917511:DXE917512 EHA917511:EHA917512 EQW917511:EQW917512 FAS917511:FAS917512 FKO917511:FKO917512 FUK917511:FUK917512 GEG917511:GEG917512 GOC917511:GOC917512 GXY917511:GXY917512 HHU917511:HHU917512 HRQ917511:HRQ917512 IBM917511:IBM917512 ILI917511:ILI917512 IVE917511:IVE917512 JFA917511:JFA917512 JOW917511:JOW917512 JYS917511:JYS917512 KIO917511:KIO917512 KSK917511:KSK917512 LCG917511:LCG917512 LMC917511:LMC917512 LVY917511:LVY917512 MFU917511:MFU917512 MPQ917511:MPQ917512 MZM917511:MZM917512 NJI917511:NJI917512 NTE917511:NTE917512 ODA917511:ODA917512 OMW917511:OMW917512 OWS917511:OWS917512 PGO917511:PGO917512 PQK917511:PQK917512 QAG917511:QAG917512 QKC917511:QKC917512 QTY917511:QTY917512 RDU917511:RDU917512 RNQ917511:RNQ917512 RXM917511:RXM917512 SHI917511:SHI917512 SRE917511:SRE917512 TBA917511:TBA917512 TKW917511:TKW917512 TUS917511:TUS917512 UEO917511:UEO917512 UOK917511:UOK917512 UYG917511:UYG917512 VIC917511:VIC917512 VRY917511:VRY917512 WBU917511:WBU917512 WLQ917511:WLQ917512 WVM917511:WVM917512 E983047:E983048 JA983047:JA983048 SW983047:SW983048 ACS983047:ACS983048 AMO983047:AMO983048 AWK983047:AWK983048 BGG983047:BGG983048 BQC983047:BQC983048 BZY983047:BZY983048 CJU983047:CJU983048 CTQ983047:CTQ983048 DDM983047:DDM983048 DNI983047:DNI983048 DXE983047:DXE983048 EHA983047:EHA983048 EQW983047:EQW983048 FAS983047:FAS983048 FKO983047:FKO983048 FUK983047:FUK983048 GEG983047:GEG983048 GOC983047:GOC983048 GXY983047:GXY983048 HHU983047:HHU983048 HRQ983047:HRQ983048 IBM983047:IBM983048 ILI983047:ILI983048 IVE983047:IVE983048 JFA983047:JFA983048 JOW983047:JOW983048 JYS983047:JYS983048 KIO983047:KIO983048 KSK983047:KSK983048 LCG983047:LCG983048 LMC983047:LMC983048 LVY983047:LVY983048 MFU983047:MFU983048 MPQ983047:MPQ983048 MZM983047:MZM983048 NJI983047:NJI983048 NTE983047:NTE983048 ODA983047:ODA983048 OMW983047:OMW983048 OWS983047:OWS983048 PGO983047:PGO983048 PQK983047:PQK983048 QAG983047:QAG983048 QKC983047:QKC983048 QTY983047:QTY983048 RDU983047:RDU983048 RNQ983047:RNQ983048 RXM983047:RXM983048 SHI983047:SHI983048 SRE983047:SRE983048 TBA983047:TBA983048 TKW983047:TKW983048 TUS983047:TUS983048 UEO983047:UEO983048 UOK983047:UOK983048 UYG983047:UYG983048 VIC983047:VIC983048 VRY983047:VRY983048 WBU983047:WBU983048 WLQ983047:WLQ983048 WVM983047:WVM983048 I6 JE6 TA6 ACW6 AMS6 AWO6 BGK6 BQG6 CAC6 CJY6 CTU6 DDQ6 DNM6 DXI6 EHE6 ERA6 FAW6 FKS6 FUO6 GEK6 GOG6 GYC6 HHY6 HRU6 IBQ6 ILM6 IVI6 JFE6 JPA6 JYW6 KIS6 KSO6 LCK6 LMG6 LWC6 MFY6 MPU6 MZQ6 NJM6 NTI6 ODE6 ONA6 OWW6 PGS6 PQO6 QAK6 QKG6 QUC6 RDY6 RNU6 RXQ6 SHM6 SRI6 TBE6 TLA6 TUW6 UES6 UOO6 UYK6 VIG6 VSC6 WBY6 WLU6 WVQ6 I65543 JE65543 TA65543 ACW65543 AMS65543 AWO65543 BGK65543 BQG65543 CAC65543 CJY65543 CTU65543 DDQ65543 DNM65543 DXI65543 EHE65543 ERA65543 FAW65543 FKS65543 FUO65543 GEK65543 GOG65543 GYC65543 HHY65543 HRU65543 IBQ65543 ILM65543 IVI65543 JFE65543 JPA65543 JYW65543 KIS65543 KSO65543 LCK65543 LMG65543 LWC65543 MFY65543 MPU65543 MZQ65543 NJM65543 NTI65543 ODE65543 ONA65543 OWW65543 PGS65543 PQO65543 QAK65543 QKG65543 QUC65543 RDY65543 RNU65543 RXQ65543 SHM65543 SRI65543 TBE65543 TLA65543 TUW65543 UES65543 UOO65543 UYK65543 VIG65543 VSC65543 WBY65543 WLU65543 WVQ65543 I131079 JE131079 TA131079 ACW131079 AMS131079 AWO131079 BGK131079 BQG131079 CAC131079 CJY131079 CTU131079 DDQ131079 DNM131079 DXI131079 EHE131079 ERA131079 FAW131079 FKS131079 FUO131079 GEK131079 GOG131079 GYC131079 HHY131079 HRU131079 IBQ131079 ILM131079 IVI131079 JFE131079 JPA131079 JYW131079 KIS131079 KSO131079 LCK131079 LMG131079 LWC131079 MFY131079 MPU131079 MZQ131079 NJM131079 NTI131079 ODE131079 ONA131079 OWW131079 PGS131079 PQO131079 QAK131079 QKG131079 QUC131079 RDY131079 RNU131079 RXQ131079 SHM131079 SRI131079 TBE131079 TLA131079 TUW131079 UES131079 UOO131079 UYK131079 VIG131079 VSC131079 WBY131079 WLU131079 WVQ131079 I196615 JE196615 TA196615 ACW196615 AMS196615 AWO196615 BGK196615 BQG196615 CAC196615 CJY196615 CTU196615 DDQ196615 DNM196615 DXI196615 EHE196615 ERA196615 FAW196615 FKS196615 FUO196615 GEK196615 GOG196615 GYC196615 HHY196615 HRU196615 IBQ196615 ILM196615 IVI196615 JFE196615 JPA196615 JYW196615 KIS196615 KSO196615 LCK196615 LMG196615 LWC196615 MFY196615 MPU196615 MZQ196615 NJM196615 NTI196615 ODE196615 ONA196615 OWW196615 PGS196615 PQO196615 QAK196615 QKG196615 QUC196615 RDY196615 RNU196615 RXQ196615 SHM196615 SRI196615 TBE196615 TLA196615 TUW196615 UES196615 UOO196615 UYK196615 VIG196615 VSC196615 WBY196615 WLU196615 WVQ196615 I262151 JE262151 TA262151 ACW262151 AMS262151 AWO262151 BGK262151 BQG262151 CAC262151 CJY262151 CTU262151 DDQ262151 DNM262151 DXI262151 EHE262151 ERA262151 FAW262151 FKS262151 FUO262151 GEK262151 GOG262151 GYC262151 HHY262151 HRU262151 IBQ262151 ILM262151 IVI262151 JFE262151 JPA262151 JYW262151 KIS262151 KSO262151 LCK262151 LMG262151 LWC262151 MFY262151 MPU262151 MZQ262151 NJM262151 NTI262151 ODE262151 ONA262151 OWW262151 PGS262151 PQO262151 QAK262151 QKG262151 QUC262151 RDY262151 RNU262151 RXQ262151 SHM262151 SRI262151 TBE262151 TLA262151 TUW262151 UES262151 UOO262151 UYK262151 VIG262151 VSC262151 WBY262151 WLU262151 WVQ262151 I327687 JE327687 TA327687 ACW327687 AMS327687 AWO327687 BGK327687 BQG327687 CAC327687 CJY327687 CTU327687 DDQ327687 DNM327687 DXI327687 EHE327687 ERA327687 FAW327687 FKS327687 FUO327687 GEK327687 GOG327687 GYC327687 HHY327687 HRU327687 IBQ327687 ILM327687 IVI327687 JFE327687 JPA327687 JYW327687 KIS327687 KSO327687 LCK327687 LMG327687 LWC327687 MFY327687 MPU327687 MZQ327687 NJM327687 NTI327687 ODE327687 ONA327687 OWW327687 PGS327687 PQO327687 QAK327687 QKG327687 QUC327687 RDY327687 RNU327687 RXQ327687 SHM327687 SRI327687 TBE327687 TLA327687 TUW327687 UES327687 UOO327687 UYK327687 VIG327687 VSC327687 WBY327687 WLU327687 WVQ327687 I393223 JE393223 TA393223 ACW393223 AMS393223 AWO393223 BGK393223 BQG393223 CAC393223 CJY393223 CTU393223 DDQ393223 DNM393223 DXI393223 EHE393223 ERA393223 FAW393223 FKS393223 FUO393223 GEK393223 GOG393223 GYC393223 HHY393223 HRU393223 IBQ393223 ILM393223 IVI393223 JFE393223 JPA393223 JYW393223 KIS393223 KSO393223 LCK393223 LMG393223 LWC393223 MFY393223 MPU393223 MZQ393223 NJM393223 NTI393223 ODE393223 ONA393223 OWW393223 PGS393223 PQO393223 QAK393223 QKG393223 QUC393223 RDY393223 RNU393223 RXQ393223 SHM393223 SRI393223 TBE393223 TLA393223 TUW393223 UES393223 UOO393223 UYK393223 VIG393223 VSC393223 WBY393223 WLU393223 WVQ393223 I458759 JE458759 TA458759 ACW458759 AMS458759 AWO458759 BGK458759 BQG458759 CAC458759 CJY458759 CTU458759 DDQ458759 DNM458759 DXI458759 EHE458759 ERA458759 FAW458759 FKS458759 FUO458759 GEK458759 GOG458759 GYC458759 HHY458759 HRU458759 IBQ458759 ILM458759 IVI458759 JFE458759 JPA458759 JYW458759 KIS458759 KSO458759 LCK458759 LMG458759 LWC458759 MFY458759 MPU458759 MZQ458759 NJM458759 NTI458759 ODE458759 ONA458759 OWW458759 PGS458759 PQO458759 QAK458759 QKG458759 QUC458759 RDY458759 RNU458759 RXQ458759 SHM458759 SRI458759 TBE458759 TLA458759 TUW458759 UES458759 UOO458759 UYK458759 VIG458759 VSC458759 WBY458759 WLU458759 WVQ458759 I524295 JE524295 TA524295 ACW524295 AMS524295 AWO524295 BGK524295 BQG524295 CAC524295 CJY524295 CTU524295 DDQ524295 DNM524295 DXI524295 EHE524295 ERA524295 FAW524295 FKS524295 FUO524295 GEK524295 GOG524295 GYC524295 HHY524295 HRU524295 IBQ524295 ILM524295 IVI524295 JFE524295 JPA524295 JYW524295 KIS524295 KSO524295 LCK524295 LMG524295 LWC524295 MFY524295 MPU524295 MZQ524295 NJM524295 NTI524295 ODE524295 ONA524295 OWW524295 PGS524295 PQO524295 QAK524295 QKG524295 QUC524295 RDY524295 RNU524295 RXQ524295 SHM524295 SRI524295 TBE524295 TLA524295 TUW524295 UES524295 UOO524295 UYK524295 VIG524295 VSC524295 WBY524295 WLU524295 WVQ524295 I589831 JE589831 TA589831 ACW589831 AMS589831 AWO589831 BGK589831 BQG589831 CAC589831 CJY589831 CTU589831 DDQ589831 DNM589831 DXI589831 EHE589831 ERA589831 FAW589831 FKS589831 FUO589831 GEK589831 GOG589831 GYC589831 HHY589831 HRU589831 IBQ589831 ILM589831 IVI589831 JFE589831 JPA589831 JYW589831 KIS589831 KSO589831 LCK589831 LMG589831 LWC589831 MFY589831 MPU589831 MZQ589831 NJM589831 NTI589831 ODE589831 ONA589831 OWW589831 PGS589831 PQO589831 QAK589831 QKG589831 QUC589831 RDY589831 RNU589831 RXQ589831 SHM589831 SRI589831 TBE589831 TLA589831 TUW589831 UES589831 UOO589831 UYK589831 VIG589831 VSC589831 WBY589831 WLU589831 WVQ589831 I655367 JE655367 TA655367 ACW655367 AMS655367 AWO655367 BGK655367 BQG655367 CAC655367 CJY655367 CTU655367 DDQ655367 DNM655367 DXI655367 EHE655367 ERA655367 FAW655367 FKS655367 FUO655367 GEK655367 GOG655367 GYC655367 HHY655367 HRU655367 IBQ655367 ILM655367 IVI655367 JFE655367 JPA655367 JYW655367 KIS655367 KSO655367 LCK655367 LMG655367 LWC655367 MFY655367 MPU655367 MZQ655367 NJM655367 NTI655367 ODE655367 ONA655367 OWW655367 PGS655367 PQO655367 QAK655367 QKG655367 QUC655367 RDY655367 RNU655367 RXQ655367 SHM655367 SRI655367 TBE655367 TLA655367 TUW655367 UES655367 UOO655367 UYK655367 VIG655367 VSC655367 WBY655367 WLU655367 WVQ655367 I720903 JE720903 TA720903 ACW720903 AMS720903 AWO720903 BGK720903 BQG720903 CAC720903 CJY720903 CTU720903 DDQ720903 DNM720903 DXI720903 EHE720903 ERA720903 FAW720903 FKS720903 FUO720903 GEK720903 GOG720903 GYC720903 HHY720903 HRU720903 IBQ720903 ILM720903 IVI720903 JFE720903 JPA720903 JYW720903 KIS720903 KSO720903 LCK720903 LMG720903 LWC720903 MFY720903 MPU720903 MZQ720903 NJM720903 NTI720903 ODE720903 ONA720903 OWW720903 PGS720903 PQO720903 QAK720903 QKG720903 QUC720903 RDY720903 RNU720903 RXQ720903 SHM720903 SRI720903 TBE720903 TLA720903 TUW720903 UES720903 UOO720903 UYK720903 VIG720903 VSC720903 WBY720903 WLU720903 WVQ720903 I786439 JE786439 TA786439 ACW786439 AMS786439 AWO786439 BGK786439 BQG786439 CAC786439 CJY786439 CTU786439 DDQ786439 DNM786439 DXI786439 EHE786439 ERA786439 FAW786439 FKS786439 FUO786439 GEK786439 GOG786439 GYC786439 HHY786439 HRU786439 IBQ786439 ILM786439 IVI786439 JFE786439 JPA786439 JYW786439 KIS786439 KSO786439 LCK786439 LMG786439 LWC786439 MFY786439 MPU786439 MZQ786439 NJM786439 NTI786439 ODE786439 ONA786439 OWW786439 PGS786439 PQO786439 QAK786439 QKG786439 QUC786439 RDY786439 RNU786439 RXQ786439 SHM786439 SRI786439 TBE786439 TLA786439 TUW786439 UES786439 UOO786439 UYK786439 VIG786439 VSC786439 WBY786439 WLU786439 WVQ786439 I851975 JE851975 TA851975 ACW851975 AMS851975 AWO851975 BGK851975 BQG851975 CAC851975 CJY851975 CTU851975 DDQ851975 DNM851975 DXI851975 EHE851975 ERA851975 FAW851975 FKS851975 FUO851975 GEK851975 GOG851975 GYC851975 HHY851975 HRU851975 IBQ851975 ILM851975 IVI851975 JFE851975 JPA851975 JYW851975 KIS851975 KSO851975 LCK851975 LMG851975 LWC851975 MFY851975 MPU851975 MZQ851975 NJM851975 NTI851975 ODE851975 ONA851975 OWW851975 PGS851975 PQO851975 QAK851975 QKG851975 QUC851975 RDY851975 RNU851975 RXQ851975 SHM851975 SRI851975 TBE851975 TLA851975 TUW851975 UES851975 UOO851975 UYK851975 VIG851975 VSC851975 WBY851975 WLU851975 WVQ851975 I917511 JE917511 TA917511 ACW917511 AMS917511 AWO917511 BGK917511 BQG917511 CAC917511 CJY917511 CTU917511 DDQ917511 DNM917511 DXI917511 EHE917511 ERA917511 FAW917511 FKS917511 FUO917511 GEK917511 GOG917511 GYC917511 HHY917511 HRU917511 IBQ917511 ILM917511 IVI917511 JFE917511 JPA917511 JYW917511 KIS917511 KSO917511 LCK917511 LMG917511 LWC917511 MFY917511 MPU917511 MZQ917511 NJM917511 NTI917511 ODE917511 ONA917511 OWW917511 PGS917511 PQO917511 QAK917511 QKG917511 QUC917511 RDY917511 RNU917511 RXQ917511 SHM917511 SRI917511 TBE917511 TLA917511 TUW917511 UES917511 UOO917511 UYK917511 VIG917511 VSC917511 WBY917511 WLU917511 WVQ917511 I983047 JE983047 TA983047 ACW983047 AMS983047 AWO983047 BGK983047 BQG983047 CAC983047 CJY983047 CTU983047 DDQ983047 DNM983047 DXI983047 EHE983047 ERA983047 FAW983047 FKS983047 FUO983047 GEK983047 GOG983047 GYC983047 HHY983047 HRU983047 IBQ983047 ILM983047 IVI983047 JFE983047 JPA983047 JYW983047 KIS983047 KSO983047 LCK983047 LMG983047 LWC983047 MFY983047 MPU983047 MZQ983047 NJM983047 NTI983047 ODE983047 ONA983047 OWW983047 PGS983047 PQO983047 QAK983047 QKG983047 QUC983047 RDY983047 RNU983047 RXQ983047 SHM983047 SRI983047 TBE983047 TLA983047 TUW983047 UES983047 UOO983047 UYK983047 VIG983047 VSC983047 WBY983047 WLU983047 WVQ983047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E13:E21 JA13:JA21 SW13:SW21 ACS13:ACS21 AMO13:AMO21 AWK13:AWK21 BGG13:BGG21 BQC13:BQC21 BZY13:BZY21 CJU13:CJU21 CTQ13:CTQ21 DDM13:DDM21 DNI13:DNI21 DXE13:DXE21 EHA13:EHA21 EQW13:EQW21 FAS13:FAS21 FKO13:FKO21 FUK13:FUK21 GEG13:GEG21 GOC13:GOC21 GXY13:GXY21 HHU13:HHU21 HRQ13:HRQ21 IBM13:IBM21 ILI13:ILI21 IVE13:IVE21 JFA13:JFA21 JOW13:JOW21 JYS13:JYS21 KIO13:KIO21 KSK13:KSK21 LCG13:LCG21 LMC13:LMC21 LVY13:LVY21 MFU13:MFU21 MPQ13:MPQ21 MZM13:MZM21 NJI13:NJI21 NTE13:NTE21 ODA13:ODA21 OMW13:OMW21 OWS13:OWS21 PGO13:PGO21 PQK13:PQK21 QAG13:QAG21 QKC13:QKC21 QTY13:QTY21 RDU13:RDU21 RNQ13:RNQ21 RXM13:RXM21 SHI13:SHI21 SRE13:SRE21 TBA13:TBA21 TKW13:TKW21 TUS13:TUS21 UEO13:UEO21 UOK13:UOK21 UYG13:UYG21 VIC13:VIC21 VRY13:VRY21 WBU13:WBU21 WLQ13:WLQ21 WVM13:WVM21 E65550:E65557 JA65550:JA65557 SW65550:SW65557 ACS65550:ACS65557 AMO65550:AMO65557 AWK65550:AWK65557 BGG65550:BGG65557 BQC65550:BQC65557 BZY65550:BZY65557 CJU65550:CJU65557 CTQ65550:CTQ65557 DDM65550:DDM65557 DNI65550:DNI65557 DXE65550:DXE65557 EHA65550:EHA65557 EQW65550:EQW65557 FAS65550:FAS65557 FKO65550:FKO65557 FUK65550:FUK65557 GEG65550:GEG65557 GOC65550:GOC65557 GXY65550:GXY65557 HHU65550:HHU65557 HRQ65550:HRQ65557 IBM65550:IBM65557 ILI65550:ILI65557 IVE65550:IVE65557 JFA65550:JFA65557 JOW65550:JOW65557 JYS65550:JYS65557 KIO65550:KIO65557 KSK65550:KSK65557 LCG65550:LCG65557 LMC65550:LMC65557 LVY65550:LVY65557 MFU65550:MFU65557 MPQ65550:MPQ65557 MZM65550:MZM65557 NJI65550:NJI65557 NTE65550:NTE65557 ODA65550:ODA65557 OMW65550:OMW65557 OWS65550:OWS65557 PGO65550:PGO65557 PQK65550:PQK65557 QAG65550:QAG65557 QKC65550:QKC65557 QTY65550:QTY65557 RDU65550:RDU65557 RNQ65550:RNQ65557 RXM65550:RXM65557 SHI65550:SHI65557 SRE65550:SRE65557 TBA65550:TBA65557 TKW65550:TKW65557 TUS65550:TUS65557 UEO65550:UEO65557 UOK65550:UOK65557 UYG65550:UYG65557 VIC65550:VIC65557 VRY65550:VRY65557 WBU65550:WBU65557 WLQ65550:WLQ65557 WVM65550:WVM65557 E131086:E131093 JA131086:JA131093 SW131086:SW131093 ACS131086:ACS131093 AMO131086:AMO131093 AWK131086:AWK131093 BGG131086:BGG131093 BQC131086:BQC131093 BZY131086:BZY131093 CJU131086:CJU131093 CTQ131086:CTQ131093 DDM131086:DDM131093 DNI131086:DNI131093 DXE131086:DXE131093 EHA131086:EHA131093 EQW131086:EQW131093 FAS131086:FAS131093 FKO131086:FKO131093 FUK131086:FUK131093 GEG131086:GEG131093 GOC131086:GOC131093 GXY131086:GXY131093 HHU131086:HHU131093 HRQ131086:HRQ131093 IBM131086:IBM131093 ILI131086:ILI131093 IVE131086:IVE131093 JFA131086:JFA131093 JOW131086:JOW131093 JYS131086:JYS131093 KIO131086:KIO131093 KSK131086:KSK131093 LCG131086:LCG131093 LMC131086:LMC131093 LVY131086:LVY131093 MFU131086:MFU131093 MPQ131086:MPQ131093 MZM131086:MZM131093 NJI131086:NJI131093 NTE131086:NTE131093 ODA131086:ODA131093 OMW131086:OMW131093 OWS131086:OWS131093 PGO131086:PGO131093 PQK131086:PQK131093 QAG131086:QAG131093 QKC131086:QKC131093 QTY131086:QTY131093 RDU131086:RDU131093 RNQ131086:RNQ131093 RXM131086:RXM131093 SHI131086:SHI131093 SRE131086:SRE131093 TBA131086:TBA131093 TKW131086:TKW131093 TUS131086:TUS131093 UEO131086:UEO131093 UOK131086:UOK131093 UYG131086:UYG131093 VIC131086:VIC131093 VRY131086:VRY131093 WBU131086:WBU131093 WLQ131086:WLQ131093 WVM131086:WVM131093 E196622:E196629 JA196622:JA196629 SW196622:SW196629 ACS196622:ACS196629 AMO196622:AMO196629 AWK196622:AWK196629 BGG196622:BGG196629 BQC196622:BQC196629 BZY196622:BZY196629 CJU196622:CJU196629 CTQ196622:CTQ196629 DDM196622:DDM196629 DNI196622:DNI196629 DXE196622:DXE196629 EHA196622:EHA196629 EQW196622:EQW196629 FAS196622:FAS196629 FKO196622:FKO196629 FUK196622:FUK196629 GEG196622:GEG196629 GOC196622:GOC196629 GXY196622:GXY196629 HHU196622:HHU196629 HRQ196622:HRQ196629 IBM196622:IBM196629 ILI196622:ILI196629 IVE196622:IVE196629 JFA196622:JFA196629 JOW196622:JOW196629 JYS196622:JYS196629 KIO196622:KIO196629 KSK196622:KSK196629 LCG196622:LCG196629 LMC196622:LMC196629 LVY196622:LVY196629 MFU196622:MFU196629 MPQ196622:MPQ196629 MZM196622:MZM196629 NJI196622:NJI196629 NTE196622:NTE196629 ODA196622:ODA196629 OMW196622:OMW196629 OWS196622:OWS196629 PGO196622:PGO196629 PQK196622:PQK196629 QAG196622:QAG196629 QKC196622:QKC196629 QTY196622:QTY196629 RDU196622:RDU196629 RNQ196622:RNQ196629 RXM196622:RXM196629 SHI196622:SHI196629 SRE196622:SRE196629 TBA196622:TBA196629 TKW196622:TKW196629 TUS196622:TUS196629 UEO196622:UEO196629 UOK196622:UOK196629 UYG196622:UYG196629 VIC196622:VIC196629 VRY196622:VRY196629 WBU196622:WBU196629 WLQ196622:WLQ196629 WVM196622:WVM196629 E262158:E262165 JA262158:JA262165 SW262158:SW262165 ACS262158:ACS262165 AMO262158:AMO262165 AWK262158:AWK262165 BGG262158:BGG262165 BQC262158:BQC262165 BZY262158:BZY262165 CJU262158:CJU262165 CTQ262158:CTQ262165 DDM262158:DDM262165 DNI262158:DNI262165 DXE262158:DXE262165 EHA262158:EHA262165 EQW262158:EQW262165 FAS262158:FAS262165 FKO262158:FKO262165 FUK262158:FUK262165 GEG262158:GEG262165 GOC262158:GOC262165 GXY262158:GXY262165 HHU262158:HHU262165 HRQ262158:HRQ262165 IBM262158:IBM262165 ILI262158:ILI262165 IVE262158:IVE262165 JFA262158:JFA262165 JOW262158:JOW262165 JYS262158:JYS262165 KIO262158:KIO262165 KSK262158:KSK262165 LCG262158:LCG262165 LMC262158:LMC262165 LVY262158:LVY262165 MFU262158:MFU262165 MPQ262158:MPQ262165 MZM262158:MZM262165 NJI262158:NJI262165 NTE262158:NTE262165 ODA262158:ODA262165 OMW262158:OMW262165 OWS262158:OWS262165 PGO262158:PGO262165 PQK262158:PQK262165 QAG262158:QAG262165 QKC262158:QKC262165 QTY262158:QTY262165 RDU262158:RDU262165 RNQ262158:RNQ262165 RXM262158:RXM262165 SHI262158:SHI262165 SRE262158:SRE262165 TBA262158:TBA262165 TKW262158:TKW262165 TUS262158:TUS262165 UEO262158:UEO262165 UOK262158:UOK262165 UYG262158:UYG262165 VIC262158:VIC262165 VRY262158:VRY262165 WBU262158:WBU262165 WLQ262158:WLQ262165 WVM262158:WVM262165 E327694:E327701 JA327694:JA327701 SW327694:SW327701 ACS327694:ACS327701 AMO327694:AMO327701 AWK327694:AWK327701 BGG327694:BGG327701 BQC327694:BQC327701 BZY327694:BZY327701 CJU327694:CJU327701 CTQ327694:CTQ327701 DDM327694:DDM327701 DNI327694:DNI327701 DXE327694:DXE327701 EHA327694:EHA327701 EQW327694:EQW327701 FAS327694:FAS327701 FKO327694:FKO327701 FUK327694:FUK327701 GEG327694:GEG327701 GOC327694:GOC327701 GXY327694:GXY327701 HHU327694:HHU327701 HRQ327694:HRQ327701 IBM327694:IBM327701 ILI327694:ILI327701 IVE327694:IVE327701 JFA327694:JFA327701 JOW327694:JOW327701 JYS327694:JYS327701 KIO327694:KIO327701 KSK327694:KSK327701 LCG327694:LCG327701 LMC327694:LMC327701 LVY327694:LVY327701 MFU327694:MFU327701 MPQ327694:MPQ327701 MZM327694:MZM327701 NJI327694:NJI327701 NTE327694:NTE327701 ODA327694:ODA327701 OMW327694:OMW327701 OWS327694:OWS327701 PGO327694:PGO327701 PQK327694:PQK327701 QAG327694:QAG327701 QKC327694:QKC327701 QTY327694:QTY327701 RDU327694:RDU327701 RNQ327694:RNQ327701 RXM327694:RXM327701 SHI327694:SHI327701 SRE327694:SRE327701 TBA327694:TBA327701 TKW327694:TKW327701 TUS327694:TUS327701 UEO327694:UEO327701 UOK327694:UOK327701 UYG327694:UYG327701 VIC327694:VIC327701 VRY327694:VRY327701 WBU327694:WBU327701 WLQ327694:WLQ327701 WVM327694:WVM327701 E393230:E393237 JA393230:JA393237 SW393230:SW393237 ACS393230:ACS393237 AMO393230:AMO393237 AWK393230:AWK393237 BGG393230:BGG393237 BQC393230:BQC393237 BZY393230:BZY393237 CJU393230:CJU393237 CTQ393230:CTQ393237 DDM393230:DDM393237 DNI393230:DNI393237 DXE393230:DXE393237 EHA393230:EHA393237 EQW393230:EQW393237 FAS393230:FAS393237 FKO393230:FKO393237 FUK393230:FUK393237 GEG393230:GEG393237 GOC393230:GOC393237 GXY393230:GXY393237 HHU393230:HHU393237 HRQ393230:HRQ393237 IBM393230:IBM393237 ILI393230:ILI393237 IVE393230:IVE393237 JFA393230:JFA393237 JOW393230:JOW393237 JYS393230:JYS393237 KIO393230:KIO393237 KSK393230:KSK393237 LCG393230:LCG393237 LMC393230:LMC393237 LVY393230:LVY393237 MFU393230:MFU393237 MPQ393230:MPQ393237 MZM393230:MZM393237 NJI393230:NJI393237 NTE393230:NTE393237 ODA393230:ODA393237 OMW393230:OMW393237 OWS393230:OWS393237 PGO393230:PGO393237 PQK393230:PQK393237 QAG393230:QAG393237 QKC393230:QKC393237 QTY393230:QTY393237 RDU393230:RDU393237 RNQ393230:RNQ393237 RXM393230:RXM393237 SHI393230:SHI393237 SRE393230:SRE393237 TBA393230:TBA393237 TKW393230:TKW393237 TUS393230:TUS393237 UEO393230:UEO393237 UOK393230:UOK393237 UYG393230:UYG393237 VIC393230:VIC393237 VRY393230:VRY393237 WBU393230:WBU393237 WLQ393230:WLQ393237 WVM393230:WVM393237 E458766:E458773 JA458766:JA458773 SW458766:SW458773 ACS458766:ACS458773 AMO458766:AMO458773 AWK458766:AWK458773 BGG458766:BGG458773 BQC458766:BQC458773 BZY458766:BZY458773 CJU458766:CJU458773 CTQ458766:CTQ458773 DDM458766:DDM458773 DNI458766:DNI458773 DXE458766:DXE458773 EHA458766:EHA458773 EQW458766:EQW458773 FAS458766:FAS458773 FKO458766:FKO458773 FUK458766:FUK458773 GEG458766:GEG458773 GOC458766:GOC458773 GXY458766:GXY458773 HHU458766:HHU458773 HRQ458766:HRQ458773 IBM458766:IBM458773 ILI458766:ILI458773 IVE458766:IVE458773 JFA458766:JFA458773 JOW458766:JOW458773 JYS458766:JYS458773 KIO458766:KIO458773 KSK458766:KSK458773 LCG458766:LCG458773 LMC458766:LMC458773 LVY458766:LVY458773 MFU458766:MFU458773 MPQ458766:MPQ458773 MZM458766:MZM458773 NJI458766:NJI458773 NTE458766:NTE458773 ODA458766:ODA458773 OMW458766:OMW458773 OWS458766:OWS458773 PGO458766:PGO458773 PQK458766:PQK458773 QAG458766:QAG458773 QKC458766:QKC458773 QTY458766:QTY458773 RDU458766:RDU458773 RNQ458766:RNQ458773 RXM458766:RXM458773 SHI458766:SHI458773 SRE458766:SRE458773 TBA458766:TBA458773 TKW458766:TKW458773 TUS458766:TUS458773 UEO458766:UEO458773 UOK458766:UOK458773 UYG458766:UYG458773 VIC458766:VIC458773 VRY458766:VRY458773 WBU458766:WBU458773 WLQ458766:WLQ458773 WVM458766:WVM458773 E524302:E524309 JA524302:JA524309 SW524302:SW524309 ACS524302:ACS524309 AMO524302:AMO524309 AWK524302:AWK524309 BGG524302:BGG524309 BQC524302:BQC524309 BZY524302:BZY524309 CJU524302:CJU524309 CTQ524302:CTQ524309 DDM524302:DDM524309 DNI524302:DNI524309 DXE524302:DXE524309 EHA524302:EHA524309 EQW524302:EQW524309 FAS524302:FAS524309 FKO524302:FKO524309 FUK524302:FUK524309 GEG524302:GEG524309 GOC524302:GOC524309 GXY524302:GXY524309 HHU524302:HHU524309 HRQ524302:HRQ524309 IBM524302:IBM524309 ILI524302:ILI524309 IVE524302:IVE524309 JFA524302:JFA524309 JOW524302:JOW524309 JYS524302:JYS524309 KIO524302:KIO524309 KSK524302:KSK524309 LCG524302:LCG524309 LMC524302:LMC524309 LVY524302:LVY524309 MFU524302:MFU524309 MPQ524302:MPQ524309 MZM524302:MZM524309 NJI524302:NJI524309 NTE524302:NTE524309 ODA524302:ODA524309 OMW524302:OMW524309 OWS524302:OWS524309 PGO524302:PGO524309 PQK524302:PQK524309 QAG524302:QAG524309 QKC524302:QKC524309 QTY524302:QTY524309 RDU524302:RDU524309 RNQ524302:RNQ524309 RXM524302:RXM524309 SHI524302:SHI524309 SRE524302:SRE524309 TBA524302:TBA524309 TKW524302:TKW524309 TUS524302:TUS524309 UEO524302:UEO524309 UOK524302:UOK524309 UYG524302:UYG524309 VIC524302:VIC524309 VRY524302:VRY524309 WBU524302:WBU524309 WLQ524302:WLQ524309 WVM524302:WVM524309 E589838:E589845 JA589838:JA589845 SW589838:SW589845 ACS589838:ACS589845 AMO589838:AMO589845 AWK589838:AWK589845 BGG589838:BGG589845 BQC589838:BQC589845 BZY589838:BZY589845 CJU589838:CJU589845 CTQ589838:CTQ589845 DDM589838:DDM589845 DNI589838:DNI589845 DXE589838:DXE589845 EHA589838:EHA589845 EQW589838:EQW589845 FAS589838:FAS589845 FKO589838:FKO589845 FUK589838:FUK589845 GEG589838:GEG589845 GOC589838:GOC589845 GXY589838:GXY589845 HHU589838:HHU589845 HRQ589838:HRQ589845 IBM589838:IBM589845 ILI589838:ILI589845 IVE589838:IVE589845 JFA589838:JFA589845 JOW589838:JOW589845 JYS589838:JYS589845 KIO589838:KIO589845 KSK589838:KSK589845 LCG589838:LCG589845 LMC589838:LMC589845 LVY589838:LVY589845 MFU589838:MFU589845 MPQ589838:MPQ589845 MZM589838:MZM589845 NJI589838:NJI589845 NTE589838:NTE589845 ODA589838:ODA589845 OMW589838:OMW589845 OWS589838:OWS589845 PGO589838:PGO589845 PQK589838:PQK589845 QAG589838:QAG589845 QKC589838:QKC589845 QTY589838:QTY589845 RDU589838:RDU589845 RNQ589838:RNQ589845 RXM589838:RXM589845 SHI589838:SHI589845 SRE589838:SRE589845 TBA589838:TBA589845 TKW589838:TKW589845 TUS589838:TUS589845 UEO589838:UEO589845 UOK589838:UOK589845 UYG589838:UYG589845 VIC589838:VIC589845 VRY589838:VRY589845 WBU589838:WBU589845 WLQ589838:WLQ589845 WVM589838:WVM589845 E655374:E655381 JA655374:JA655381 SW655374:SW655381 ACS655374:ACS655381 AMO655374:AMO655381 AWK655374:AWK655381 BGG655374:BGG655381 BQC655374:BQC655381 BZY655374:BZY655381 CJU655374:CJU655381 CTQ655374:CTQ655381 DDM655374:DDM655381 DNI655374:DNI655381 DXE655374:DXE655381 EHA655374:EHA655381 EQW655374:EQW655381 FAS655374:FAS655381 FKO655374:FKO655381 FUK655374:FUK655381 GEG655374:GEG655381 GOC655374:GOC655381 GXY655374:GXY655381 HHU655374:HHU655381 HRQ655374:HRQ655381 IBM655374:IBM655381 ILI655374:ILI655381 IVE655374:IVE655381 JFA655374:JFA655381 JOW655374:JOW655381 JYS655374:JYS655381 KIO655374:KIO655381 KSK655374:KSK655381 LCG655374:LCG655381 LMC655374:LMC655381 LVY655374:LVY655381 MFU655374:MFU655381 MPQ655374:MPQ655381 MZM655374:MZM655381 NJI655374:NJI655381 NTE655374:NTE655381 ODA655374:ODA655381 OMW655374:OMW655381 OWS655374:OWS655381 PGO655374:PGO655381 PQK655374:PQK655381 QAG655374:QAG655381 QKC655374:QKC655381 QTY655374:QTY655381 RDU655374:RDU655381 RNQ655374:RNQ655381 RXM655374:RXM655381 SHI655374:SHI655381 SRE655374:SRE655381 TBA655374:TBA655381 TKW655374:TKW655381 TUS655374:TUS655381 UEO655374:UEO655381 UOK655374:UOK655381 UYG655374:UYG655381 VIC655374:VIC655381 VRY655374:VRY655381 WBU655374:WBU655381 WLQ655374:WLQ655381 WVM655374:WVM655381 E720910:E720917 JA720910:JA720917 SW720910:SW720917 ACS720910:ACS720917 AMO720910:AMO720917 AWK720910:AWK720917 BGG720910:BGG720917 BQC720910:BQC720917 BZY720910:BZY720917 CJU720910:CJU720917 CTQ720910:CTQ720917 DDM720910:DDM720917 DNI720910:DNI720917 DXE720910:DXE720917 EHA720910:EHA720917 EQW720910:EQW720917 FAS720910:FAS720917 FKO720910:FKO720917 FUK720910:FUK720917 GEG720910:GEG720917 GOC720910:GOC720917 GXY720910:GXY720917 HHU720910:HHU720917 HRQ720910:HRQ720917 IBM720910:IBM720917 ILI720910:ILI720917 IVE720910:IVE720917 JFA720910:JFA720917 JOW720910:JOW720917 JYS720910:JYS720917 KIO720910:KIO720917 KSK720910:KSK720917 LCG720910:LCG720917 LMC720910:LMC720917 LVY720910:LVY720917 MFU720910:MFU720917 MPQ720910:MPQ720917 MZM720910:MZM720917 NJI720910:NJI720917 NTE720910:NTE720917 ODA720910:ODA720917 OMW720910:OMW720917 OWS720910:OWS720917 PGO720910:PGO720917 PQK720910:PQK720917 QAG720910:QAG720917 QKC720910:QKC720917 QTY720910:QTY720917 RDU720910:RDU720917 RNQ720910:RNQ720917 RXM720910:RXM720917 SHI720910:SHI720917 SRE720910:SRE720917 TBA720910:TBA720917 TKW720910:TKW720917 TUS720910:TUS720917 UEO720910:UEO720917 UOK720910:UOK720917 UYG720910:UYG720917 VIC720910:VIC720917 VRY720910:VRY720917 WBU720910:WBU720917 WLQ720910:WLQ720917 WVM720910:WVM720917 E786446:E786453 JA786446:JA786453 SW786446:SW786453 ACS786446:ACS786453 AMO786446:AMO786453 AWK786446:AWK786453 BGG786446:BGG786453 BQC786446:BQC786453 BZY786446:BZY786453 CJU786446:CJU786453 CTQ786446:CTQ786453 DDM786446:DDM786453 DNI786446:DNI786453 DXE786446:DXE786453 EHA786446:EHA786453 EQW786446:EQW786453 FAS786446:FAS786453 FKO786446:FKO786453 FUK786446:FUK786453 GEG786446:GEG786453 GOC786446:GOC786453 GXY786446:GXY786453 HHU786446:HHU786453 HRQ786446:HRQ786453 IBM786446:IBM786453 ILI786446:ILI786453 IVE786446:IVE786453 JFA786446:JFA786453 JOW786446:JOW786453 JYS786446:JYS786453 KIO786446:KIO786453 KSK786446:KSK786453 LCG786446:LCG786453 LMC786446:LMC786453 LVY786446:LVY786453 MFU786446:MFU786453 MPQ786446:MPQ786453 MZM786446:MZM786453 NJI786446:NJI786453 NTE786446:NTE786453 ODA786446:ODA786453 OMW786446:OMW786453 OWS786446:OWS786453 PGO786446:PGO786453 PQK786446:PQK786453 QAG786446:QAG786453 QKC786446:QKC786453 QTY786446:QTY786453 RDU786446:RDU786453 RNQ786446:RNQ786453 RXM786446:RXM786453 SHI786446:SHI786453 SRE786446:SRE786453 TBA786446:TBA786453 TKW786446:TKW786453 TUS786446:TUS786453 UEO786446:UEO786453 UOK786446:UOK786453 UYG786446:UYG786453 VIC786446:VIC786453 VRY786446:VRY786453 WBU786446:WBU786453 WLQ786446:WLQ786453 WVM786446:WVM786453 E851982:E851989 JA851982:JA851989 SW851982:SW851989 ACS851982:ACS851989 AMO851982:AMO851989 AWK851982:AWK851989 BGG851982:BGG851989 BQC851982:BQC851989 BZY851982:BZY851989 CJU851982:CJU851989 CTQ851982:CTQ851989 DDM851982:DDM851989 DNI851982:DNI851989 DXE851982:DXE851989 EHA851982:EHA851989 EQW851982:EQW851989 FAS851982:FAS851989 FKO851982:FKO851989 FUK851982:FUK851989 GEG851982:GEG851989 GOC851982:GOC851989 GXY851982:GXY851989 HHU851982:HHU851989 HRQ851982:HRQ851989 IBM851982:IBM851989 ILI851982:ILI851989 IVE851982:IVE851989 JFA851982:JFA851989 JOW851982:JOW851989 JYS851982:JYS851989 KIO851982:KIO851989 KSK851982:KSK851989 LCG851982:LCG851989 LMC851982:LMC851989 LVY851982:LVY851989 MFU851982:MFU851989 MPQ851982:MPQ851989 MZM851982:MZM851989 NJI851982:NJI851989 NTE851982:NTE851989 ODA851982:ODA851989 OMW851982:OMW851989 OWS851982:OWS851989 PGO851982:PGO851989 PQK851982:PQK851989 QAG851982:QAG851989 QKC851982:QKC851989 QTY851982:QTY851989 RDU851982:RDU851989 RNQ851982:RNQ851989 RXM851982:RXM851989 SHI851982:SHI851989 SRE851982:SRE851989 TBA851982:TBA851989 TKW851982:TKW851989 TUS851982:TUS851989 UEO851982:UEO851989 UOK851982:UOK851989 UYG851982:UYG851989 VIC851982:VIC851989 VRY851982:VRY851989 WBU851982:WBU851989 WLQ851982:WLQ851989 WVM851982:WVM851989 E917518:E917525 JA917518:JA917525 SW917518:SW917525 ACS917518:ACS917525 AMO917518:AMO917525 AWK917518:AWK917525 BGG917518:BGG917525 BQC917518:BQC917525 BZY917518:BZY917525 CJU917518:CJU917525 CTQ917518:CTQ917525 DDM917518:DDM917525 DNI917518:DNI917525 DXE917518:DXE917525 EHA917518:EHA917525 EQW917518:EQW917525 FAS917518:FAS917525 FKO917518:FKO917525 FUK917518:FUK917525 GEG917518:GEG917525 GOC917518:GOC917525 GXY917518:GXY917525 HHU917518:HHU917525 HRQ917518:HRQ917525 IBM917518:IBM917525 ILI917518:ILI917525 IVE917518:IVE917525 JFA917518:JFA917525 JOW917518:JOW917525 JYS917518:JYS917525 KIO917518:KIO917525 KSK917518:KSK917525 LCG917518:LCG917525 LMC917518:LMC917525 LVY917518:LVY917525 MFU917518:MFU917525 MPQ917518:MPQ917525 MZM917518:MZM917525 NJI917518:NJI917525 NTE917518:NTE917525 ODA917518:ODA917525 OMW917518:OMW917525 OWS917518:OWS917525 PGO917518:PGO917525 PQK917518:PQK917525 QAG917518:QAG917525 QKC917518:QKC917525 QTY917518:QTY917525 RDU917518:RDU917525 RNQ917518:RNQ917525 RXM917518:RXM917525 SHI917518:SHI917525 SRE917518:SRE917525 TBA917518:TBA917525 TKW917518:TKW917525 TUS917518:TUS917525 UEO917518:UEO917525 UOK917518:UOK917525 UYG917518:UYG917525 VIC917518:VIC917525 VRY917518:VRY917525 WBU917518:WBU917525 WLQ917518:WLQ917525 WVM917518:WVM917525 E983054:E983061 JA983054:JA983061 SW983054:SW983061 ACS983054:ACS983061 AMO983054:AMO983061 AWK983054:AWK983061 BGG983054:BGG983061 BQC983054:BQC983061 BZY983054:BZY983061 CJU983054:CJU983061 CTQ983054:CTQ983061 DDM983054:DDM983061 DNI983054:DNI983061 DXE983054:DXE983061 EHA983054:EHA983061 EQW983054:EQW983061 FAS983054:FAS983061 FKO983054:FKO983061 FUK983054:FUK983061 GEG983054:GEG983061 GOC983054:GOC983061 GXY983054:GXY983061 HHU983054:HHU983061 HRQ983054:HRQ983061 IBM983054:IBM983061 ILI983054:ILI983061 IVE983054:IVE983061 JFA983054:JFA983061 JOW983054:JOW983061 JYS983054:JYS983061 KIO983054:KIO983061 KSK983054:KSK983061 LCG983054:LCG983061 LMC983054:LMC983061 LVY983054:LVY983061 MFU983054:MFU983061 MPQ983054:MPQ983061 MZM983054:MZM983061 NJI983054:NJI983061 NTE983054:NTE983061 ODA983054:ODA983061 OMW983054:OMW983061 OWS983054:OWS983061 PGO983054:PGO983061 PQK983054:PQK983061 QAG983054:QAG983061 QKC983054:QKC983061 QTY983054:QTY983061 RDU983054:RDU983061 RNQ983054:RNQ983061 RXM983054:RXM983061 SHI983054:SHI983061 SRE983054:SRE983061 TBA983054:TBA983061 TKW983054:TKW983061 TUS983054:TUS983061 UEO983054:UEO983061 UOK983054:UOK983061 UYG983054:UYG983061 VIC983054:VIC983061 VRY983054:VRY983061 WBU983054:WBU983061 WLQ983054:WLQ983061 WVM983054:WVM983061 G21 JC21 SY21 ACU21 AMQ21 AWM21 BGI21 BQE21 CAA21 CJW21 CTS21 DDO21 DNK21 DXG21 EHC21 EQY21 FAU21 FKQ21 FUM21 GEI21 GOE21 GYA21 HHW21 HRS21 IBO21 ILK21 IVG21 JFC21 JOY21 JYU21 KIQ21 KSM21 LCI21 LME21 LWA21 MFW21 MPS21 MZO21 NJK21 NTG21 ODC21 OMY21 OWU21 PGQ21 PQM21 QAI21 QKE21 QUA21 RDW21 RNS21 RXO21 SHK21 SRG21 TBC21 TKY21 TUU21 UEQ21 UOM21 UYI21 VIE21 VSA21 WBW21 WLS21 WVO21 G65557 JC65557 SY65557 ACU65557 AMQ65557 AWM65557 BGI65557 BQE65557 CAA65557 CJW65557 CTS65557 DDO65557 DNK65557 DXG65557 EHC65557 EQY65557 FAU65557 FKQ65557 FUM65557 GEI65557 GOE65557 GYA65557 HHW65557 HRS65557 IBO65557 ILK65557 IVG65557 JFC65557 JOY65557 JYU65557 KIQ65557 KSM65557 LCI65557 LME65557 LWA65557 MFW65557 MPS65557 MZO65557 NJK65557 NTG65557 ODC65557 OMY65557 OWU65557 PGQ65557 PQM65557 QAI65557 QKE65557 QUA65557 RDW65557 RNS65557 RXO65557 SHK65557 SRG65557 TBC65557 TKY65557 TUU65557 UEQ65557 UOM65557 UYI65557 VIE65557 VSA65557 WBW65557 WLS65557 WVO65557 G131093 JC131093 SY131093 ACU131093 AMQ131093 AWM131093 BGI131093 BQE131093 CAA131093 CJW131093 CTS131093 DDO131093 DNK131093 DXG131093 EHC131093 EQY131093 FAU131093 FKQ131093 FUM131093 GEI131093 GOE131093 GYA131093 HHW131093 HRS131093 IBO131093 ILK131093 IVG131093 JFC131093 JOY131093 JYU131093 KIQ131093 KSM131093 LCI131093 LME131093 LWA131093 MFW131093 MPS131093 MZO131093 NJK131093 NTG131093 ODC131093 OMY131093 OWU131093 PGQ131093 PQM131093 QAI131093 QKE131093 QUA131093 RDW131093 RNS131093 RXO131093 SHK131093 SRG131093 TBC131093 TKY131093 TUU131093 UEQ131093 UOM131093 UYI131093 VIE131093 VSA131093 WBW131093 WLS131093 WVO131093 G196629 JC196629 SY196629 ACU196629 AMQ196629 AWM196629 BGI196629 BQE196629 CAA196629 CJW196629 CTS196629 DDO196629 DNK196629 DXG196629 EHC196629 EQY196629 FAU196629 FKQ196629 FUM196629 GEI196629 GOE196629 GYA196629 HHW196629 HRS196629 IBO196629 ILK196629 IVG196629 JFC196629 JOY196629 JYU196629 KIQ196629 KSM196629 LCI196629 LME196629 LWA196629 MFW196629 MPS196629 MZO196629 NJK196629 NTG196629 ODC196629 OMY196629 OWU196629 PGQ196629 PQM196629 QAI196629 QKE196629 QUA196629 RDW196629 RNS196629 RXO196629 SHK196629 SRG196629 TBC196629 TKY196629 TUU196629 UEQ196629 UOM196629 UYI196629 VIE196629 VSA196629 WBW196629 WLS196629 WVO196629 G262165 JC262165 SY262165 ACU262165 AMQ262165 AWM262165 BGI262165 BQE262165 CAA262165 CJW262165 CTS262165 DDO262165 DNK262165 DXG262165 EHC262165 EQY262165 FAU262165 FKQ262165 FUM262165 GEI262165 GOE262165 GYA262165 HHW262165 HRS262165 IBO262165 ILK262165 IVG262165 JFC262165 JOY262165 JYU262165 KIQ262165 KSM262165 LCI262165 LME262165 LWA262165 MFW262165 MPS262165 MZO262165 NJK262165 NTG262165 ODC262165 OMY262165 OWU262165 PGQ262165 PQM262165 QAI262165 QKE262165 QUA262165 RDW262165 RNS262165 RXO262165 SHK262165 SRG262165 TBC262165 TKY262165 TUU262165 UEQ262165 UOM262165 UYI262165 VIE262165 VSA262165 WBW262165 WLS262165 WVO262165 G327701 JC327701 SY327701 ACU327701 AMQ327701 AWM327701 BGI327701 BQE327701 CAA327701 CJW327701 CTS327701 DDO327701 DNK327701 DXG327701 EHC327701 EQY327701 FAU327701 FKQ327701 FUM327701 GEI327701 GOE327701 GYA327701 HHW327701 HRS327701 IBO327701 ILK327701 IVG327701 JFC327701 JOY327701 JYU327701 KIQ327701 KSM327701 LCI327701 LME327701 LWA327701 MFW327701 MPS327701 MZO327701 NJK327701 NTG327701 ODC327701 OMY327701 OWU327701 PGQ327701 PQM327701 QAI327701 QKE327701 QUA327701 RDW327701 RNS327701 RXO327701 SHK327701 SRG327701 TBC327701 TKY327701 TUU327701 UEQ327701 UOM327701 UYI327701 VIE327701 VSA327701 WBW327701 WLS327701 WVO327701 G393237 JC393237 SY393237 ACU393237 AMQ393237 AWM393237 BGI393237 BQE393237 CAA393237 CJW393237 CTS393237 DDO393237 DNK393237 DXG393237 EHC393237 EQY393237 FAU393237 FKQ393237 FUM393237 GEI393237 GOE393237 GYA393237 HHW393237 HRS393237 IBO393237 ILK393237 IVG393237 JFC393237 JOY393237 JYU393237 KIQ393237 KSM393237 LCI393237 LME393237 LWA393237 MFW393237 MPS393237 MZO393237 NJK393237 NTG393237 ODC393237 OMY393237 OWU393237 PGQ393237 PQM393237 QAI393237 QKE393237 QUA393237 RDW393237 RNS393237 RXO393237 SHK393237 SRG393237 TBC393237 TKY393237 TUU393237 UEQ393237 UOM393237 UYI393237 VIE393237 VSA393237 WBW393237 WLS393237 WVO393237 G458773 JC458773 SY458773 ACU458773 AMQ458773 AWM458773 BGI458773 BQE458773 CAA458773 CJW458773 CTS458773 DDO458773 DNK458773 DXG458773 EHC458773 EQY458773 FAU458773 FKQ458773 FUM458773 GEI458773 GOE458773 GYA458773 HHW458773 HRS458773 IBO458773 ILK458773 IVG458773 JFC458773 JOY458773 JYU458773 KIQ458773 KSM458773 LCI458773 LME458773 LWA458773 MFW458773 MPS458773 MZO458773 NJK458773 NTG458773 ODC458773 OMY458773 OWU458773 PGQ458773 PQM458773 QAI458773 QKE458773 QUA458773 RDW458773 RNS458773 RXO458773 SHK458773 SRG458773 TBC458773 TKY458773 TUU458773 UEQ458773 UOM458773 UYI458773 VIE458773 VSA458773 WBW458773 WLS458773 WVO458773 G524309 JC524309 SY524309 ACU524309 AMQ524309 AWM524309 BGI524309 BQE524309 CAA524309 CJW524309 CTS524309 DDO524309 DNK524309 DXG524309 EHC524309 EQY524309 FAU524309 FKQ524309 FUM524309 GEI524309 GOE524309 GYA524309 HHW524309 HRS524309 IBO524309 ILK524309 IVG524309 JFC524309 JOY524309 JYU524309 KIQ524309 KSM524309 LCI524309 LME524309 LWA524309 MFW524309 MPS524309 MZO524309 NJK524309 NTG524309 ODC524309 OMY524309 OWU524309 PGQ524309 PQM524309 QAI524309 QKE524309 QUA524309 RDW524309 RNS524309 RXO524309 SHK524309 SRG524309 TBC524309 TKY524309 TUU524309 UEQ524309 UOM524309 UYI524309 VIE524309 VSA524309 WBW524309 WLS524309 WVO524309 G589845 JC589845 SY589845 ACU589845 AMQ589845 AWM589845 BGI589845 BQE589845 CAA589845 CJW589845 CTS589845 DDO589845 DNK589845 DXG589845 EHC589845 EQY589845 FAU589845 FKQ589845 FUM589845 GEI589845 GOE589845 GYA589845 HHW589845 HRS589845 IBO589845 ILK589845 IVG589845 JFC589845 JOY589845 JYU589845 KIQ589845 KSM589845 LCI589845 LME589845 LWA589845 MFW589845 MPS589845 MZO589845 NJK589845 NTG589845 ODC589845 OMY589845 OWU589845 PGQ589845 PQM589845 QAI589845 QKE589845 QUA589845 RDW589845 RNS589845 RXO589845 SHK589845 SRG589845 TBC589845 TKY589845 TUU589845 UEQ589845 UOM589845 UYI589845 VIE589845 VSA589845 WBW589845 WLS589845 WVO589845 G655381 JC655381 SY655381 ACU655381 AMQ655381 AWM655381 BGI655381 BQE655381 CAA655381 CJW655381 CTS655381 DDO655381 DNK655381 DXG655381 EHC655381 EQY655381 FAU655381 FKQ655381 FUM655381 GEI655381 GOE655381 GYA655381 HHW655381 HRS655381 IBO655381 ILK655381 IVG655381 JFC655381 JOY655381 JYU655381 KIQ655381 KSM655381 LCI655381 LME655381 LWA655381 MFW655381 MPS655381 MZO655381 NJK655381 NTG655381 ODC655381 OMY655381 OWU655381 PGQ655381 PQM655381 QAI655381 QKE655381 QUA655381 RDW655381 RNS655381 RXO655381 SHK655381 SRG655381 TBC655381 TKY655381 TUU655381 UEQ655381 UOM655381 UYI655381 VIE655381 VSA655381 WBW655381 WLS655381 WVO655381 G720917 JC720917 SY720917 ACU720917 AMQ720917 AWM720917 BGI720917 BQE720917 CAA720917 CJW720917 CTS720917 DDO720917 DNK720917 DXG720917 EHC720917 EQY720917 FAU720917 FKQ720917 FUM720917 GEI720917 GOE720917 GYA720917 HHW720917 HRS720917 IBO720917 ILK720917 IVG720917 JFC720917 JOY720917 JYU720917 KIQ720917 KSM720917 LCI720917 LME720917 LWA720917 MFW720917 MPS720917 MZO720917 NJK720917 NTG720917 ODC720917 OMY720917 OWU720917 PGQ720917 PQM720917 QAI720917 QKE720917 QUA720917 RDW720917 RNS720917 RXO720917 SHK720917 SRG720917 TBC720917 TKY720917 TUU720917 UEQ720917 UOM720917 UYI720917 VIE720917 VSA720917 WBW720917 WLS720917 WVO720917 G786453 JC786453 SY786453 ACU786453 AMQ786453 AWM786453 BGI786453 BQE786453 CAA786453 CJW786453 CTS786453 DDO786453 DNK786453 DXG786453 EHC786453 EQY786453 FAU786453 FKQ786453 FUM786453 GEI786453 GOE786453 GYA786453 HHW786453 HRS786453 IBO786453 ILK786453 IVG786453 JFC786453 JOY786453 JYU786453 KIQ786453 KSM786453 LCI786453 LME786453 LWA786453 MFW786453 MPS786453 MZO786453 NJK786453 NTG786453 ODC786453 OMY786453 OWU786453 PGQ786453 PQM786453 QAI786453 QKE786453 QUA786453 RDW786453 RNS786453 RXO786453 SHK786453 SRG786453 TBC786453 TKY786453 TUU786453 UEQ786453 UOM786453 UYI786453 VIE786453 VSA786453 WBW786453 WLS786453 WVO786453 G851989 JC851989 SY851989 ACU851989 AMQ851989 AWM851989 BGI851989 BQE851989 CAA851989 CJW851989 CTS851989 DDO851989 DNK851989 DXG851989 EHC851989 EQY851989 FAU851989 FKQ851989 FUM851989 GEI851989 GOE851989 GYA851989 HHW851989 HRS851989 IBO851989 ILK851989 IVG851989 JFC851989 JOY851989 JYU851989 KIQ851989 KSM851989 LCI851989 LME851989 LWA851989 MFW851989 MPS851989 MZO851989 NJK851989 NTG851989 ODC851989 OMY851989 OWU851989 PGQ851989 PQM851989 QAI851989 QKE851989 QUA851989 RDW851989 RNS851989 RXO851989 SHK851989 SRG851989 TBC851989 TKY851989 TUU851989 UEQ851989 UOM851989 UYI851989 VIE851989 VSA851989 WBW851989 WLS851989 WVO851989 G917525 JC917525 SY917525 ACU917525 AMQ917525 AWM917525 BGI917525 BQE917525 CAA917525 CJW917525 CTS917525 DDO917525 DNK917525 DXG917525 EHC917525 EQY917525 FAU917525 FKQ917525 FUM917525 GEI917525 GOE917525 GYA917525 HHW917525 HRS917525 IBO917525 ILK917525 IVG917525 JFC917525 JOY917525 JYU917525 KIQ917525 KSM917525 LCI917525 LME917525 LWA917525 MFW917525 MPS917525 MZO917525 NJK917525 NTG917525 ODC917525 OMY917525 OWU917525 PGQ917525 PQM917525 QAI917525 QKE917525 QUA917525 RDW917525 RNS917525 RXO917525 SHK917525 SRG917525 TBC917525 TKY917525 TUU917525 UEQ917525 UOM917525 UYI917525 VIE917525 VSA917525 WBW917525 WLS917525 WVO917525 G983061 JC983061 SY983061 ACU983061 AMQ983061 AWM983061 BGI983061 BQE983061 CAA983061 CJW983061 CTS983061 DDO983061 DNK983061 DXG983061 EHC983061 EQY983061 FAU983061 FKQ983061 FUM983061 GEI983061 GOE983061 GYA983061 HHW983061 HRS983061 IBO983061 ILK983061 IVG983061 JFC983061 JOY983061 JYU983061 KIQ983061 KSM983061 LCI983061 LME983061 LWA983061 MFW983061 MPS983061 MZO983061 NJK983061 NTG983061 ODC983061 OMY983061 OWU983061 PGQ983061 PQM983061 QAI983061 QKE983061 QUA983061 RDW983061 RNS983061 RXO983061 SHK983061 SRG983061 TBC983061 TKY983061 TUU983061 UEQ983061 UOM983061 UYI983061 VIE983061 VSA983061 WBW983061 WLS983061 WVO983061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G9 JC9 SY9 ACU9 AMQ9 AWM9 BGI9 BQE9 CAA9 CJW9 CTS9 DDO9 DNK9 DXG9 EHC9 EQY9 FAU9 FKQ9 FUM9 GEI9 GOE9 GYA9 HHW9 HRS9 IBO9 ILK9 IVG9 JFC9 JOY9 JYU9 KIQ9 KSM9 LCI9 LME9 LWA9 MFW9 MPS9 MZO9 NJK9 NTG9 ODC9 OMY9 OWU9 PGQ9 PQM9 QAI9 QKE9 QUA9 RDW9 RNS9 RXO9 SHK9 SRG9 TBC9 TKY9 TUU9 UEQ9 UOM9 UYI9 VIE9 VSA9 WBW9 WLS9 WVO9 G65546 JC65546 SY65546 ACU65546 AMQ65546 AWM65546 BGI65546 BQE65546 CAA65546 CJW65546 CTS65546 DDO65546 DNK65546 DXG65546 EHC65546 EQY65546 FAU65546 FKQ65546 FUM65546 GEI65546 GOE65546 GYA65546 HHW65546 HRS65546 IBO65546 ILK65546 IVG65546 JFC65546 JOY65546 JYU65546 KIQ65546 KSM65546 LCI65546 LME65546 LWA65546 MFW65546 MPS65546 MZO65546 NJK65546 NTG65546 ODC65546 OMY65546 OWU65546 PGQ65546 PQM65546 QAI65546 QKE65546 QUA65546 RDW65546 RNS65546 RXO65546 SHK65546 SRG65546 TBC65546 TKY65546 TUU65546 UEQ65546 UOM65546 UYI65546 VIE65546 VSA65546 WBW65546 WLS65546 WVO65546 G131082 JC131082 SY131082 ACU131082 AMQ131082 AWM131082 BGI131082 BQE131082 CAA131082 CJW131082 CTS131082 DDO131082 DNK131082 DXG131082 EHC131082 EQY131082 FAU131082 FKQ131082 FUM131082 GEI131082 GOE131082 GYA131082 HHW131082 HRS131082 IBO131082 ILK131082 IVG131082 JFC131082 JOY131082 JYU131082 KIQ131082 KSM131082 LCI131082 LME131082 LWA131082 MFW131082 MPS131082 MZO131082 NJK131082 NTG131082 ODC131082 OMY131082 OWU131082 PGQ131082 PQM131082 QAI131082 QKE131082 QUA131082 RDW131082 RNS131082 RXO131082 SHK131082 SRG131082 TBC131082 TKY131082 TUU131082 UEQ131082 UOM131082 UYI131082 VIE131082 VSA131082 WBW131082 WLS131082 WVO131082 G196618 JC196618 SY196618 ACU196618 AMQ196618 AWM196618 BGI196618 BQE196618 CAA196618 CJW196618 CTS196618 DDO196618 DNK196618 DXG196618 EHC196618 EQY196618 FAU196618 FKQ196618 FUM196618 GEI196618 GOE196618 GYA196618 HHW196618 HRS196618 IBO196618 ILK196618 IVG196618 JFC196618 JOY196618 JYU196618 KIQ196618 KSM196618 LCI196618 LME196618 LWA196618 MFW196618 MPS196618 MZO196618 NJK196618 NTG196618 ODC196618 OMY196618 OWU196618 PGQ196618 PQM196618 QAI196618 QKE196618 QUA196618 RDW196618 RNS196618 RXO196618 SHK196618 SRG196618 TBC196618 TKY196618 TUU196618 UEQ196618 UOM196618 UYI196618 VIE196618 VSA196618 WBW196618 WLS196618 WVO196618 G262154 JC262154 SY262154 ACU262154 AMQ262154 AWM262154 BGI262154 BQE262154 CAA262154 CJW262154 CTS262154 DDO262154 DNK262154 DXG262154 EHC262154 EQY262154 FAU262154 FKQ262154 FUM262154 GEI262154 GOE262154 GYA262154 HHW262154 HRS262154 IBO262154 ILK262154 IVG262154 JFC262154 JOY262154 JYU262154 KIQ262154 KSM262154 LCI262154 LME262154 LWA262154 MFW262154 MPS262154 MZO262154 NJK262154 NTG262154 ODC262154 OMY262154 OWU262154 PGQ262154 PQM262154 QAI262154 QKE262154 QUA262154 RDW262154 RNS262154 RXO262154 SHK262154 SRG262154 TBC262154 TKY262154 TUU262154 UEQ262154 UOM262154 UYI262154 VIE262154 VSA262154 WBW262154 WLS262154 WVO262154 G327690 JC327690 SY327690 ACU327690 AMQ327690 AWM327690 BGI327690 BQE327690 CAA327690 CJW327690 CTS327690 DDO327690 DNK327690 DXG327690 EHC327690 EQY327690 FAU327690 FKQ327690 FUM327690 GEI327690 GOE327690 GYA327690 HHW327690 HRS327690 IBO327690 ILK327690 IVG327690 JFC327690 JOY327690 JYU327690 KIQ327690 KSM327690 LCI327690 LME327690 LWA327690 MFW327690 MPS327690 MZO327690 NJK327690 NTG327690 ODC327690 OMY327690 OWU327690 PGQ327690 PQM327690 QAI327690 QKE327690 QUA327690 RDW327690 RNS327690 RXO327690 SHK327690 SRG327690 TBC327690 TKY327690 TUU327690 UEQ327690 UOM327690 UYI327690 VIE327690 VSA327690 WBW327690 WLS327690 WVO327690 G393226 JC393226 SY393226 ACU393226 AMQ393226 AWM393226 BGI393226 BQE393226 CAA393226 CJW393226 CTS393226 DDO393226 DNK393226 DXG393226 EHC393226 EQY393226 FAU393226 FKQ393226 FUM393226 GEI393226 GOE393226 GYA393226 HHW393226 HRS393226 IBO393226 ILK393226 IVG393226 JFC393226 JOY393226 JYU393226 KIQ393226 KSM393226 LCI393226 LME393226 LWA393226 MFW393226 MPS393226 MZO393226 NJK393226 NTG393226 ODC393226 OMY393226 OWU393226 PGQ393226 PQM393226 QAI393226 QKE393226 QUA393226 RDW393226 RNS393226 RXO393226 SHK393226 SRG393226 TBC393226 TKY393226 TUU393226 UEQ393226 UOM393226 UYI393226 VIE393226 VSA393226 WBW393226 WLS393226 WVO393226 G458762 JC458762 SY458762 ACU458762 AMQ458762 AWM458762 BGI458762 BQE458762 CAA458762 CJW458762 CTS458762 DDO458762 DNK458762 DXG458762 EHC458762 EQY458762 FAU458762 FKQ458762 FUM458762 GEI458762 GOE458762 GYA458762 HHW458762 HRS458762 IBO458762 ILK458762 IVG458762 JFC458762 JOY458762 JYU458762 KIQ458762 KSM458762 LCI458762 LME458762 LWA458762 MFW458762 MPS458762 MZO458762 NJK458762 NTG458762 ODC458762 OMY458762 OWU458762 PGQ458762 PQM458762 QAI458762 QKE458762 QUA458762 RDW458762 RNS458762 RXO458762 SHK458762 SRG458762 TBC458762 TKY458762 TUU458762 UEQ458762 UOM458762 UYI458762 VIE458762 VSA458762 WBW458762 WLS458762 WVO458762 G524298 JC524298 SY524298 ACU524298 AMQ524298 AWM524298 BGI524298 BQE524298 CAA524298 CJW524298 CTS524298 DDO524298 DNK524298 DXG524298 EHC524298 EQY524298 FAU524298 FKQ524298 FUM524298 GEI524298 GOE524298 GYA524298 HHW524298 HRS524298 IBO524298 ILK524298 IVG524298 JFC524298 JOY524298 JYU524298 KIQ524298 KSM524298 LCI524298 LME524298 LWA524298 MFW524298 MPS524298 MZO524298 NJK524298 NTG524298 ODC524298 OMY524298 OWU524298 PGQ524298 PQM524298 QAI524298 QKE524298 QUA524298 RDW524298 RNS524298 RXO524298 SHK524298 SRG524298 TBC524298 TKY524298 TUU524298 UEQ524298 UOM524298 UYI524298 VIE524298 VSA524298 WBW524298 WLS524298 WVO524298 G589834 JC589834 SY589834 ACU589834 AMQ589834 AWM589834 BGI589834 BQE589834 CAA589834 CJW589834 CTS589834 DDO589834 DNK589834 DXG589834 EHC589834 EQY589834 FAU589834 FKQ589834 FUM589834 GEI589834 GOE589834 GYA589834 HHW589834 HRS589834 IBO589834 ILK589834 IVG589834 JFC589834 JOY589834 JYU589834 KIQ589834 KSM589834 LCI589834 LME589834 LWA589834 MFW589834 MPS589834 MZO589834 NJK589834 NTG589834 ODC589834 OMY589834 OWU589834 PGQ589834 PQM589834 QAI589834 QKE589834 QUA589834 RDW589834 RNS589834 RXO589834 SHK589834 SRG589834 TBC589834 TKY589834 TUU589834 UEQ589834 UOM589834 UYI589834 VIE589834 VSA589834 WBW589834 WLS589834 WVO589834 G655370 JC655370 SY655370 ACU655370 AMQ655370 AWM655370 BGI655370 BQE655370 CAA655370 CJW655370 CTS655370 DDO655370 DNK655370 DXG655370 EHC655370 EQY655370 FAU655370 FKQ655370 FUM655370 GEI655370 GOE655370 GYA655370 HHW655370 HRS655370 IBO655370 ILK655370 IVG655370 JFC655370 JOY655370 JYU655370 KIQ655370 KSM655370 LCI655370 LME655370 LWA655370 MFW655370 MPS655370 MZO655370 NJK655370 NTG655370 ODC655370 OMY655370 OWU655370 PGQ655370 PQM655370 QAI655370 QKE655370 QUA655370 RDW655370 RNS655370 RXO655370 SHK655370 SRG655370 TBC655370 TKY655370 TUU655370 UEQ655370 UOM655370 UYI655370 VIE655370 VSA655370 WBW655370 WLS655370 WVO655370 G720906 JC720906 SY720906 ACU720906 AMQ720906 AWM720906 BGI720906 BQE720906 CAA720906 CJW720906 CTS720906 DDO720906 DNK720906 DXG720906 EHC720906 EQY720906 FAU720906 FKQ720906 FUM720906 GEI720906 GOE720906 GYA720906 HHW720906 HRS720906 IBO720906 ILK720906 IVG720906 JFC720906 JOY720906 JYU720906 KIQ720906 KSM720906 LCI720906 LME720906 LWA720906 MFW720906 MPS720906 MZO720906 NJK720906 NTG720906 ODC720906 OMY720906 OWU720906 PGQ720906 PQM720906 QAI720906 QKE720906 QUA720906 RDW720906 RNS720906 RXO720906 SHK720906 SRG720906 TBC720906 TKY720906 TUU720906 UEQ720906 UOM720906 UYI720906 VIE720906 VSA720906 WBW720906 WLS720906 WVO720906 G786442 JC786442 SY786442 ACU786442 AMQ786442 AWM786442 BGI786442 BQE786442 CAA786442 CJW786442 CTS786442 DDO786442 DNK786442 DXG786442 EHC786442 EQY786442 FAU786442 FKQ786442 FUM786442 GEI786442 GOE786442 GYA786442 HHW786442 HRS786442 IBO786442 ILK786442 IVG786442 JFC786442 JOY786442 JYU786442 KIQ786442 KSM786442 LCI786442 LME786442 LWA786442 MFW786442 MPS786442 MZO786442 NJK786442 NTG786442 ODC786442 OMY786442 OWU786442 PGQ786442 PQM786442 QAI786442 QKE786442 QUA786442 RDW786442 RNS786442 RXO786442 SHK786442 SRG786442 TBC786442 TKY786442 TUU786442 UEQ786442 UOM786442 UYI786442 VIE786442 VSA786442 WBW786442 WLS786442 WVO786442 G851978 JC851978 SY851978 ACU851978 AMQ851978 AWM851978 BGI851978 BQE851978 CAA851978 CJW851978 CTS851978 DDO851978 DNK851978 DXG851978 EHC851978 EQY851978 FAU851978 FKQ851978 FUM851978 GEI851978 GOE851978 GYA851978 HHW851978 HRS851978 IBO851978 ILK851978 IVG851978 JFC851978 JOY851978 JYU851978 KIQ851978 KSM851978 LCI851978 LME851978 LWA851978 MFW851978 MPS851978 MZO851978 NJK851978 NTG851978 ODC851978 OMY851978 OWU851978 PGQ851978 PQM851978 QAI851978 QKE851978 QUA851978 RDW851978 RNS851978 RXO851978 SHK851978 SRG851978 TBC851978 TKY851978 TUU851978 UEQ851978 UOM851978 UYI851978 VIE851978 VSA851978 WBW851978 WLS851978 WVO851978 G917514 JC917514 SY917514 ACU917514 AMQ917514 AWM917514 BGI917514 BQE917514 CAA917514 CJW917514 CTS917514 DDO917514 DNK917514 DXG917514 EHC917514 EQY917514 FAU917514 FKQ917514 FUM917514 GEI917514 GOE917514 GYA917514 HHW917514 HRS917514 IBO917514 ILK917514 IVG917514 JFC917514 JOY917514 JYU917514 KIQ917514 KSM917514 LCI917514 LME917514 LWA917514 MFW917514 MPS917514 MZO917514 NJK917514 NTG917514 ODC917514 OMY917514 OWU917514 PGQ917514 PQM917514 QAI917514 QKE917514 QUA917514 RDW917514 RNS917514 RXO917514 SHK917514 SRG917514 TBC917514 TKY917514 TUU917514 UEQ917514 UOM917514 UYI917514 VIE917514 VSA917514 WBW917514 WLS917514 WVO917514 G983050 JC983050 SY983050 ACU983050 AMQ983050 AWM983050 BGI983050 BQE983050 CAA983050 CJW983050 CTS983050 DDO983050 DNK983050 DXG983050 EHC983050 EQY983050 FAU983050 FKQ983050 FUM983050 GEI983050 GOE983050 GYA983050 HHW983050 HRS983050 IBO983050 ILK983050 IVG983050 JFC983050 JOY983050 JYU983050 KIQ983050 KSM983050 LCI983050 LME983050 LWA983050 MFW983050 MPS983050 MZO983050 NJK983050 NTG983050 ODC983050 OMY983050 OWU983050 PGQ983050 PQM983050 QAI983050 QKE983050 QUA983050 RDW983050 RNS983050 RXO983050 SHK983050 SRG983050 TBC983050 TKY983050 TUU983050 UEQ983050 UOM983050 UYI983050 VIE983050 VSA983050 WBW983050 WLS983050 WVO983050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1A0D5-8BA2-4577-B4D6-6029824D473D}">
  <sheetPr>
    <tabColor theme="7" tint="0.79998168889431442"/>
    <pageSetUpPr fitToPage="1"/>
  </sheetPr>
  <dimension ref="B1:P28"/>
  <sheetViews>
    <sheetView zoomScaleNormal="100" workbookViewId="0">
      <selection activeCell="C1" sqref="C1:K1"/>
    </sheetView>
  </sheetViews>
  <sheetFormatPr baseColWidth="10" defaultColWidth="10.85546875" defaultRowHeight="12.75" x14ac:dyDescent="0.2"/>
  <cols>
    <col min="1" max="1" width="3.5703125" style="474" customWidth="1"/>
    <col min="2" max="2" width="3.140625" style="474" customWidth="1"/>
    <col min="3" max="3" width="71.5703125" style="474" customWidth="1"/>
    <col min="4" max="4" width="3.5703125" style="474" customWidth="1"/>
    <col min="5" max="5" width="4.5703125" style="509" customWidth="1"/>
    <col min="6" max="6" width="16.5703125" style="474" customWidth="1"/>
    <col min="7" max="7" width="4.5703125" style="474" customWidth="1"/>
    <col min="8" max="8" width="16.5703125" style="474" customWidth="1"/>
    <col min="9" max="9" width="4.5703125" style="474" customWidth="1"/>
    <col min="10" max="10" width="16.5703125" style="474" customWidth="1"/>
    <col min="11" max="11" width="9.140625" style="474" customWidth="1"/>
    <col min="12" max="12" width="3.140625" style="474" customWidth="1"/>
    <col min="13" max="256" width="10.85546875" style="474"/>
    <col min="257" max="257" width="3.5703125" style="474" customWidth="1"/>
    <col min="258" max="258" width="1.5703125" style="474" customWidth="1"/>
    <col min="259" max="259" width="71.5703125" style="474" customWidth="1"/>
    <col min="260" max="260" width="3.5703125" style="474" customWidth="1"/>
    <col min="261" max="261" width="4.5703125" style="474" customWidth="1"/>
    <col min="262" max="262" width="16.5703125" style="474" customWidth="1"/>
    <col min="263" max="263" width="4.5703125" style="474" customWidth="1"/>
    <col min="264" max="264" width="16.5703125" style="474" customWidth="1"/>
    <col min="265" max="265" width="4.5703125" style="474" customWidth="1"/>
    <col min="266" max="266" width="16.5703125" style="474" customWidth="1"/>
    <col min="267" max="267" width="9.140625" style="474" customWidth="1"/>
    <col min="268" max="268" width="1.5703125" style="474" customWidth="1"/>
    <col min="269" max="512" width="10.85546875" style="474"/>
    <col min="513" max="513" width="3.5703125" style="474" customWidth="1"/>
    <col min="514" max="514" width="1.5703125" style="474" customWidth="1"/>
    <col min="515" max="515" width="71.5703125" style="474" customWidth="1"/>
    <col min="516" max="516" width="3.5703125" style="474" customWidth="1"/>
    <col min="517" max="517" width="4.5703125" style="474" customWidth="1"/>
    <col min="518" max="518" width="16.5703125" style="474" customWidth="1"/>
    <col min="519" max="519" width="4.5703125" style="474" customWidth="1"/>
    <col min="520" max="520" width="16.5703125" style="474" customWidth="1"/>
    <col min="521" max="521" width="4.5703125" style="474" customWidth="1"/>
    <col min="522" max="522" width="16.5703125" style="474" customWidth="1"/>
    <col min="523" max="523" width="9.140625" style="474" customWidth="1"/>
    <col min="524" max="524" width="1.5703125" style="474" customWidth="1"/>
    <col min="525" max="768" width="10.85546875" style="474"/>
    <col min="769" max="769" width="3.5703125" style="474" customWidth="1"/>
    <col min="770" max="770" width="1.5703125" style="474" customWidth="1"/>
    <col min="771" max="771" width="71.5703125" style="474" customWidth="1"/>
    <col min="772" max="772" width="3.5703125" style="474" customWidth="1"/>
    <col min="773" max="773" width="4.5703125" style="474" customWidth="1"/>
    <col min="774" max="774" width="16.5703125" style="474" customWidth="1"/>
    <col min="775" max="775" width="4.5703125" style="474" customWidth="1"/>
    <col min="776" max="776" width="16.5703125" style="474" customWidth="1"/>
    <col min="777" max="777" width="4.5703125" style="474" customWidth="1"/>
    <col min="778" max="778" width="16.5703125" style="474" customWidth="1"/>
    <col min="779" max="779" width="9.140625" style="474" customWidth="1"/>
    <col min="780" max="780" width="1.5703125" style="474" customWidth="1"/>
    <col min="781" max="1024" width="10.85546875" style="474"/>
    <col min="1025" max="1025" width="3.5703125" style="474" customWidth="1"/>
    <col min="1026" max="1026" width="1.5703125" style="474" customWidth="1"/>
    <col min="1027" max="1027" width="71.5703125" style="474" customWidth="1"/>
    <col min="1028" max="1028" width="3.5703125" style="474" customWidth="1"/>
    <col min="1029" max="1029" width="4.5703125" style="474" customWidth="1"/>
    <col min="1030" max="1030" width="16.5703125" style="474" customWidth="1"/>
    <col min="1031" max="1031" width="4.5703125" style="474" customWidth="1"/>
    <col min="1032" max="1032" width="16.5703125" style="474" customWidth="1"/>
    <col min="1033" max="1033" width="4.5703125" style="474" customWidth="1"/>
    <col min="1034" max="1034" width="16.5703125" style="474" customWidth="1"/>
    <col min="1035" max="1035" width="9.140625" style="474" customWidth="1"/>
    <col min="1036" max="1036" width="1.5703125" style="474" customWidth="1"/>
    <col min="1037" max="1280" width="10.85546875" style="474"/>
    <col min="1281" max="1281" width="3.5703125" style="474" customWidth="1"/>
    <col min="1282" max="1282" width="1.5703125" style="474" customWidth="1"/>
    <col min="1283" max="1283" width="71.5703125" style="474" customWidth="1"/>
    <col min="1284" max="1284" width="3.5703125" style="474" customWidth="1"/>
    <col min="1285" max="1285" width="4.5703125" style="474" customWidth="1"/>
    <col min="1286" max="1286" width="16.5703125" style="474" customWidth="1"/>
    <col min="1287" max="1287" width="4.5703125" style="474" customWidth="1"/>
    <col min="1288" max="1288" width="16.5703125" style="474" customWidth="1"/>
    <col min="1289" max="1289" width="4.5703125" style="474" customWidth="1"/>
    <col min="1290" max="1290" width="16.5703125" style="474" customWidth="1"/>
    <col min="1291" max="1291" width="9.140625" style="474" customWidth="1"/>
    <col min="1292" max="1292" width="1.5703125" style="474" customWidth="1"/>
    <col min="1293" max="1536" width="10.85546875" style="474"/>
    <col min="1537" max="1537" width="3.5703125" style="474" customWidth="1"/>
    <col min="1538" max="1538" width="1.5703125" style="474" customWidth="1"/>
    <col min="1539" max="1539" width="71.5703125" style="474" customWidth="1"/>
    <col min="1540" max="1540" width="3.5703125" style="474" customWidth="1"/>
    <col min="1541" max="1541" width="4.5703125" style="474" customWidth="1"/>
    <col min="1542" max="1542" width="16.5703125" style="474" customWidth="1"/>
    <col min="1543" max="1543" width="4.5703125" style="474" customWidth="1"/>
    <col min="1544" max="1544" width="16.5703125" style="474" customWidth="1"/>
    <col min="1545" max="1545" width="4.5703125" style="474" customWidth="1"/>
    <col min="1546" max="1546" width="16.5703125" style="474" customWidth="1"/>
    <col min="1547" max="1547" width="9.140625" style="474" customWidth="1"/>
    <col min="1548" max="1548" width="1.5703125" style="474" customWidth="1"/>
    <col min="1549" max="1792" width="10.85546875" style="474"/>
    <col min="1793" max="1793" width="3.5703125" style="474" customWidth="1"/>
    <col min="1794" max="1794" width="1.5703125" style="474" customWidth="1"/>
    <col min="1795" max="1795" width="71.5703125" style="474" customWidth="1"/>
    <col min="1796" max="1796" width="3.5703125" style="474" customWidth="1"/>
    <col min="1797" max="1797" width="4.5703125" style="474" customWidth="1"/>
    <col min="1798" max="1798" width="16.5703125" style="474" customWidth="1"/>
    <col min="1799" max="1799" width="4.5703125" style="474" customWidth="1"/>
    <col min="1800" max="1800" width="16.5703125" style="474" customWidth="1"/>
    <col min="1801" max="1801" width="4.5703125" style="474" customWidth="1"/>
    <col min="1802" max="1802" width="16.5703125" style="474" customWidth="1"/>
    <col min="1803" max="1803" width="9.140625" style="474" customWidth="1"/>
    <col min="1804" max="1804" width="1.5703125" style="474" customWidth="1"/>
    <col min="1805" max="2048" width="10.85546875" style="474"/>
    <col min="2049" max="2049" width="3.5703125" style="474" customWidth="1"/>
    <col min="2050" max="2050" width="1.5703125" style="474" customWidth="1"/>
    <col min="2051" max="2051" width="71.5703125" style="474" customWidth="1"/>
    <col min="2052" max="2052" width="3.5703125" style="474" customWidth="1"/>
    <col min="2053" max="2053" width="4.5703125" style="474" customWidth="1"/>
    <col min="2054" max="2054" width="16.5703125" style="474" customWidth="1"/>
    <col min="2055" max="2055" width="4.5703125" style="474" customWidth="1"/>
    <col min="2056" max="2056" width="16.5703125" style="474" customWidth="1"/>
    <col min="2057" max="2057" width="4.5703125" style="474" customWidth="1"/>
    <col min="2058" max="2058" width="16.5703125" style="474" customWidth="1"/>
    <col min="2059" max="2059" width="9.140625" style="474" customWidth="1"/>
    <col min="2060" max="2060" width="1.5703125" style="474" customWidth="1"/>
    <col min="2061" max="2304" width="10.85546875" style="474"/>
    <col min="2305" max="2305" width="3.5703125" style="474" customWidth="1"/>
    <col min="2306" max="2306" width="1.5703125" style="474" customWidth="1"/>
    <col min="2307" max="2307" width="71.5703125" style="474" customWidth="1"/>
    <col min="2308" max="2308" width="3.5703125" style="474" customWidth="1"/>
    <col min="2309" max="2309" width="4.5703125" style="474" customWidth="1"/>
    <col min="2310" max="2310" width="16.5703125" style="474" customWidth="1"/>
    <col min="2311" max="2311" width="4.5703125" style="474" customWidth="1"/>
    <col min="2312" max="2312" width="16.5703125" style="474" customWidth="1"/>
    <col min="2313" max="2313" width="4.5703125" style="474" customWidth="1"/>
    <col min="2314" max="2314" width="16.5703125" style="474" customWidth="1"/>
    <col min="2315" max="2315" width="9.140625" style="474" customWidth="1"/>
    <col min="2316" max="2316" width="1.5703125" style="474" customWidth="1"/>
    <col min="2317" max="2560" width="10.85546875" style="474"/>
    <col min="2561" max="2561" width="3.5703125" style="474" customWidth="1"/>
    <col min="2562" max="2562" width="1.5703125" style="474" customWidth="1"/>
    <col min="2563" max="2563" width="71.5703125" style="474" customWidth="1"/>
    <col min="2564" max="2564" width="3.5703125" style="474" customWidth="1"/>
    <col min="2565" max="2565" width="4.5703125" style="474" customWidth="1"/>
    <col min="2566" max="2566" width="16.5703125" style="474" customWidth="1"/>
    <col min="2567" max="2567" width="4.5703125" style="474" customWidth="1"/>
    <col min="2568" max="2568" width="16.5703125" style="474" customWidth="1"/>
    <col min="2569" max="2569" width="4.5703125" style="474" customWidth="1"/>
    <col min="2570" max="2570" width="16.5703125" style="474" customWidth="1"/>
    <col min="2571" max="2571" width="9.140625" style="474" customWidth="1"/>
    <col min="2572" max="2572" width="1.5703125" style="474" customWidth="1"/>
    <col min="2573" max="2816" width="10.85546875" style="474"/>
    <col min="2817" max="2817" width="3.5703125" style="474" customWidth="1"/>
    <col min="2818" max="2818" width="1.5703125" style="474" customWidth="1"/>
    <col min="2819" max="2819" width="71.5703125" style="474" customWidth="1"/>
    <col min="2820" max="2820" width="3.5703125" style="474" customWidth="1"/>
    <col min="2821" max="2821" width="4.5703125" style="474" customWidth="1"/>
    <col min="2822" max="2822" width="16.5703125" style="474" customWidth="1"/>
    <col min="2823" max="2823" width="4.5703125" style="474" customWidth="1"/>
    <col min="2824" max="2824" width="16.5703125" style="474" customWidth="1"/>
    <col min="2825" max="2825" width="4.5703125" style="474" customWidth="1"/>
    <col min="2826" max="2826" width="16.5703125" style="474" customWidth="1"/>
    <col min="2827" max="2827" width="9.140625" style="474" customWidth="1"/>
    <col min="2828" max="2828" width="1.5703125" style="474" customWidth="1"/>
    <col min="2829" max="3072" width="10.85546875" style="474"/>
    <col min="3073" max="3073" width="3.5703125" style="474" customWidth="1"/>
    <col min="3074" max="3074" width="1.5703125" style="474" customWidth="1"/>
    <col min="3075" max="3075" width="71.5703125" style="474" customWidth="1"/>
    <col min="3076" max="3076" width="3.5703125" style="474" customWidth="1"/>
    <col min="3077" max="3077" width="4.5703125" style="474" customWidth="1"/>
    <col min="3078" max="3078" width="16.5703125" style="474" customWidth="1"/>
    <col min="3079" max="3079" width="4.5703125" style="474" customWidth="1"/>
    <col min="3080" max="3080" width="16.5703125" style="474" customWidth="1"/>
    <col min="3081" max="3081" width="4.5703125" style="474" customWidth="1"/>
    <col min="3082" max="3082" width="16.5703125" style="474" customWidth="1"/>
    <col min="3083" max="3083" width="9.140625" style="474" customWidth="1"/>
    <col min="3084" max="3084" width="1.5703125" style="474" customWidth="1"/>
    <col min="3085" max="3328" width="10.85546875" style="474"/>
    <col min="3329" max="3329" width="3.5703125" style="474" customWidth="1"/>
    <col min="3330" max="3330" width="1.5703125" style="474" customWidth="1"/>
    <col min="3331" max="3331" width="71.5703125" style="474" customWidth="1"/>
    <col min="3332" max="3332" width="3.5703125" style="474" customWidth="1"/>
    <col min="3333" max="3333" width="4.5703125" style="474" customWidth="1"/>
    <col min="3334" max="3334" width="16.5703125" style="474" customWidth="1"/>
    <col min="3335" max="3335" width="4.5703125" style="474" customWidth="1"/>
    <col min="3336" max="3336" width="16.5703125" style="474" customWidth="1"/>
    <col min="3337" max="3337" width="4.5703125" style="474" customWidth="1"/>
    <col min="3338" max="3338" width="16.5703125" style="474" customWidth="1"/>
    <col min="3339" max="3339" width="9.140625" style="474" customWidth="1"/>
    <col min="3340" max="3340" width="1.5703125" style="474" customWidth="1"/>
    <col min="3341" max="3584" width="10.85546875" style="474"/>
    <col min="3585" max="3585" width="3.5703125" style="474" customWidth="1"/>
    <col min="3586" max="3586" width="1.5703125" style="474" customWidth="1"/>
    <col min="3587" max="3587" width="71.5703125" style="474" customWidth="1"/>
    <col min="3588" max="3588" width="3.5703125" style="474" customWidth="1"/>
    <col min="3589" max="3589" width="4.5703125" style="474" customWidth="1"/>
    <col min="3590" max="3590" width="16.5703125" style="474" customWidth="1"/>
    <col min="3591" max="3591" width="4.5703125" style="474" customWidth="1"/>
    <col min="3592" max="3592" width="16.5703125" style="474" customWidth="1"/>
    <col min="3593" max="3593" width="4.5703125" style="474" customWidth="1"/>
    <col min="3594" max="3594" width="16.5703125" style="474" customWidth="1"/>
    <col min="3595" max="3595" width="9.140625" style="474" customWidth="1"/>
    <col min="3596" max="3596" width="1.5703125" style="474" customWidth="1"/>
    <col min="3597" max="3840" width="10.85546875" style="474"/>
    <col min="3841" max="3841" width="3.5703125" style="474" customWidth="1"/>
    <col min="3842" max="3842" width="1.5703125" style="474" customWidth="1"/>
    <col min="3843" max="3843" width="71.5703125" style="474" customWidth="1"/>
    <col min="3844" max="3844" width="3.5703125" style="474" customWidth="1"/>
    <col min="3845" max="3845" width="4.5703125" style="474" customWidth="1"/>
    <col min="3846" max="3846" width="16.5703125" style="474" customWidth="1"/>
    <col min="3847" max="3847" width="4.5703125" style="474" customWidth="1"/>
    <col min="3848" max="3848" width="16.5703125" style="474" customWidth="1"/>
    <col min="3849" max="3849" width="4.5703125" style="474" customWidth="1"/>
    <col min="3850" max="3850" width="16.5703125" style="474" customWidth="1"/>
    <col min="3851" max="3851" width="9.140625" style="474" customWidth="1"/>
    <col min="3852" max="3852" width="1.5703125" style="474" customWidth="1"/>
    <col min="3853" max="4096" width="10.85546875" style="474"/>
    <col min="4097" max="4097" width="3.5703125" style="474" customWidth="1"/>
    <col min="4098" max="4098" width="1.5703125" style="474" customWidth="1"/>
    <col min="4099" max="4099" width="71.5703125" style="474" customWidth="1"/>
    <col min="4100" max="4100" width="3.5703125" style="474" customWidth="1"/>
    <col min="4101" max="4101" width="4.5703125" style="474" customWidth="1"/>
    <col min="4102" max="4102" width="16.5703125" style="474" customWidth="1"/>
    <col min="4103" max="4103" width="4.5703125" style="474" customWidth="1"/>
    <col min="4104" max="4104" width="16.5703125" style="474" customWidth="1"/>
    <col min="4105" max="4105" width="4.5703125" style="474" customWidth="1"/>
    <col min="4106" max="4106" width="16.5703125" style="474" customWidth="1"/>
    <col min="4107" max="4107" width="9.140625" style="474" customWidth="1"/>
    <col min="4108" max="4108" width="1.5703125" style="474" customWidth="1"/>
    <col min="4109" max="4352" width="10.85546875" style="474"/>
    <col min="4353" max="4353" width="3.5703125" style="474" customWidth="1"/>
    <col min="4354" max="4354" width="1.5703125" style="474" customWidth="1"/>
    <col min="4355" max="4355" width="71.5703125" style="474" customWidth="1"/>
    <col min="4356" max="4356" width="3.5703125" style="474" customWidth="1"/>
    <col min="4357" max="4357" width="4.5703125" style="474" customWidth="1"/>
    <col min="4358" max="4358" width="16.5703125" style="474" customWidth="1"/>
    <col min="4359" max="4359" width="4.5703125" style="474" customWidth="1"/>
    <col min="4360" max="4360" width="16.5703125" style="474" customWidth="1"/>
    <col min="4361" max="4361" width="4.5703125" style="474" customWidth="1"/>
    <col min="4362" max="4362" width="16.5703125" style="474" customWidth="1"/>
    <col min="4363" max="4363" width="9.140625" style="474" customWidth="1"/>
    <col min="4364" max="4364" width="1.5703125" style="474" customWidth="1"/>
    <col min="4365" max="4608" width="10.85546875" style="474"/>
    <col min="4609" max="4609" width="3.5703125" style="474" customWidth="1"/>
    <col min="4610" max="4610" width="1.5703125" style="474" customWidth="1"/>
    <col min="4611" max="4611" width="71.5703125" style="474" customWidth="1"/>
    <col min="4612" max="4612" width="3.5703125" style="474" customWidth="1"/>
    <col min="4613" max="4613" width="4.5703125" style="474" customWidth="1"/>
    <col min="4614" max="4614" width="16.5703125" style="474" customWidth="1"/>
    <col min="4615" max="4615" width="4.5703125" style="474" customWidth="1"/>
    <col min="4616" max="4616" width="16.5703125" style="474" customWidth="1"/>
    <col min="4617" max="4617" width="4.5703125" style="474" customWidth="1"/>
    <col min="4618" max="4618" width="16.5703125" style="474" customWidth="1"/>
    <col min="4619" max="4619" width="9.140625" style="474" customWidth="1"/>
    <col min="4620" max="4620" width="1.5703125" style="474" customWidth="1"/>
    <col min="4621" max="4864" width="10.85546875" style="474"/>
    <col min="4865" max="4865" width="3.5703125" style="474" customWidth="1"/>
    <col min="4866" max="4866" width="1.5703125" style="474" customWidth="1"/>
    <col min="4867" max="4867" width="71.5703125" style="474" customWidth="1"/>
    <col min="4868" max="4868" width="3.5703125" style="474" customWidth="1"/>
    <col min="4869" max="4869" width="4.5703125" style="474" customWidth="1"/>
    <col min="4870" max="4870" width="16.5703125" style="474" customWidth="1"/>
    <col min="4871" max="4871" width="4.5703125" style="474" customWidth="1"/>
    <col min="4872" max="4872" width="16.5703125" style="474" customWidth="1"/>
    <col min="4873" max="4873" width="4.5703125" style="474" customWidth="1"/>
    <col min="4874" max="4874" width="16.5703125" style="474" customWidth="1"/>
    <col min="4875" max="4875" width="9.140625" style="474" customWidth="1"/>
    <col min="4876" max="4876" width="1.5703125" style="474" customWidth="1"/>
    <col min="4877" max="5120" width="10.85546875" style="474"/>
    <col min="5121" max="5121" width="3.5703125" style="474" customWidth="1"/>
    <col min="5122" max="5122" width="1.5703125" style="474" customWidth="1"/>
    <col min="5123" max="5123" width="71.5703125" style="474" customWidth="1"/>
    <col min="5124" max="5124" width="3.5703125" style="474" customWidth="1"/>
    <col min="5125" max="5125" width="4.5703125" style="474" customWidth="1"/>
    <col min="5126" max="5126" width="16.5703125" style="474" customWidth="1"/>
    <col min="5127" max="5127" width="4.5703125" style="474" customWidth="1"/>
    <col min="5128" max="5128" width="16.5703125" style="474" customWidth="1"/>
    <col min="5129" max="5129" width="4.5703125" style="474" customWidth="1"/>
    <col min="5130" max="5130" width="16.5703125" style="474" customWidth="1"/>
    <col min="5131" max="5131" width="9.140625" style="474" customWidth="1"/>
    <col min="5132" max="5132" width="1.5703125" style="474" customWidth="1"/>
    <col min="5133" max="5376" width="10.85546875" style="474"/>
    <col min="5377" max="5377" width="3.5703125" style="474" customWidth="1"/>
    <col min="5378" max="5378" width="1.5703125" style="474" customWidth="1"/>
    <col min="5379" max="5379" width="71.5703125" style="474" customWidth="1"/>
    <col min="5380" max="5380" width="3.5703125" style="474" customWidth="1"/>
    <col min="5381" max="5381" width="4.5703125" style="474" customWidth="1"/>
    <col min="5382" max="5382" width="16.5703125" style="474" customWidth="1"/>
    <col min="5383" max="5383" width="4.5703125" style="474" customWidth="1"/>
    <col min="5384" max="5384" width="16.5703125" style="474" customWidth="1"/>
    <col min="5385" max="5385" width="4.5703125" style="474" customWidth="1"/>
    <col min="5386" max="5386" width="16.5703125" style="474" customWidth="1"/>
    <col min="5387" max="5387" width="9.140625" style="474" customWidth="1"/>
    <col min="5388" max="5388" width="1.5703125" style="474" customWidth="1"/>
    <col min="5389" max="5632" width="10.85546875" style="474"/>
    <col min="5633" max="5633" width="3.5703125" style="474" customWidth="1"/>
    <col min="5634" max="5634" width="1.5703125" style="474" customWidth="1"/>
    <col min="5635" max="5635" width="71.5703125" style="474" customWidth="1"/>
    <col min="5636" max="5636" width="3.5703125" style="474" customWidth="1"/>
    <col min="5637" max="5637" width="4.5703125" style="474" customWidth="1"/>
    <col min="5638" max="5638" width="16.5703125" style="474" customWidth="1"/>
    <col min="5639" max="5639" width="4.5703125" style="474" customWidth="1"/>
    <col min="5640" max="5640" width="16.5703125" style="474" customWidth="1"/>
    <col min="5641" max="5641" width="4.5703125" style="474" customWidth="1"/>
    <col min="5642" max="5642" width="16.5703125" style="474" customWidth="1"/>
    <col min="5643" max="5643" width="9.140625" style="474" customWidth="1"/>
    <col min="5644" max="5644" width="1.5703125" style="474" customWidth="1"/>
    <col min="5645" max="5888" width="10.85546875" style="474"/>
    <col min="5889" max="5889" width="3.5703125" style="474" customWidth="1"/>
    <col min="5890" max="5890" width="1.5703125" style="474" customWidth="1"/>
    <col min="5891" max="5891" width="71.5703125" style="474" customWidth="1"/>
    <col min="5892" max="5892" width="3.5703125" style="474" customWidth="1"/>
    <col min="5893" max="5893" width="4.5703125" style="474" customWidth="1"/>
    <col min="5894" max="5894" width="16.5703125" style="474" customWidth="1"/>
    <col min="5895" max="5895" width="4.5703125" style="474" customWidth="1"/>
    <col min="5896" max="5896" width="16.5703125" style="474" customWidth="1"/>
    <col min="5897" max="5897" width="4.5703125" style="474" customWidth="1"/>
    <col min="5898" max="5898" width="16.5703125" style="474" customWidth="1"/>
    <col min="5899" max="5899" width="9.140625" style="474" customWidth="1"/>
    <col min="5900" max="5900" width="1.5703125" style="474" customWidth="1"/>
    <col min="5901" max="6144" width="10.85546875" style="474"/>
    <col min="6145" max="6145" width="3.5703125" style="474" customWidth="1"/>
    <col min="6146" max="6146" width="1.5703125" style="474" customWidth="1"/>
    <col min="6147" max="6147" width="71.5703125" style="474" customWidth="1"/>
    <col min="6148" max="6148" width="3.5703125" style="474" customWidth="1"/>
    <col min="6149" max="6149" width="4.5703125" style="474" customWidth="1"/>
    <col min="6150" max="6150" width="16.5703125" style="474" customWidth="1"/>
    <col min="6151" max="6151" width="4.5703125" style="474" customWidth="1"/>
    <col min="6152" max="6152" width="16.5703125" style="474" customWidth="1"/>
    <col min="6153" max="6153" width="4.5703125" style="474" customWidth="1"/>
    <col min="6154" max="6154" width="16.5703125" style="474" customWidth="1"/>
    <col min="6155" max="6155" width="9.140625" style="474" customWidth="1"/>
    <col min="6156" max="6156" width="1.5703125" style="474" customWidth="1"/>
    <col min="6157" max="6400" width="10.85546875" style="474"/>
    <col min="6401" max="6401" width="3.5703125" style="474" customWidth="1"/>
    <col min="6402" max="6402" width="1.5703125" style="474" customWidth="1"/>
    <col min="6403" max="6403" width="71.5703125" style="474" customWidth="1"/>
    <col min="6404" max="6404" width="3.5703125" style="474" customWidth="1"/>
    <col min="6405" max="6405" width="4.5703125" style="474" customWidth="1"/>
    <col min="6406" max="6406" width="16.5703125" style="474" customWidth="1"/>
    <col min="6407" max="6407" width="4.5703125" style="474" customWidth="1"/>
    <col min="6408" max="6408" width="16.5703125" style="474" customWidth="1"/>
    <col min="6409" max="6409" width="4.5703125" style="474" customWidth="1"/>
    <col min="6410" max="6410" width="16.5703125" style="474" customWidth="1"/>
    <col min="6411" max="6411" width="9.140625" style="474" customWidth="1"/>
    <col min="6412" max="6412" width="1.5703125" style="474" customWidth="1"/>
    <col min="6413" max="6656" width="10.85546875" style="474"/>
    <col min="6657" max="6657" width="3.5703125" style="474" customWidth="1"/>
    <col min="6658" max="6658" width="1.5703125" style="474" customWidth="1"/>
    <col min="6659" max="6659" width="71.5703125" style="474" customWidth="1"/>
    <col min="6660" max="6660" width="3.5703125" style="474" customWidth="1"/>
    <col min="6661" max="6661" width="4.5703125" style="474" customWidth="1"/>
    <col min="6662" max="6662" width="16.5703125" style="474" customWidth="1"/>
    <col min="6663" max="6663" width="4.5703125" style="474" customWidth="1"/>
    <col min="6664" max="6664" width="16.5703125" style="474" customWidth="1"/>
    <col min="6665" max="6665" width="4.5703125" style="474" customWidth="1"/>
    <col min="6666" max="6666" width="16.5703125" style="474" customWidth="1"/>
    <col min="6667" max="6667" width="9.140625" style="474" customWidth="1"/>
    <col min="6668" max="6668" width="1.5703125" style="474" customWidth="1"/>
    <col min="6669" max="6912" width="10.85546875" style="474"/>
    <col min="6913" max="6913" width="3.5703125" style="474" customWidth="1"/>
    <col min="6914" max="6914" width="1.5703125" style="474" customWidth="1"/>
    <col min="6915" max="6915" width="71.5703125" style="474" customWidth="1"/>
    <col min="6916" max="6916" width="3.5703125" style="474" customWidth="1"/>
    <col min="6917" max="6917" width="4.5703125" style="474" customWidth="1"/>
    <col min="6918" max="6918" width="16.5703125" style="474" customWidth="1"/>
    <col min="6919" max="6919" width="4.5703125" style="474" customWidth="1"/>
    <col min="6920" max="6920" width="16.5703125" style="474" customWidth="1"/>
    <col min="6921" max="6921" width="4.5703125" style="474" customWidth="1"/>
    <col min="6922" max="6922" width="16.5703125" style="474" customWidth="1"/>
    <col min="6923" max="6923" width="9.140625" style="474" customWidth="1"/>
    <col min="6924" max="6924" width="1.5703125" style="474" customWidth="1"/>
    <col min="6925" max="7168" width="10.85546875" style="474"/>
    <col min="7169" max="7169" width="3.5703125" style="474" customWidth="1"/>
    <col min="7170" max="7170" width="1.5703125" style="474" customWidth="1"/>
    <col min="7171" max="7171" width="71.5703125" style="474" customWidth="1"/>
    <col min="7172" max="7172" width="3.5703125" style="474" customWidth="1"/>
    <col min="7173" max="7173" width="4.5703125" style="474" customWidth="1"/>
    <col min="7174" max="7174" width="16.5703125" style="474" customWidth="1"/>
    <col min="7175" max="7175" width="4.5703125" style="474" customWidth="1"/>
    <col min="7176" max="7176" width="16.5703125" style="474" customWidth="1"/>
    <col min="7177" max="7177" width="4.5703125" style="474" customWidth="1"/>
    <col min="7178" max="7178" width="16.5703125" style="474" customWidth="1"/>
    <col min="7179" max="7179" width="9.140625" style="474" customWidth="1"/>
    <col min="7180" max="7180" width="1.5703125" style="474" customWidth="1"/>
    <col min="7181" max="7424" width="10.85546875" style="474"/>
    <col min="7425" max="7425" width="3.5703125" style="474" customWidth="1"/>
    <col min="7426" max="7426" width="1.5703125" style="474" customWidth="1"/>
    <col min="7427" max="7427" width="71.5703125" style="474" customWidth="1"/>
    <col min="7428" max="7428" width="3.5703125" style="474" customWidth="1"/>
    <col min="7429" max="7429" width="4.5703125" style="474" customWidth="1"/>
    <col min="7430" max="7430" width="16.5703125" style="474" customWidth="1"/>
    <col min="7431" max="7431" width="4.5703125" style="474" customWidth="1"/>
    <col min="7432" max="7432" width="16.5703125" style="474" customWidth="1"/>
    <col min="7433" max="7433" width="4.5703125" style="474" customWidth="1"/>
    <col min="7434" max="7434" width="16.5703125" style="474" customWidth="1"/>
    <col min="7435" max="7435" width="9.140625" style="474" customWidth="1"/>
    <col min="7436" max="7436" width="1.5703125" style="474" customWidth="1"/>
    <col min="7437" max="7680" width="10.85546875" style="474"/>
    <col min="7681" max="7681" width="3.5703125" style="474" customWidth="1"/>
    <col min="7682" max="7682" width="1.5703125" style="474" customWidth="1"/>
    <col min="7683" max="7683" width="71.5703125" style="474" customWidth="1"/>
    <col min="7684" max="7684" width="3.5703125" style="474" customWidth="1"/>
    <col min="7685" max="7685" width="4.5703125" style="474" customWidth="1"/>
    <col min="7686" max="7686" width="16.5703125" style="474" customWidth="1"/>
    <col min="7687" max="7687" width="4.5703125" style="474" customWidth="1"/>
    <col min="7688" max="7688" width="16.5703125" style="474" customWidth="1"/>
    <col min="7689" max="7689" width="4.5703125" style="474" customWidth="1"/>
    <col min="7690" max="7690" width="16.5703125" style="474" customWidth="1"/>
    <col min="7691" max="7691" width="9.140625" style="474" customWidth="1"/>
    <col min="7692" max="7692" width="1.5703125" style="474" customWidth="1"/>
    <col min="7693" max="7936" width="10.85546875" style="474"/>
    <col min="7937" max="7937" width="3.5703125" style="474" customWidth="1"/>
    <col min="7938" max="7938" width="1.5703125" style="474" customWidth="1"/>
    <col min="7939" max="7939" width="71.5703125" style="474" customWidth="1"/>
    <col min="7940" max="7940" width="3.5703125" style="474" customWidth="1"/>
    <col min="7941" max="7941" width="4.5703125" style="474" customWidth="1"/>
    <col min="7942" max="7942" width="16.5703125" style="474" customWidth="1"/>
    <col min="7943" max="7943" width="4.5703125" style="474" customWidth="1"/>
    <col min="7944" max="7944" width="16.5703125" style="474" customWidth="1"/>
    <col min="7945" max="7945" width="4.5703125" style="474" customWidth="1"/>
    <col min="7946" max="7946" width="16.5703125" style="474" customWidth="1"/>
    <col min="7947" max="7947" width="9.140625" style="474" customWidth="1"/>
    <col min="7948" max="7948" width="1.5703125" style="474" customWidth="1"/>
    <col min="7949" max="8192" width="10.85546875" style="474"/>
    <col min="8193" max="8193" width="3.5703125" style="474" customWidth="1"/>
    <col min="8194" max="8194" width="1.5703125" style="474" customWidth="1"/>
    <col min="8195" max="8195" width="71.5703125" style="474" customWidth="1"/>
    <col min="8196" max="8196" width="3.5703125" style="474" customWidth="1"/>
    <col min="8197" max="8197" width="4.5703125" style="474" customWidth="1"/>
    <col min="8198" max="8198" width="16.5703125" style="474" customWidth="1"/>
    <col min="8199" max="8199" width="4.5703125" style="474" customWidth="1"/>
    <col min="8200" max="8200" width="16.5703125" style="474" customWidth="1"/>
    <col min="8201" max="8201" width="4.5703125" style="474" customWidth="1"/>
    <col min="8202" max="8202" width="16.5703125" style="474" customWidth="1"/>
    <col min="8203" max="8203" width="9.140625" style="474" customWidth="1"/>
    <col min="8204" max="8204" width="1.5703125" style="474" customWidth="1"/>
    <col min="8205" max="8448" width="10.85546875" style="474"/>
    <col min="8449" max="8449" width="3.5703125" style="474" customWidth="1"/>
    <col min="8450" max="8450" width="1.5703125" style="474" customWidth="1"/>
    <col min="8451" max="8451" width="71.5703125" style="474" customWidth="1"/>
    <col min="8452" max="8452" width="3.5703125" style="474" customWidth="1"/>
    <col min="8453" max="8453" width="4.5703125" style="474" customWidth="1"/>
    <col min="8454" max="8454" width="16.5703125" style="474" customWidth="1"/>
    <col min="8455" max="8455" width="4.5703125" style="474" customWidth="1"/>
    <col min="8456" max="8456" width="16.5703125" style="474" customWidth="1"/>
    <col min="8457" max="8457" width="4.5703125" style="474" customWidth="1"/>
    <col min="8458" max="8458" width="16.5703125" style="474" customWidth="1"/>
    <col min="8459" max="8459" width="9.140625" style="474" customWidth="1"/>
    <col min="8460" max="8460" width="1.5703125" style="474" customWidth="1"/>
    <col min="8461" max="8704" width="10.85546875" style="474"/>
    <col min="8705" max="8705" width="3.5703125" style="474" customWidth="1"/>
    <col min="8706" max="8706" width="1.5703125" style="474" customWidth="1"/>
    <col min="8707" max="8707" width="71.5703125" style="474" customWidth="1"/>
    <col min="8708" max="8708" width="3.5703125" style="474" customWidth="1"/>
    <col min="8709" max="8709" width="4.5703125" style="474" customWidth="1"/>
    <col min="8710" max="8710" width="16.5703125" style="474" customWidth="1"/>
    <col min="8711" max="8711" width="4.5703125" style="474" customWidth="1"/>
    <col min="8712" max="8712" width="16.5703125" style="474" customWidth="1"/>
    <col min="8713" max="8713" width="4.5703125" style="474" customWidth="1"/>
    <col min="8714" max="8714" width="16.5703125" style="474" customWidth="1"/>
    <col min="8715" max="8715" width="9.140625" style="474" customWidth="1"/>
    <col min="8716" max="8716" width="1.5703125" style="474" customWidth="1"/>
    <col min="8717" max="8960" width="10.85546875" style="474"/>
    <col min="8961" max="8961" width="3.5703125" style="474" customWidth="1"/>
    <col min="8962" max="8962" width="1.5703125" style="474" customWidth="1"/>
    <col min="8963" max="8963" width="71.5703125" style="474" customWidth="1"/>
    <col min="8964" max="8964" width="3.5703125" style="474" customWidth="1"/>
    <col min="8965" max="8965" width="4.5703125" style="474" customWidth="1"/>
    <col min="8966" max="8966" width="16.5703125" style="474" customWidth="1"/>
    <col min="8967" max="8967" width="4.5703125" style="474" customWidth="1"/>
    <col min="8968" max="8968" width="16.5703125" style="474" customWidth="1"/>
    <col min="8969" max="8969" width="4.5703125" style="474" customWidth="1"/>
    <col min="8970" max="8970" width="16.5703125" style="474" customWidth="1"/>
    <col min="8971" max="8971" width="9.140625" style="474" customWidth="1"/>
    <col min="8972" max="8972" width="1.5703125" style="474" customWidth="1"/>
    <col min="8973" max="9216" width="10.85546875" style="474"/>
    <col min="9217" max="9217" width="3.5703125" style="474" customWidth="1"/>
    <col min="9218" max="9218" width="1.5703125" style="474" customWidth="1"/>
    <col min="9219" max="9219" width="71.5703125" style="474" customWidth="1"/>
    <col min="9220" max="9220" width="3.5703125" style="474" customWidth="1"/>
    <col min="9221" max="9221" width="4.5703125" style="474" customWidth="1"/>
    <col min="9222" max="9222" width="16.5703125" style="474" customWidth="1"/>
    <col min="9223" max="9223" width="4.5703125" style="474" customWidth="1"/>
    <col min="9224" max="9224" width="16.5703125" style="474" customWidth="1"/>
    <col min="9225" max="9225" width="4.5703125" style="474" customWidth="1"/>
    <col min="9226" max="9226" width="16.5703125" style="474" customWidth="1"/>
    <col min="9227" max="9227" width="9.140625" style="474" customWidth="1"/>
    <col min="9228" max="9228" width="1.5703125" style="474" customWidth="1"/>
    <col min="9229" max="9472" width="10.85546875" style="474"/>
    <col min="9473" max="9473" width="3.5703125" style="474" customWidth="1"/>
    <col min="9474" max="9474" width="1.5703125" style="474" customWidth="1"/>
    <col min="9475" max="9475" width="71.5703125" style="474" customWidth="1"/>
    <col min="9476" max="9476" width="3.5703125" style="474" customWidth="1"/>
    <col min="9477" max="9477" width="4.5703125" style="474" customWidth="1"/>
    <col min="9478" max="9478" width="16.5703125" style="474" customWidth="1"/>
    <col min="9479" max="9479" width="4.5703125" style="474" customWidth="1"/>
    <col min="9480" max="9480" width="16.5703125" style="474" customWidth="1"/>
    <col min="9481" max="9481" width="4.5703125" style="474" customWidth="1"/>
    <col min="9482" max="9482" width="16.5703125" style="474" customWidth="1"/>
    <col min="9483" max="9483" width="9.140625" style="474" customWidth="1"/>
    <col min="9484" max="9484" width="1.5703125" style="474" customWidth="1"/>
    <col min="9485" max="9728" width="10.85546875" style="474"/>
    <col min="9729" max="9729" width="3.5703125" style="474" customWidth="1"/>
    <col min="9730" max="9730" width="1.5703125" style="474" customWidth="1"/>
    <col min="9731" max="9731" width="71.5703125" style="474" customWidth="1"/>
    <col min="9732" max="9732" width="3.5703125" style="474" customWidth="1"/>
    <col min="9733" max="9733" width="4.5703125" style="474" customWidth="1"/>
    <col min="9734" max="9734" width="16.5703125" style="474" customWidth="1"/>
    <col min="9735" max="9735" width="4.5703125" style="474" customWidth="1"/>
    <col min="9736" max="9736" width="16.5703125" style="474" customWidth="1"/>
    <col min="9737" max="9737" width="4.5703125" style="474" customWidth="1"/>
    <col min="9738" max="9738" width="16.5703125" style="474" customWidth="1"/>
    <col min="9739" max="9739" width="9.140625" style="474" customWidth="1"/>
    <col min="9740" max="9740" width="1.5703125" style="474" customWidth="1"/>
    <col min="9741" max="9984" width="10.85546875" style="474"/>
    <col min="9985" max="9985" width="3.5703125" style="474" customWidth="1"/>
    <col min="9986" max="9986" width="1.5703125" style="474" customWidth="1"/>
    <col min="9987" max="9987" width="71.5703125" style="474" customWidth="1"/>
    <col min="9988" max="9988" width="3.5703125" style="474" customWidth="1"/>
    <col min="9989" max="9989" width="4.5703125" style="474" customWidth="1"/>
    <col min="9990" max="9990" width="16.5703125" style="474" customWidth="1"/>
    <col min="9991" max="9991" width="4.5703125" style="474" customWidth="1"/>
    <col min="9992" max="9992" width="16.5703125" style="474" customWidth="1"/>
    <col min="9993" max="9993" width="4.5703125" style="474" customWidth="1"/>
    <col min="9994" max="9994" width="16.5703125" style="474" customWidth="1"/>
    <col min="9995" max="9995" width="9.140625" style="474" customWidth="1"/>
    <col min="9996" max="9996" width="1.5703125" style="474" customWidth="1"/>
    <col min="9997" max="10240" width="10.85546875" style="474"/>
    <col min="10241" max="10241" width="3.5703125" style="474" customWidth="1"/>
    <col min="10242" max="10242" width="1.5703125" style="474" customWidth="1"/>
    <col min="10243" max="10243" width="71.5703125" style="474" customWidth="1"/>
    <col min="10244" max="10244" width="3.5703125" style="474" customWidth="1"/>
    <col min="10245" max="10245" width="4.5703125" style="474" customWidth="1"/>
    <col min="10246" max="10246" width="16.5703125" style="474" customWidth="1"/>
    <col min="10247" max="10247" width="4.5703125" style="474" customWidth="1"/>
    <col min="10248" max="10248" width="16.5703125" style="474" customWidth="1"/>
    <col min="10249" max="10249" width="4.5703125" style="474" customWidth="1"/>
    <col min="10250" max="10250" width="16.5703125" style="474" customWidth="1"/>
    <col min="10251" max="10251" width="9.140625" style="474" customWidth="1"/>
    <col min="10252" max="10252" width="1.5703125" style="474" customWidth="1"/>
    <col min="10253" max="10496" width="10.85546875" style="474"/>
    <col min="10497" max="10497" width="3.5703125" style="474" customWidth="1"/>
    <col min="10498" max="10498" width="1.5703125" style="474" customWidth="1"/>
    <col min="10499" max="10499" width="71.5703125" style="474" customWidth="1"/>
    <col min="10500" max="10500" width="3.5703125" style="474" customWidth="1"/>
    <col min="10501" max="10501" width="4.5703125" style="474" customWidth="1"/>
    <col min="10502" max="10502" width="16.5703125" style="474" customWidth="1"/>
    <col min="10503" max="10503" width="4.5703125" style="474" customWidth="1"/>
    <col min="10504" max="10504" width="16.5703125" style="474" customWidth="1"/>
    <col min="10505" max="10505" width="4.5703125" style="474" customWidth="1"/>
    <col min="10506" max="10506" width="16.5703125" style="474" customWidth="1"/>
    <col min="10507" max="10507" width="9.140625" style="474" customWidth="1"/>
    <col min="10508" max="10508" width="1.5703125" style="474" customWidth="1"/>
    <col min="10509" max="10752" width="10.85546875" style="474"/>
    <col min="10753" max="10753" width="3.5703125" style="474" customWidth="1"/>
    <col min="10754" max="10754" width="1.5703125" style="474" customWidth="1"/>
    <col min="10755" max="10755" width="71.5703125" style="474" customWidth="1"/>
    <col min="10756" max="10756" width="3.5703125" style="474" customWidth="1"/>
    <col min="10757" max="10757" width="4.5703125" style="474" customWidth="1"/>
    <col min="10758" max="10758" width="16.5703125" style="474" customWidth="1"/>
    <col min="10759" max="10759" width="4.5703125" style="474" customWidth="1"/>
    <col min="10760" max="10760" width="16.5703125" style="474" customWidth="1"/>
    <col min="10761" max="10761" width="4.5703125" style="474" customWidth="1"/>
    <col min="10762" max="10762" width="16.5703125" style="474" customWidth="1"/>
    <col min="10763" max="10763" width="9.140625" style="474" customWidth="1"/>
    <col min="10764" max="10764" width="1.5703125" style="474" customWidth="1"/>
    <col min="10765" max="11008" width="10.85546875" style="474"/>
    <col min="11009" max="11009" width="3.5703125" style="474" customWidth="1"/>
    <col min="11010" max="11010" width="1.5703125" style="474" customWidth="1"/>
    <col min="11011" max="11011" width="71.5703125" style="474" customWidth="1"/>
    <col min="11012" max="11012" width="3.5703125" style="474" customWidth="1"/>
    <col min="11013" max="11013" width="4.5703125" style="474" customWidth="1"/>
    <col min="11014" max="11014" width="16.5703125" style="474" customWidth="1"/>
    <col min="11015" max="11015" width="4.5703125" style="474" customWidth="1"/>
    <col min="11016" max="11016" width="16.5703125" style="474" customWidth="1"/>
    <col min="11017" max="11017" width="4.5703125" style="474" customWidth="1"/>
    <col min="11018" max="11018" width="16.5703125" style="474" customWidth="1"/>
    <col min="11019" max="11019" width="9.140625" style="474" customWidth="1"/>
    <col min="11020" max="11020" width="1.5703125" style="474" customWidth="1"/>
    <col min="11021" max="11264" width="10.85546875" style="474"/>
    <col min="11265" max="11265" width="3.5703125" style="474" customWidth="1"/>
    <col min="11266" max="11266" width="1.5703125" style="474" customWidth="1"/>
    <col min="11267" max="11267" width="71.5703125" style="474" customWidth="1"/>
    <col min="11268" max="11268" width="3.5703125" style="474" customWidth="1"/>
    <col min="11269" max="11269" width="4.5703125" style="474" customWidth="1"/>
    <col min="11270" max="11270" width="16.5703125" style="474" customWidth="1"/>
    <col min="11271" max="11271" width="4.5703125" style="474" customWidth="1"/>
    <col min="11272" max="11272" width="16.5703125" style="474" customWidth="1"/>
    <col min="11273" max="11273" width="4.5703125" style="474" customWidth="1"/>
    <col min="11274" max="11274" width="16.5703125" style="474" customWidth="1"/>
    <col min="11275" max="11275" width="9.140625" style="474" customWidth="1"/>
    <col min="11276" max="11276" width="1.5703125" style="474" customWidth="1"/>
    <col min="11277" max="11520" width="10.85546875" style="474"/>
    <col min="11521" max="11521" width="3.5703125" style="474" customWidth="1"/>
    <col min="11522" max="11522" width="1.5703125" style="474" customWidth="1"/>
    <col min="11523" max="11523" width="71.5703125" style="474" customWidth="1"/>
    <col min="11524" max="11524" width="3.5703125" style="474" customWidth="1"/>
    <col min="11525" max="11525" width="4.5703125" style="474" customWidth="1"/>
    <col min="11526" max="11526" width="16.5703125" style="474" customWidth="1"/>
    <col min="11527" max="11527" width="4.5703125" style="474" customWidth="1"/>
    <col min="11528" max="11528" width="16.5703125" style="474" customWidth="1"/>
    <col min="11529" max="11529" width="4.5703125" style="474" customWidth="1"/>
    <col min="11530" max="11530" width="16.5703125" style="474" customWidth="1"/>
    <col min="11531" max="11531" width="9.140625" style="474" customWidth="1"/>
    <col min="11532" max="11532" width="1.5703125" style="474" customWidth="1"/>
    <col min="11533" max="11776" width="10.85546875" style="474"/>
    <col min="11777" max="11777" width="3.5703125" style="474" customWidth="1"/>
    <col min="11778" max="11778" width="1.5703125" style="474" customWidth="1"/>
    <col min="11779" max="11779" width="71.5703125" style="474" customWidth="1"/>
    <col min="11780" max="11780" width="3.5703125" style="474" customWidth="1"/>
    <col min="11781" max="11781" width="4.5703125" style="474" customWidth="1"/>
    <col min="11782" max="11782" width="16.5703125" style="474" customWidth="1"/>
    <col min="11783" max="11783" width="4.5703125" style="474" customWidth="1"/>
    <col min="11784" max="11784" width="16.5703125" style="474" customWidth="1"/>
    <col min="11785" max="11785" width="4.5703125" style="474" customWidth="1"/>
    <col min="11786" max="11786" width="16.5703125" style="474" customWidth="1"/>
    <col min="11787" max="11787" width="9.140625" style="474" customWidth="1"/>
    <col min="11788" max="11788" width="1.5703125" style="474" customWidth="1"/>
    <col min="11789" max="12032" width="10.85546875" style="474"/>
    <col min="12033" max="12033" width="3.5703125" style="474" customWidth="1"/>
    <col min="12034" max="12034" width="1.5703125" style="474" customWidth="1"/>
    <col min="12035" max="12035" width="71.5703125" style="474" customWidth="1"/>
    <col min="12036" max="12036" width="3.5703125" style="474" customWidth="1"/>
    <col min="12037" max="12037" width="4.5703125" style="474" customWidth="1"/>
    <col min="12038" max="12038" width="16.5703125" style="474" customWidth="1"/>
    <col min="12039" max="12039" width="4.5703125" style="474" customWidth="1"/>
    <col min="12040" max="12040" width="16.5703125" style="474" customWidth="1"/>
    <col min="12041" max="12041" width="4.5703125" style="474" customWidth="1"/>
    <col min="12042" max="12042" width="16.5703125" style="474" customWidth="1"/>
    <col min="12043" max="12043" width="9.140625" style="474" customWidth="1"/>
    <col min="12044" max="12044" width="1.5703125" style="474" customWidth="1"/>
    <col min="12045" max="12288" width="10.85546875" style="474"/>
    <col min="12289" max="12289" width="3.5703125" style="474" customWidth="1"/>
    <col min="12290" max="12290" width="1.5703125" style="474" customWidth="1"/>
    <col min="12291" max="12291" width="71.5703125" style="474" customWidth="1"/>
    <col min="12292" max="12292" width="3.5703125" style="474" customWidth="1"/>
    <col min="12293" max="12293" width="4.5703125" style="474" customWidth="1"/>
    <col min="12294" max="12294" width="16.5703125" style="474" customWidth="1"/>
    <col min="12295" max="12295" width="4.5703125" style="474" customWidth="1"/>
    <col min="12296" max="12296" width="16.5703125" style="474" customWidth="1"/>
    <col min="12297" max="12297" width="4.5703125" style="474" customWidth="1"/>
    <col min="12298" max="12298" width="16.5703125" style="474" customWidth="1"/>
    <col min="12299" max="12299" width="9.140625" style="474" customWidth="1"/>
    <col min="12300" max="12300" width="1.5703125" style="474" customWidth="1"/>
    <col min="12301" max="12544" width="10.85546875" style="474"/>
    <col min="12545" max="12545" width="3.5703125" style="474" customWidth="1"/>
    <col min="12546" max="12546" width="1.5703125" style="474" customWidth="1"/>
    <col min="12547" max="12547" width="71.5703125" style="474" customWidth="1"/>
    <col min="12548" max="12548" width="3.5703125" style="474" customWidth="1"/>
    <col min="12549" max="12549" width="4.5703125" style="474" customWidth="1"/>
    <col min="12550" max="12550" width="16.5703125" style="474" customWidth="1"/>
    <col min="12551" max="12551" width="4.5703125" style="474" customWidth="1"/>
    <col min="12552" max="12552" width="16.5703125" style="474" customWidth="1"/>
    <col min="12553" max="12553" width="4.5703125" style="474" customWidth="1"/>
    <col min="12554" max="12554" width="16.5703125" style="474" customWidth="1"/>
    <col min="12555" max="12555" width="9.140625" style="474" customWidth="1"/>
    <col min="12556" max="12556" width="1.5703125" style="474" customWidth="1"/>
    <col min="12557" max="12800" width="10.85546875" style="474"/>
    <col min="12801" max="12801" width="3.5703125" style="474" customWidth="1"/>
    <col min="12802" max="12802" width="1.5703125" style="474" customWidth="1"/>
    <col min="12803" max="12803" width="71.5703125" style="474" customWidth="1"/>
    <col min="12804" max="12804" width="3.5703125" style="474" customWidth="1"/>
    <col min="12805" max="12805" width="4.5703125" style="474" customWidth="1"/>
    <col min="12806" max="12806" width="16.5703125" style="474" customWidth="1"/>
    <col min="12807" max="12807" width="4.5703125" style="474" customWidth="1"/>
    <col min="12808" max="12808" width="16.5703125" style="474" customWidth="1"/>
    <col min="12809" max="12809" width="4.5703125" style="474" customWidth="1"/>
    <col min="12810" max="12810" width="16.5703125" style="474" customWidth="1"/>
    <col min="12811" max="12811" width="9.140625" style="474" customWidth="1"/>
    <col min="12812" max="12812" width="1.5703125" style="474" customWidth="1"/>
    <col min="12813" max="13056" width="10.85546875" style="474"/>
    <col min="13057" max="13057" width="3.5703125" style="474" customWidth="1"/>
    <col min="13058" max="13058" width="1.5703125" style="474" customWidth="1"/>
    <col min="13059" max="13059" width="71.5703125" style="474" customWidth="1"/>
    <col min="13060" max="13060" width="3.5703125" style="474" customWidth="1"/>
    <col min="13061" max="13061" width="4.5703125" style="474" customWidth="1"/>
    <col min="13062" max="13062" width="16.5703125" style="474" customWidth="1"/>
    <col min="13063" max="13063" width="4.5703125" style="474" customWidth="1"/>
    <col min="13064" max="13064" width="16.5703125" style="474" customWidth="1"/>
    <col min="13065" max="13065" width="4.5703125" style="474" customWidth="1"/>
    <col min="13066" max="13066" width="16.5703125" style="474" customWidth="1"/>
    <col min="13067" max="13067" width="9.140625" style="474" customWidth="1"/>
    <col min="13068" max="13068" width="1.5703125" style="474" customWidth="1"/>
    <col min="13069" max="13312" width="10.85546875" style="474"/>
    <col min="13313" max="13313" width="3.5703125" style="474" customWidth="1"/>
    <col min="13314" max="13314" width="1.5703125" style="474" customWidth="1"/>
    <col min="13315" max="13315" width="71.5703125" style="474" customWidth="1"/>
    <col min="13316" max="13316" width="3.5703125" style="474" customWidth="1"/>
    <col min="13317" max="13317" width="4.5703125" style="474" customWidth="1"/>
    <col min="13318" max="13318" width="16.5703125" style="474" customWidth="1"/>
    <col min="13319" max="13319" width="4.5703125" style="474" customWidth="1"/>
    <col min="13320" max="13320" width="16.5703125" style="474" customWidth="1"/>
    <col min="13321" max="13321" width="4.5703125" style="474" customWidth="1"/>
    <col min="13322" max="13322" width="16.5703125" style="474" customWidth="1"/>
    <col min="13323" max="13323" width="9.140625" style="474" customWidth="1"/>
    <col min="13324" max="13324" width="1.5703125" style="474" customWidth="1"/>
    <col min="13325" max="13568" width="10.85546875" style="474"/>
    <col min="13569" max="13569" width="3.5703125" style="474" customWidth="1"/>
    <col min="13570" max="13570" width="1.5703125" style="474" customWidth="1"/>
    <col min="13571" max="13571" width="71.5703125" style="474" customWidth="1"/>
    <col min="13572" max="13572" width="3.5703125" style="474" customWidth="1"/>
    <col min="13573" max="13573" width="4.5703125" style="474" customWidth="1"/>
    <col min="13574" max="13574" width="16.5703125" style="474" customWidth="1"/>
    <col min="13575" max="13575" width="4.5703125" style="474" customWidth="1"/>
    <col min="13576" max="13576" width="16.5703125" style="474" customWidth="1"/>
    <col min="13577" max="13577" width="4.5703125" style="474" customWidth="1"/>
    <col min="13578" max="13578" width="16.5703125" style="474" customWidth="1"/>
    <col min="13579" max="13579" width="9.140625" style="474" customWidth="1"/>
    <col min="13580" max="13580" width="1.5703125" style="474" customWidth="1"/>
    <col min="13581" max="13824" width="10.85546875" style="474"/>
    <col min="13825" max="13825" width="3.5703125" style="474" customWidth="1"/>
    <col min="13826" max="13826" width="1.5703125" style="474" customWidth="1"/>
    <col min="13827" max="13827" width="71.5703125" style="474" customWidth="1"/>
    <col min="13828" max="13828" width="3.5703125" style="474" customWidth="1"/>
    <col min="13829" max="13829" width="4.5703125" style="474" customWidth="1"/>
    <col min="13830" max="13830" width="16.5703125" style="474" customWidth="1"/>
    <col min="13831" max="13831" width="4.5703125" style="474" customWidth="1"/>
    <col min="13832" max="13832" width="16.5703125" style="474" customWidth="1"/>
    <col min="13833" max="13833" width="4.5703125" style="474" customWidth="1"/>
    <col min="13834" max="13834" width="16.5703125" style="474" customWidth="1"/>
    <col min="13835" max="13835" width="9.140625" style="474" customWidth="1"/>
    <col min="13836" max="13836" width="1.5703125" style="474" customWidth="1"/>
    <col min="13837" max="14080" width="10.85546875" style="474"/>
    <col min="14081" max="14081" width="3.5703125" style="474" customWidth="1"/>
    <col min="14082" max="14082" width="1.5703125" style="474" customWidth="1"/>
    <col min="14083" max="14083" width="71.5703125" style="474" customWidth="1"/>
    <col min="14084" max="14084" width="3.5703125" style="474" customWidth="1"/>
    <col min="14085" max="14085" width="4.5703125" style="474" customWidth="1"/>
    <col min="14086" max="14086" width="16.5703125" style="474" customWidth="1"/>
    <col min="14087" max="14087" width="4.5703125" style="474" customWidth="1"/>
    <col min="14088" max="14088" width="16.5703125" style="474" customWidth="1"/>
    <col min="14089" max="14089" width="4.5703125" style="474" customWidth="1"/>
    <col min="14090" max="14090" width="16.5703125" style="474" customWidth="1"/>
    <col min="14091" max="14091" width="9.140625" style="474" customWidth="1"/>
    <col min="14092" max="14092" width="1.5703125" style="474" customWidth="1"/>
    <col min="14093" max="14336" width="10.85546875" style="474"/>
    <col min="14337" max="14337" width="3.5703125" style="474" customWidth="1"/>
    <col min="14338" max="14338" width="1.5703125" style="474" customWidth="1"/>
    <col min="14339" max="14339" width="71.5703125" style="474" customWidth="1"/>
    <col min="14340" max="14340" width="3.5703125" style="474" customWidth="1"/>
    <col min="14341" max="14341" width="4.5703125" style="474" customWidth="1"/>
    <col min="14342" max="14342" width="16.5703125" style="474" customWidth="1"/>
    <col min="14343" max="14343" width="4.5703125" style="474" customWidth="1"/>
    <col min="14344" max="14344" width="16.5703125" style="474" customWidth="1"/>
    <col min="14345" max="14345" width="4.5703125" style="474" customWidth="1"/>
    <col min="14346" max="14346" width="16.5703125" style="474" customWidth="1"/>
    <col min="14347" max="14347" width="9.140625" style="474" customWidth="1"/>
    <col min="14348" max="14348" width="1.5703125" style="474" customWidth="1"/>
    <col min="14349" max="14592" width="10.85546875" style="474"/>
    <col min="14593" max="14593" width="3.5703125" style="474" customWidth="1"/>
    <col min="14594" max="14594" width="1.5703125" style="474" customWidth="1"/>
    <col min="14595" max="14595" width="71.5703125" style="474" customWidth="1"/>
    <col min="14596" max="14596" width="3.5703125" style="474" customWidth="1"/>
    <col min="14597" max="14597" width="4.5703125" style="474" customWidth="1"/>
    <col min="14598" max="14598" width="16.5703125" style="474" customWidth="1"/>
    <col min="14599" max="14599" width="4.5703125" style="474" customWidth="1"/>
    <col min="14600" max="14600" width="16.5703125" style="474" customWidth="1"/>
    <col min="14601" max="14601" width="4.5703125" style="474" customWidth="1"/>
    <col min="14602" max="14602" width="16.5703125" style="474" customWidth="1"/>
    <col min="14603" max="14603" width="9.140625" style="474" customWidth="1"/>
    <col min="14604" max="14604" width="1.5703125" style="474" customWidth="1"/>
    <col min="14605" max="14848" width="10.85546875" style="474"/>
    <col min="14849" max="14849" width="3.5703125" style="474" customWidth="1"/>
    <col min="14850" max="14850" width="1.5703125" style="474" customWidth="1"/>
    <col min="14851" max="14851" width="71.5703125" style="474" customWidth="1"/>
    <col min="14852" max="14852" width="3.5703125" style="474" customWidth="1"/>
    <col min="14853" max="14853" width="4.5703125" style="474" customWidth="1"/>
    <col min="14854" max="14854" width="16.5703125" style="474" customWidth="1"/>
    <col min="14855" max="14855" width="4.5703125" style="474" customWidth="1"/>
    <col min="14856" max="14856" width="16.5703125" style="474" customWidth="1"/>
    <col min="14857" max="14857" width="4.5703125" style="474" customWidth="1"/>
    <col min="14858" max="14858" width="16.5703125" style="474" customWidth="1"/>
    <col min="14859" max="14859" width="9.140625" style="474" customWidth="1"/>
    <col min="14860" max="14860" width="1.5703125" style="474" customWidth="1"/>
    <col min="14861" max="15104" width="10.85546875" style="474"/>
    <col min="15105" max="15105" width="3.5703125" style="474" customWidth="1"/>
    <col min="15106" max="15106" width="1.5703125" style="474" customWidth="1"/>
    <col min="15107" max="15107" width="71.5703125" style="474" customWidth="1"/>
    <col min="15108" max="15108" width="3.5703125" style="474" customWidth="1"/>
    <col min="15109" max="15109" width="4.5703125" style="474" customWidth="1"/>
    <col min="15110" max="15110" width="16.5703125" style="474" customWidth="1"/>
    <col min="15111" max="15111" width="4.5703125" style="474" customWidth="1"/>
    <col min="15112" max="15112" width="16.5703125" style="474" customWidth="1"/>
    <col min="15113" max="15113" width="4.5703125" style="474" customWidth="1"/>
    <col min="15114" max="15114" width="16.5703125" style="474" customWidth="1"/>
    <col min="15115" max="15115" width="9.140625" style="474" customWidth="1"/>
    <col min="15116" max="15116" width="1.5703125" style="474" customWidth="1"/>
    <col min="15117" max="15360" width="10.85546875" style="474"/>
    <col min="15361" max="15361" width="3.5703125" style="474" customWidth="1"/>
    <col min="15362" max="15362" width="1.5703125" style="474" customWidth="1"/>
    <col min="15363" max="15363" width="71.5703125" style="474" customWidth="1"/>
    <col min="15364" max="15364" width="3.5703125" style="474" customWidth="1"/>
    <col min="15365" max="15365" width="4.5703125" style="474" customWidth="1"/>
    <col min="15366" max="15366" width="16.5703125" style="474" customWidth="1"/>
    <col min="15367" max="15367" width="4.5703125" style="474" customWidth="1"/>
    <col min="15368" max="15368" width="16.5703125" style="474" customWidth="1"/>
    <col min="15369" max="15369" width="4.5703125" style="474" customWidth="1"/>
    <col min="15370" max="15370" width="16.5703125" style="474" customWidth="1"/>
    <col min="15371" max="15371" width="9.140625" style="474" customWidth="1"/>
    <col min="15372" max="15372" width="1.5703125" style="474" customWidth="1"/>
    <col min="15373" max="15616" width="10.85546875" style="474"/>
    <col min="15617" max="15617" width="3.5703125" style="474" customWidth="1"/>
    <col min="15618" max="15618" width="1.5703125" style="474" customWidth="1"/>
    <col min="15619" max="15619" width="71.5703125" style="474" customWidth="1"/>
    <col min="15620" max="15620" width="3.5703125" style="474" customWidth="1"/>
    <col min="15621" max="15621" width="4.5703125" style="474" customWidth="1"/>
    <col min="15622" max="15622" width="16.5703125" style="474" customWidth="1"/>
    <col min="15623" max="15623" width="4.5703125" style="474" customWidth="1"/>
    <col min="15624" max="15624" width="16.5703125" style="474" customWidth="1"/>
    <col min="15625" max="15625" width="4.5703125" style="474" customWidth="1"/>
    <col min="15626" max="15626" width="16.5703125" style="474" customWidth="1"/>
    <col min="15627" max="15627" width="9.140625" style="474" customWidth="1"/>
    <col min="15628" max="15628" width="1.5703125" style="474" customWidth="1"/>
    <col min="15629" max="15872" width="10.85546875" style="474"/>
    <col min="15873" max="15873" width="3.5703125" style="474" customWidth="1"/>
    <col min="15874" max="15874" width="1.5703125" style="474" customWidth="1"/>
    <col min="15875" max="15875" width="71.5703125" style="474" customWidth="1"/>
    <col min="15876" max="15876" width="3.5703125" style="474" customWidth="1"/>
    <col min="15877" max="15877" width="4.5703125" style="474" customWidth="1"/>
    <col min="15878" max="15878" width="16.5703125" style="474" customWidth="1"/>
    <col min="15879" max="15879" width="4.5703125" style="474" customWidth="1"/>
    <col min="15880" max="15880" width="16.5703125" style="474" customWidth="1"/>
    <col min="15881" max="15881" width="4.5703125" style="474" customWidth="1"/>
    <col min="15882" max="15882" width="16.5703125" style="474" customWidth="1"/>
    <col min="15883" max="15883" width="9.140625" style="474" customWidth="1"/>
    <col min="15884" max="15884" width="1.5703125" style="474" customWidth="1"/>
    <col min="15885" max="16128" width="10.85546875" style="474"/>
    <col min="16129" max="16129" width="3.5703125" style="474" customWidth="1"/>
    <col min="16130" max="16130" width="1.5703125" style="474" customWidth="1"/>
    <col min="16131" max="16131" width="71.5703125" style="474" customWidth="1"/>
    <col min="16132" max="16132" width="3.5703125" style="474" customWidth="1"/>
    <col min="16133" max="16133" width="4.5703125" style="474" customWidth="1"/>
    <col min="16134" max="16134" width="16.5703125" style="474" customWidth="1"/>
    <col min="16135" max="16135" width="4.5703125" style="474" customWidth="1"/>
    <col min="16136" max="16136" width="16.5703125" style="474" customWidth="1"/>
    <col min="16137" max="16137" width="4.5703125" style="474" customWidth="1"/>
    <col min="16138" max="16138" width="16.5703125" style="474" customWidth="1"/>
    <col min="16139" max="16139" width="9.140625" style="474" customWidth="1"/>
    <col min="16140" max="16140" width="1.5703125" style="474" customWidth="1"/>
    <col min="16141" max="16384" width="10.85546875" style="474"/>
  </cols>
  <sheetData>
    <row r="1" spans="2:16" s="470" customFormat="1" ht="30" customHeight="1" x14ac:dyDescent="0.2">
      <c r="B1" s="471"/>
      <c r="C1" s="801" t="s">
        <v>221</v>
      </c>
      <c r="D1" s="787"/>
      <c r="E1" s="787"/>
      <c r="F1" s="787"/>
      <c r="G1" s="787"/>
      <c r="H1" s="787"/>
      <c r="I1" s="787"/>
      <c r="J1" s="787"/>
      <c r="K1" s="787"/>
      <c r="L1" s="471"/>
    </row>
    <row r="2" spans="2:16" s="470" customFormat="1" ht="53.1" customHeight="1" thickBot="1" x14ac:dyDescent="0.25">
      <c r="B2" s="471"/>
      <c r="C2" s="802" t="s">
        <v>442</v>
      </c>
      <c r="D2" s="802"/>
      <c r="E2" s="802"/>
      <c r="F2" s="802"/>
      <c r="G2" s="802"/>
      <c r="H2" s="802"/>
      <c r="I2" s="802"/>
      <c r="J2" s="802"/>
      <c r="K2" s="802"/>
      <c r="L2" s="471"/>
    </row>
    <row r="3" spans="2:16" s="470" customFormat="1" ht="45.6" customHeight="1" thickBot="1" x14ac:dyDescent="0.3">
      <c r="B3" s="471"/>
      <c r="C3" s="472" t="s">
        <v>223</v>
      </c>
      <c r="D3" s="803"/>
      <c r="E3" s="804"/>
      <c r="F3" s="804"/>
      <c r="G3" s="804"/>
      <c r="H3" s="804"/>
      <c r="I3" s="804"/>
      <c r="J3" s="804"/>
      <c r="K3" s="805"/>
      <c r="L3" s="471"/>
      <c r="M3" s="473"/>
    </row>
    <row r="4" spans="2:16" ht="30" customHeight="1" thickBot="1" x14ac:dyDescent="0.25">
      <c r="B4" s="475"/>
      <c r="C4" s="475"/>
      <c r="D4" s="475"/>
      <c r="E4" s="476"/>
      <c r="F4" s="475"/>
      <c r="G4" s="475"/>
      <c r="H4" s="475"/>
      <c r="I4" s="475"/>
      <c r="J4" s="475"/>
      <c r="K4" s="475"/>
      <c r="L4" s="475"/>
    </row>
    <row r="5" spans="2:16" s="470" customFormat="1" ht="107.45" customHeight="1" thickBot="1" x14ac:dyDescent="0.3">
      <c r="B5" s="471"/>
      <c r="C5" s="788" t="s">
        <v>443</v>
      </c>
      <c r="D5" s="789"/>
      <c r="E5" s="789"/>
      <c r="F5" s="789"/>
      <c r="G5" s="789"/>
      <c r="H5" s="789"/>
      <c r="I5" s="789"/>
      <c r="J5" s="789"/>
      <c r="K5" s="790"/>
      <c r="L5" s="471"/>
      <c r="M5" s="473"/>
      <c r="N5" s="473"/>
      <c r="O5" s="477"/>
    </row>
    <row r="6" spans="2:16" ht="30" customHeight="1" thickBot="1" x14ac:dyDescent="0.25">
      <c r="B6" s="475"/>
      <c r="C6" s="475"/>
      <c r="D6" s="475"/>
      <c r="E6" s="476"/>
      <c r="F6" s="475"/>
      <c r="G6" s="475"/>
      <c r="H6" s="475"/>
      <c r="I6" s="475"/>
      <c r="J6" s="475"/>
      <c r="K6" s="475"/>
      <c r="L6" s="475"/>
    </row>
    <row r="7" spans="2:16" s="470" customFormat="1" ht="69.599999999999994" customHeight="1" thickBot="1" x14ac:dyDescent="0.25">
      <c r="B7" s="471"/>
      <c r="C7" s="478"/>
      <c r="D7" s="479"/>
      <c r="E7" s="806" t="s">
        <v>444</v>
      </c>
      <c r="F7" s="806"/>
      <c r="G7" s="806"/>
      <c r="H7" s="806"/>
      <c r="I7" s="806"/>
      <c r="J7" s="806"/>
      <c r="K7" s="480"/>
      <c r="L7" s="471"/>
    </row>
    <row r="8" spans="2:16" s="470" customFormat="1" ht="39.950000000000003" customHeight="1" thickBot="1" x14ac:dyDescent="0.25">
      <c r="B8" s="471"/>
      <c r="C8" s="799" t="s">
        <v>445</v>
      </c>
      <c r="D8" s="481"/>
      <c r="E8" s="481" t="s">
        <v>435</v>
      </c>
      <c r="F8" s="482" t="s">
        <v>436</v>
      </c>
      <c r="G8" s="481" t="s">
        <v>435</v>
      </c>
      <c r="H8" s="483" t="s">
        <v>437</v>
      </c>
      <c r="I8" s="481" t="s">
        <v>435</v>
      </c>
      <c r="J8" s="483" t="s">
        <v>438</v>
      </c>
      <c r="K8" s="484"/>
      <c r="L8" s="471"/>
    </row>
    <row r="9" spans="2:16" s="470" customFormat="1" ht="39.950000000000003" customHeight="1" thickBot="1" x14ac:dyDescent="0.25">
      <c r="B9" s="471"/>
      <c r="C9" s="799"/>
      <c r="D9" s="481"/>
      <c r="E9" s="481" t="s">
        <v>435</v>
      </c>
      <c r="F9" s="483" t="s">
        <v>439</v>
      </c>
      <c r="G9" s="481"/>
      <c r="H9" s="483"/>
      <c r="I9" s="483"/>
      <c r="J9" s="483"/>
      <c r="K9" s="484"/>
      <c r="L9" s="471"/>
    </row>
    <row r="10" spans="2:16" s="470" customFormat="1" ht="18" customHeight="1" x14ac:dyDescent="0.25">
      <c r="B10" s="471"/>
      <c r="C10" s="800"/>
      <c r="D10" s="481"/>
      <c r="E10" s="485"/>
      <c r="F10" s="483"/>
      <c r="G10" s="481"/>
      <c r="H10" s="483"/>
      <c r="I10" s="483"/>
      <c r="J10" s="483"/>
      <c r="K10" s="484"/>
      <c r="L10" s="471"/>
      <c r="P10" s="486"/>
    </row>
    <row r="11" spans="2:16" ht="39.950000000000003" customHeight="1" x14ac:dyDescent="0.2">
      <c r="B11" s="475"/>
      <c r="C11" s="487" t="s">
        <v>369</v>
      </c>
      <c r="D11" s="488"/>
      <c r="E11" s="489" t="s">
        <v>435</v>
      </c>
      <c r="F11" s="490" t="s">
        <v>440</v>
      </c>
      <c r="G11" s="489" t="s">
        <v>435</v>
      </c>
      <c r="H11" s="490" t="s">
        <v>441</v>
      </c>
      <c r="I11" s="490"/>
      <c r="J11" s="490"/>
      <c r="K11" s="491"/>
      <c r="L11" s="475"/>
    </row>
    <row r="12" spans="2:16" ht="9.9499999999999993" customHeight="1" x14ac:dyDescent="0.25">
      <c r="B12" s="475"/>
      <c r="C12" s="492"/>
      <c r="D12" s="493"/>
      <c r="E12" s="494"/>
      <c r="F12" s="494"/>
      <c r="G12" s="494"/>
      <c r="H12" s="494"/>
      <c r="I12" s="495"/>
      <c r="J12" s="495"/>
      <c r="K12" s="484"/>
      <c r="L12" s="475"/>
    </row>
    <row r="13" spans="2:16" ht="20.100000000000001" customHeight="1" x14ac:dyDescent="0.25">
      <c r="B13" s="475"/>
      <c r="C13" s="792" t="s">
        <v>446</v>
      </c>
      <c r="D13" s="493"/>
      <c r="E13" s="481" t="s">
        <v>435</v>
      </c>
      <c r="F13" s="483" t="s">
        <v>440</v>
      </c>
      <c r="G13" s="481" t="s">
        <v>435</v>
      </c>
      <c r="H13" s="483" t="s">
        <v>441</v>
      </c>
      <c r="I13" s="495"/>
      <c r="J13" s="495"/>
      <c r="K13" s="484"/>
      <c r="L13" s="475"/>
    </row>
    <row r="14" spans="2:16" ht="39.950000000000003" customHeight="1" x14ac:dyDescent="0.2">
      <c r="B14" s="475"/>
      <c r="C14" s="792"/>
      <c r="D14" s="493"/>
      <c r="E14" s="793" t="s">
        <v>447</v>
      </c>
      <c r="F14" s="794"/>
      <c r="G14" s="794"/>
      <c r="H14" s="794"/>
      <c r="I14" s="794"/>
      <c r="J14" s="794"/>
      <c r="K14" s="484"/>
      <c r="L14" s="475"/>
    </row>
    <row r="15" spans="2:16" ht="20.100000000000001" customHeight="1" x14ac:dyDescent="0.2">
      <c r="B15" s="475"/>
      <c r="C15" s="792"/>
      <c r="D15" s="493"/>
      <c r="E15" s="481" t="s">
        <v>435</v>
      </c>
      <c r="F15" s="483" t="s">
        <v>448</v>
      </c>
      <c r="G15" s="481"/>
      <c r="H15" s="483"/>
      <c r="I15" s="483"/>
      <c r="J15" s="483"/>
      <c r="K15" s="484"/>
      <c r="L15" s="475"/>
    </row>
    <row r="16" spans="2:16" ht="20.100000000000001" customHeight="1" x14ac:dyDescent="0.2">
      <c r="B16" s="475"/>
      <c r="C16" s="792"/>
      <c r="D16" s="493"/>
      <c r="E16" s="481" t="s">
        <v>435</v>
      </c>
      <c r="F16" s="483" t="s">
        <v>609</v>
      </c>
      <c r="G16" s="481"/>
      <c r="H16" s="483"/>
      <c r="I16" s="483"/>
      <c r="J16" s="483"/>
      <c r="K16" s="484"/>
      <c r="L16" s="475"/>
    </row>
    <row r="17" spans="2:12" ht="20.100000000000001" customHeight="1" x14ac:dyDescent="0.2">
      <c r="B17" s="475"/>
      <c r="C17" s="792"/>
      <c r="D17" s="493"/>
      <c r="E17" s="481" t="s">
        <v>435</v>
      </c>
      <c r="F17" s="483" t="s">
        <v>449</v>
      </c>
      <c r="G17" s="481"/>
      <c r="H17" s="483"/>
      <c r="I17" s="483"/>
      <c r="J17" s="483"/>
      <c r="K17" s="484"/>
      <c r="L17" s="475"/>
    </row>
    <row r="18" spans="2:12" ht="20.100000000000001" customHeight="1" x14ac:dyDescent="0.2">
      <c r="B18" s="475"/>
      <c r="C18" s="792"/>
      <c r="D18" s="493"/>
      <c r="E18" s="481" t="s">
        <v>435</v>
      </c>
      <c r="F18" s="483" t="s">
        <v>450</v>
      </c>
      <c r="G18" s="481"/>
      <c r="H18" s="483"/>
      <c r="I18" s="483"/>
      <c r="J18" s="483"/>
      <c r="K18" s="484"/>
      <c r="L18" s="475"/>
    </row>
    <row r="19" spans="2:12" ht="20.100000000000001" customHeight="1" x14ac:dyDescent="0.2">
      <c r="B19" s="475"/>
      <c r="C19" s="792"/>
      <c r="D19" s="493"/>
      <c r="E19" s="481" t="s">
        <v>435</v>
      </c>
      <c r="F19" s="483" t="s">
        <v>451</v>
      </c>
      <c r="G19" s="481"/>
      <c r="H19" s="483"/>
      <c r="I19" s="483"/>
      <c r="J19" s="483"/>
      <c r="K19" s="484"/>
      <c r="L19" s="475"/>
    </row>
    <row r="20" spans="2:12" ht="20.100000000000001" customHeight="1" x14ac:dyDescent="0.2">
      <c r="B20" s="475"/>
      <c r="C20" s="792"/>
      <c r="D20" s="493"/>
      <c r="E20" s="481" t="s">
        <v>435</v>
      </c>
      <c r="F20" s="483" t="s">
        <v>452</v>
      </c>
      <c r="G20" s="481"/>
      <c r="H20" s="483"/>
      <c r="I20" s="483"/>
      <c r="J20" s="483"/>
      <c r="K20" s="484"/>
      <c r="L20" s="475"/>
    </row>
    <row r="21" spans="2:12" ht="20.100000000000001" customHeight="1" x14ac:dyDescent="0.2">
      <c r="B21" s="475"/>
      <c r="C21" s="792"/>
      <c r="D21" s="493"/>
      <c r="E21" s="481" t="s">
        <v>435</v>
      </c>
      <c r="F21" s="483" t="s">
        <v>453</v>
      </c>
      <c r="G21" s="795"/>
      <c r="H21" s="795"/>
      <c r="I21" s="795"/>
      <c r="J21" s="795"/>
      <c r="K21" s="484"/>
      <c r="L21" s="475"/>
    </row>
    <row r="22" spans="2:12" ht="15" customHeight="1" x14ac:dyDescent="0.2">
      <c r="B22" s="475"/>
      <c r="C22" s="496"/>
      <c r="D22" s="493"/>
      <c r="E22" s="481"/>
      <c r="F22" s="483"/>
      <c r="G22" s="481"/>
      <c r="H22" s="483"/>
      <c r="I22" s="483"/>
      <c r="J22" s="483"/>
      <c r="K22" s="484"/>
      <c r="L22" s="475"/>
    </row>
    <row r="23" spans="2:12" ht="35.1" customHeight="1" x14ac:dyDescent="0.2">
      <c r="B23" s="475"/>
      <c r="C23" s="780" t="s">
        <v>454</v>
      </c>
      <c r="D23" s="497"/>
      <c r="E23" s="498" t="s">
        <v>435</v>
      </c>
      <c r="F23" s="499" t="s">
        <v>440</v>
      </c>
      <c r="G23" s="498" t="s">
        <v>435</v>
      </c>
      <c r="H23" s="499" t="s">
        <v>441</v>
      </c>
      <c r="I23" s="499"/>
      <c r="J23" s="499"/>
      <c r="K23" s="500"/>
      <c r="L23" s="475"/>
    </row>
    <row r="24" spans="2:12" ht="39.950000000000003" customHeight="1" x14ac:dyDescent="0.2">
      <c r="B24" s="475"/>
      <c r="C24" s="781"/>
      <c r="D24" s="501"/>
      <c r="E24" s="502"/>
      <c r="F24" s="502"/>
      <c r="G24" s="502"/>
      <c r="H24" s="502"/>
      <c r="I24" s="502"/>
      <c r="J24" s="502"/>
      <c r="K24" s="503"/>
      <c r="L24" s="475"/>
    </row>
    <row r="25" spans="2:12" ht="35.1" customHeight="1" x14ac:dyDescent="0.2">
      <c r="B25" s="475"/>
      <c r="C25" s="785" t="s">
        <v>455</v>
      </c>
      <c r="D25" s="493"/>
      <c r="E25" s="481" t="s">
        <v>435</v>
      </c>
      <c r="F25" s="483" t="s">
        <v>440</v>
      </c>
      <c r="G25" s="481" t="s">
        <v>435</v>
      </c>
      <c r="H25" s="483" t="s">
        <v>441</v>
      </c>
      <c r="I25" s="483"/>
      <c r="J25" s="483"/>
      <c r="K25" s="484"/>
      <c r="L25" s="475"/>
    </row>
    <row r="26" spans="2:12" ht="39.950000000000003" customHeight="1" thickBot="1" x14ac:dyDescent="0.25">
      <c r="B26" s="475"/>
      <c r="C26" s="786"/>
      <c r="D26" s="504"/>
      <c r="E26" s="505"/>
      <c r="F26" s="505"/>
      <c r="G26" s="505"/>
      <c r="H26" s="505"/>
      <c r="I26" s="505"/>
      <c r="J26" s="505"/>
      <c r="K26" s="506"/>
      <c r="L26" s="475"/>
    </row>
    <row r="27" spans="2:12" s="507" customFormat="1" ht="24.95" customHeight="1" thickBot="1" x14ac:dyDescent="0.35">
      <c r="B27" s="508"/>
      <c r="C27" s="782" t="s">
        <v>222</v>
      </c>
      <c r="D27" s="783"/>
      <c r="E27" s="783"/>
      <c r="F27" s="783"/>
      <c r="G27" s="783"/>
      <c r="H27" s="783"/>
      <c r="I27" s="783"/>
      <c r="J27" s="783"/>
      <c r="K27" s="784"/>
      <c r="L27" s="508"/>
    </row>
    <row r="28" spans="2:12" ht="15" customHeight="1" x14ac:dyDescent="0.2">
      <c r="B28" s="475"/>
      <c r="C28" s="475"/>
      <c r="D28" s="475"/>
      <c r="E28" s="476"/>
      <c r="F28" s="475"/>
      <c r="G28" s="475"/>
      <c r="H28" s="475"/>
      <c r="I28" s="475"/>
      <c r="J28" s="475"/>
      <c r="K28" s="475"/>
      <c r="L28" s="475"/>
    </row>
  </sheetData>
  <sheetProtection algorithmName="SHA-512" hashValue="VmAIKTt/pb3vSngI3mINIo28bRD/6mM8nEb7FfzKizPJUR6mkgzH4t9VhN/RBS07i56/ZAB7cbsj+mbjNXxxWQ==" saltValue="n2ohmzsd83BSYEDq1GMJrg==" spinCount="100000" sheet="1" objects="1" scenarios="1"/>
  <mergeCells count="12">
    <mergeCell ref="C8:C10"/>
    <mergeCell ref="C1:K1"/>
    <mergeCell ref="C2:K2"/>
    <mergeCell ref="D3:K3"/>
    <mergeCell ref="C5:K5"/>
    <mergeCell ref="E7:J7"/>
    <mergeCell ref="C27:K27"/>
    <mergeCell ref="C13:C21"/>
    <mergeCell ref="E14:J14"/>
    <mergeCell ref="G21:J21"/>
    <mergeCell ref="C23:C24"/>
    <mergeCell ref="C25:C26"/>
  </mergeCells>
  <hyperlinks>
    <hyperlink ref="C5:H5" r:id="rId1" display="L’auto-identification est volontaire. Nous espérons, toutefois, que vous répondrez à autant de questions avec lesquelles vous êtes à l’aise.  L’information reçue à partir de ces questions joue un rôle clé pour l’évolution des programmes. En effet, ces données permettent d’évaluer l’état actuel de l’accès aux programmes en ce qui concerne les Autochtones et les groupes dignes d’équité afin d’éliminer les obstacles à l’accès et d’apporter les changements positifs nécessaires selon les besoins. Sachez que les renseignements que vous nous fournissez sont confidentiels et seront administrés conformément à la Politique de confidentialité de Musicaction. Vos réponses seront agrégées, soit jumelées avec celles de vos pairs, sans votre nom. Ces données agrégées seulement pourront servir pour la production d’études, de recherches ou de statistiques sur l’industrie de la musique par Musicaction ainsi qu’être communiquées publiquement par Musicaction ou par les entités gouvernementales à qui elle les communiquera, y compris le ministère du Patrimoine canadien et le Conseil de la radiodiffusion et des télécommunications canadiennes. " xr:uid="{B29E3BF6-B39F-4B35-8BA5-9465C88F3F96}"/>
  </hyperlinks>
  <pageMargins left="0.70866141732283472" right="0.70866141732283472" top="0.74803149606299213" bottom="0.74803149606299213" header="0.31496062992125984" footer="0.31496062992125984"/>
  <pageSetup scale="71" fitToHeight="0"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Pour cocher" prompt="Veuillez sélectionner" xr:uid="{80A6CFE0-40D7-436C-BCF8-5752559A7664}">
          <x14:formula1>
            <xm:f>"✔,☐"</xm:f>
          </x14:formula1>
          <xm:sqref>G8 JC8 SY8 ACU8 AMQ8 AWM8 BGI8 BQE8 CAA8 CJW8 CTS8 DDO8 DNK8 DXG8 EHC8 EQY8 FAU8 FKQ8 FUM8 GEI8 GOE8 GYA8 HHW8 HRS8 IBO8 ILK8 IVG8 JFC8 JOY8 JYU8 KIQ8 KSM8 LCI8 LME8 LWA8 MFW8 MPS8 MZO8 NJK8 NTG8 ODC8 OMY8 OWU8 PGQ8 PQM8 QAI8 QKE8 QUA8 RDW8 RNS8 RXO8 SHK8 SRG8 TBC8 TKY8 TUU8 UEQ8 UOM8 UYI8 VIE8 VSA8 WBW8 WLS8 WVO8 G65545 JC65545 SY65545 ACU65545 AMQ65545 AWM65545 BGI65545 BQE65545 CAA65545 CJW65545 CTS65545 DDO65545 DNK65545 DXG65545 EHC65545 EQY65545 FAU65545 FKQ65545 FUM65545 GEI65545 GOE65545 GYA65545 HHW65545 HRS65545 IBO65545 ILK65545 IVG65545 JFC65545 JOY65545 JYU65545 KIQ65545 KSM65545 LCI65545 LME65545 LWA65545 MFW65545 MPS65545 MZO65545 NJK65545 NTG65545 ODC65545 OMY65545 OWU65545 PGQ65545 PQM65545 QAI65545 QKE65545 QUA65545 RDW65545 RNS65545 RXO65545 SHK65545 SRG65545 TBC65545 TKY65545 TUU65545 UEQ65545 UOM65545 UYI65545 VIE65545 VSA65545 WBW65545 WLS65545 WVO65545 G131081 JC131081 SY131081 ACU131081 AMQ131081 AWM131081 BGI131081 BQE131081 CAA131081 CJW131081 CTS131081 DDO131081 DNK131081 DXG131081 EHC131081 EQY131081 FAU131081 FKQ131081 FUM131081 GEI131081 GOE131081 GYA131081 HHW131081 HRS131081 IBO131081 ILK131081 IVG131081 JFC131081 JOY131081 JYU131081 KIQ131081 KSM131081 LCI131081 LME131081 LWA131081 MFW131081 MPS131081 MZO131081 NJK131081 NTG131081 ODC131081 OMY131081 OWU131081 PGQ131081 PQM131081 QAI131081 QKE131081 QUA131081 RDW131081 RNS131081 RXO131081 SHK131081 SRG131081 TBC131081 TKY131081 TUU131081 UEQ131081 UOM131081 UYI131081 VIE131081 VSA131081 WBW131081 WLS131081 WVO131081 G196617 JC196617 SY196617 ACU196617 AMQ196617 AWM196617 BGI196617 BQE196617 CAA196617 CJW196617 CTS196617 DDO196617 DNK196617 DXG196617 EHC196617 EQY196617 FAU196617 FKQ196617 FUM196617 GEI196617 GOE196617 GYA196617 HHW196617 HRS196617 IBO196617 ILK196617 IVG196617 JFC196617 JOY196617 JYU196617 KIQ196617 KSM196617 LCI196617 LME196617 LWA196617 MFW196617 MPS196617 MZO196617 NJK196617 NTG196617 ODC196617 OMY196617 OWU196617 PGQ196617 PQM196617 QAI196617 QKE196617 QUA196617 RDW196617 RNS196617 RXO196617 SHK196617 SRG196617 TBC196617 TKY196617 TUU196617 UEQ196617 UOM196617 UYI196617 VIE196617 VSA196617 WBW196617 WLS196617 WVO196617 G262153 JC262153 SY262153 ACU262153 AMQ262153 AWM262153 BGI262153 BQE262153 CAA262153 CJW262153 CTS262153 DDO262153 DNK262153 DXG262153 EHC262153 EQY262153 FAU262153 FKQ262153 FUM262153 GEI262153 GOE262153 GYA262153 HHW262153 HRS262153 IBO262153 ILK262153 IVG262153 JFC262153 JOY262153 JYU262153 KIQ262153 KSM262153 LCI262153 LME262153 LWA262153 MFW262153 MPS262153 MZO262153 NJK262153 NTG262153 ODC262153 OMY262153 OWU262153 PGQ262153 PQM262153 QAI262153 QKE262153 QUA262153 RDW262153 RNS262153 RXO262153 SHK262153 SRG262153 TBC262153 TKY262153 TUU262153 UEQ262153 UOM262153 UYI262153 VIE262153 VSA262153 WBW262153 WLS262153 WVO262153 G327689 JC327689 SY327689 ACU327689 AMQ327689 AWM327689 BGI327689 BQE327689 CAA327689 CJW327689 CTS327689 DDO327689 DNK327689 DXG327689 EHC327689 EQY327689 FAU327689 FKQ327689 FUM327689 GEI327689 GOE327689 GYA327689 HHW327689 HRS327689 IBO327689 ILK327689 IVG327689 JFC327689 JOY327689 JYU327689 KIQ327689 KSM327689 LCI327689 LME327689 LWA327689 MFW327689 MPS327689 MZO327689 NJK327689 NTG327689 ODC327689 OMY327689 OWU327689 PGQ327689 PQM327689 QAI327689 QKE327689 QUA327689 RDW327689 RNS327689 RXO327689 SHK327689 SRG327689 TBC327689 TKY327689 TUU327689 UEQ327689 UOM327689 UYI327689 VIE327689 VSA327689 WBW327689 WLS327689 WVO327689 G393225 JC393225 SY393225 ACU393225 AMQ393225 AWM393225 BGI393225 BQE393225 CAA393225 CJW393225 CTS393225 DDO393225 DNK393225 DXG393225 EHC393225 EQY393225 FAU393225 FKQ393225 FUM393225 GEI393225 GOE393225 GYA393225 HHW393225 HRS393225 IBO393225 ILK393225 IVG393225 JFC393225 JOY393225 JYU393225 KIQ393225 KSM393225 LCI393225 LME393225 LWA393225 MFW393225 MPS393225 MZO393225 NJK393225 NTG393225 ODC393225 OMY393225 OWU393225 PGQ393225 PQM393225 QAI393225 QKE393225 QUA393225 RDW393225 RNS393225 RXO393225 SHK393225 SRG393225 TBC393225 TKY393225 TUU393225 UEQ393225 UOM393225 UYI393225 VIE393225 VSA393225 WBW393225 WLS393225 WVO393225 G458761 JC458761 SY458761 ACU458761 AMQ458761 AWM458761 BGI458761 BQE458761 CAA458761 CJW458761 CTS458761 DDO458761 DNK458761 DXG458761 EHC458761 EQY458761 FAU458761 FKQ458761 FUM458761 GEI458761 GOE458761 GYA458761 HHW458761 HRS458761 IBO458761 ILK458761 IVG458761 JFC458761 JOY458761 JYU458761 KIQ458761 KSM458761 LCI458761 LME458761 LWA458761 MFW458761 MPS458761 MZO458761 NJK458761 NTG458761 ODC458761 OMY458761 OWU458761 PGQ458761 PQM458761 QAI458761 QKE458761 QUA458761 RDW458761 RNS458761 RXO458761 SHK458761 SRG458761 TBC458761 TKY458761 TUU458761 UEQ458761 UOM458761 UYI458761 VIE458761 VSA458761 WBW458761 WLS458761 WVO458761 G524297 JC524297 SY524297 ACU524297 AMQ524297 AWM524297 BGI524297 BQE524297 CAA524297 CJW524297 CTS524297 DDO524297 DNK524297 DXG524297 EHC524297 EQY524297 FAU524297 FKQ524297 FUM524297 GEI524297 GOE524297 GYA524297 HHW524297 HRS524297 IBO524297 ILK524297 IVG524297 JFC524297 JOY524297 JYU524297 KIQ524297 KSM524297 LCI524297 LME524297 LWA524297 MFW524297 MPS524297 MZO524297 NJK524297 NTG524297 ODC524297 OMY524297 OWU524297 PGQ524297 PQM524297 QAI524297 QKE524297 QUA524297 RDW524297 RNS524297 RXO524297 SHK524297 SRG524297 TBC524297 TKY524297 TUU524297 UEQ524297 UOM524297 UYI524297 VIE524297 VSA524297 WBW524297 WLS524297 WVO524297 G589833 JC589833 SY589833 ACU589833 AMQ589833 AWM589833 BGI589833 BQE589833 CAA589833 CJW589833 CTS589833 DDO589833 DNK589833 DXG589833 EHC589833 EQY589833 FAU589833 FKQ589833 FUM589833 GEI589833 GOE589833 GYA589833 HHW589833 HRS589833 IBO589833 ILK589833 IVG589833 JFC589833 JOY589833 JYU589833 KIQ589833 KSM589833 LCI589833 LME589833 LWA589833 MFW589833 MPS589833 MZO589833 NJK589833 NTG589833 ODC589833 OMY589833 OWU589833 PGQ589833 PQM589833 QAI589833 QKE589833 QUA589833 RDW589833 RNS589833 RXO589833 SHK589833 SRG589833 TBC589833 TKY589833 TUU589833 UEQ589833 UOM589833 UYI589833 VIE589833 VSA589833 WBW589833 WLS589833 WVO589833 G655369 JC655369 SY655369 ACU655369 AMQ655369 AWM655369 BGI655369 BQE655369 CAA655369 CJW655369 CTS655369 DDO655369 DNK655369 DXG655369 EHC655369 EQY655369 FAU655369 FKQ655369 FUM655369 GEI655369 GOE655369 GYA655369 HHW655369 HRS655369 IBO655369 ILK655369 IVG655369 JFC655369 JOY655369 JYU655369 KIQ655369 KSM655369 LCI655369 LME655369 LWA655369 MFW655369 MPS655369 MZO655369 NJK655369 NTG655369 ODC655369 OMY655369 OWU655369 PGQ655369 PQM655369 QAI655369 QKE655369 QUA655369 RDW655369 RNS655369 RXO655369 SHK655369 SRG655369 TBC655369 TKY655369 TUU655369 UEQ655369 UOM655369 UYI655369 VIE655369 VSA655369 WBW655369 WLS655369 WVO655369 G720905 JC720905 SY720905 ACU720905 AMQ720905 AWM720905 BGI720905 BQE720905 CAA720905 CJW720905 CTS720905 DDO720905 DNK720905 DXG720905 EHC720905 EQY720905 FAU720905 FKQ720905 FUM720905 GEI720905 GOE720905 GYA720905 HHW720905 HRS720905 IBO720905 ILK720905 IVG720905 JFC720905 JOY720905 JYU720905 KIQ720905 KSM720905 LCI720905 LME720905 LWA720905 MFW720905 MPS720905 MZO720905 NJK720905 NTG720905 ODC720905 OMY720905 OWU720905 PGQ720905 PQM720905 QAI720905 QKE720905 QUA720905 RDW720905 RNS720905 RXO720905 SHK720905 SRG720905 TBC720905 TKY720905 TUU720905 UEQ720905 UOM720905 UYI720905 VIE720905 VSA720905 WBW720905 WLS720905 WVO720905 G786441 JC786441 SY786441 ACU786441 AMQ786441 AWM786441 BGI786441 BQE786441 CAA786441 CJW786441 CTS786441 DDO786441 DNK786441 DXG786441 EHC786441 EQY786441 FAU786441 FKQ786441 FUM786441 GEI786441 GOE786441 GYA786441 HHW786441 HRS786441 IBO786441 ILK786441 IVG786441 JFC786441 JOY786441 JYU786441 KIQ786441 KSM786441 LCI786441 LME786441 LWA786441 MFW786441 MPS786441 MZO786441 NJK786441 NTG786441 ODC786441 OMY786441 OWU786441 PGQ786441 PQM786441 QAI786441 QKE786441 QUA786441 RDW786441 RNS786441 RXO786441 SHK786441 SRG786441 TBC786441 TKY786441 TUU786441 UEQ786441 UOM786441 UYI786441 VIE786441 VSA786441 WBW786441 WLS786441 WVO786441 G851977 JC851977 SY851977 ACU851977 AMQ851977 AWM851977 BGI851977 BQE851977 CAA851977 CJW851977 CTS851977 DDO851977 DNK851977 DXG851977 EHC851977 EQY851977 FAU851977 FKQ851977 FUM851977 GEI851977 GOE851977 GYA851977 HHW851977 HRS851977 IBO851977 ILK851977 IVG851977 JFC851977 JOY851977 JYU851977 KIQ851977 KSM851977 LCI851977 LME851977 LWA851977 MFW851977 MPS851977 MZO851977 NJK851977 NTG851977 ODC851977 OMY851977 OWU851977 PGQ851977 PQM851977 QAI851977 QKE851977 QUA851977 RDW851977 RNS851977 RXO851977 SHK851977 SRG851977 TBC851977 TKY851977 TUU851977 UEQ851977 UOM851977 UYI851977 VIE851977 VSA851977 WBW851977 WLS851977 WVO851977 G917513 JC917513 SY917513 ACU917513 AMQ917513 AWM917513 BGI917513 BQE917513 CAA917513 CJW917513 CTS917513 DDO917513 DNK917513 DXG917513 EHC917513 EQY917513 FAU917513 FKQ917513 FUM917513 GEI917513 GOE917513 GYA917513 HHW917513 HRS917513 IBO917513 ILK917513 IVG917513 JFC917513 JOY917513 JYU917513 KIQ917513 KSM917513 LCI917513 LME917513 LWA917513 MFW917513 MPS917513 MZO917513 NJK917513 NTG917513 ODC917513 OMY917513 OWU917513 PGQ917513 PQM917513 QAI917513 QKE917513 QUA917513 RDW917513 RNS917513 RXO917513 SHK917513 SRG917513 TBC917513 TKY917513 TUU917513 UEQ917513 UOM917513 UYI917513 VIE917513 VSA917513 WBW917513 WLS917513 WVO917513 G983049 JC983049 SY983049 ACU983049 AMQ983049 AWM983049 BGI983049 BQE983049 CAA983049 CJW983049 CTS983049 DDO983049 DNK983049 DXG983049 EHC983049 EQY983049 FAU983049 FKQ983049 FUM983049 GEI983049 GOE983049 GYA983049 HHW983049 HRS983049 IBO983049 ILK983049 IVG983049 JFC983049 JOY983049 JYU983049 KIQ983049 KSM983049 LCI983049 LME983049 LWA983049 MFW983049 MPS983049 MZO983049 NJK983049 NTG983049 ODC983049 OMY983049 OWU983049 PGQ983049 PQM983049 QAI983049 QKE983049 QUA983049 RDW983049 RNS983049 RXO983049 SHK983049 SRG983049 TBC983049 TKY983049 TUU983049 UEQ983049 UOM983049 UYI983049 VIE983049 VSA983049 WBW983049 WLS983049 WVO983049 E25 JA25 SW25 ACS25 AMO25 AWK25 BGG25 BQC25 BZY25 CJU25 CTQ25 DDM25 DNI25 DXE25 EHA25 EQW25 FAS25 FKO25 FUK25 GEG25 GOC25 GXY25 HHU25 HRQ25 IBM25 ILI25 IVE25 JFA25 JOW25 JYS25 KIO25 KSK25 LCG25 LMC25 LVY25 MFU25 MPQ25 MZM25 NJI25 NTE25 ODA25 OMW25 OWS25 PGO25 PQK25 QAG25 QKC25 QTY25 RDU25 RNQ25 RXM25 SHI25 SRE25 TBA25 TKW25 TUS25 UEO25 UOK25 UYG25 VIC25 VRY25 WBU25 WLQ25 WVM25 E65561 JA65561 SW65561 ACS65561 AMO65561 AWK65561 BGG65561 BQC65561 BZY65561 CJU65561 CTQ65561 DDM65561 DNI65561 DXE65561 EHA65561 EQW65561 FAS65561 FKO65561 FUK65561 GEG65561 GOC65561 GXY65561 HHU65561 HRQ65561 IBM65561 ILI65561 IVE65561 JFA65561 JOW65561 JYS65561 KIO65561 KSK65561 LCG65561 LMC65561 LVY65561 MFU65561 MPQ65561 MZM65561 NJI65561 NTE65561 ODA65561 OMW65561 OWS65561 PGO65561 PQK65561 QAG65561 QKC65561 QTY65561 RDU65561 RNQ65561 RXM65561 SHI65561 SRE65561 TBA65561 TKW65561 TUS65561 UEO65561 UOK65561 UYG65561 VIC65561 VRY65561 WBU65561 WLQ65561 WVM65561 E131097 JA131097 SW131097 ACS131097 AMO131097 AWK131097 BGG131097 BQC131097 BZY131097 CJU131097 CTQ131097 DDM131097 DNI131097 DXE131097 EHA131097 EQW131097 FAS131097 FKO131097 FUK131097 GEG131097 GOC131097 GXY131097 HHU131097 HRQ131097 IBM131097 ILI131097 IVE131097 JFA131097 JOW131097 JYS131097 KIO131097 KSK131097 LCG131097 LMC131097 LVY131097 MFU131097 MPQ131097 MZM131097 NJI131097 NTE131097 ODA131097 OMW131097 OWS131097 PGO131097 PQK131097 QAG131097 QKC131097 QTY131097 RDU131097 RNQ131097 RXM131097 SHI131097 SRE131097 TBA131097 TKW131097 TUS131097 UEO131097 UOK131097 UYG131097 VIC131097 VRY131097 WBU131097 WLQ131097 WVM131097 E196633 JA196633 SW196633 ACS196633 AMO196633 AWK196633 BGG196633 BQC196633 BZY196633 CJU196633 CTQ196633 DDM196633 DNI196633 DXE196633 EHA196633 EQW196633 FAS196633 FKO196633 FUK196633 GEG196633 GOC196633 GXY196633 HHU196633 HRQ196633 IBM196633 ILI196633 IVE196633 JFA196633 JOW196633 JYS196633 KIO196633 KSK196633 LCG196633 LMC196633 LVY196633 MFU196633 MPQ196633 MZM196633 NJI196633 NTE196633 ODA196633 OMW196633 OWS196633 PGO196633 PQK196633 QAG196633 QKC196633 QTY196633 RDU196633 RNQ196633 RXM196633 SHI196633 SRE196633 TBA196633 TKW196633 TUS196633 UEO196633 UOK196633 UYG196633 VIC196633 VRY196633 WBU196633 WLQ196633 WVM196633 E262169 JA262169 SW262169 ACS262169 AMO262169 AWK262169 BGG262169 BQC262169 BZY262169 CJU262169 CTQ262169 DDM262169 DNI262169 DXE262169 EHA262169 EQW262169 FAS262169 FKO262169 FUK262169 GEG262169 GOC262169 GXY262169 HHU262169 HRQ262169 IBM262169 ILI262169 IVE262169 JFA262169 JOW262169 JYS262169 KIO262169 KSK262169 LCG262169 LMC262169 LVY262169 MFU262169 MPQ262169 MZM262169 NJI262169 NTE262169 ODA262169 OMW262169 OWS262169 PGO262169 PQK262169 QAG262169 QKC262169 QTY262169 RDU262169 RNQ262169 RXM262169 SHI262169 SRE262169 TBA262169 TKW262169 TUS262169 UEO262169 UOK262169 UYG262169 VIC262169 VRY262169 WBU262169 WLQ262169 WVM262169 E327705 JA327705 SW327705 ACS327705 AMO327705 AWK327705 BGG327705 BQC327705 BZY327705 CJU327705 CTQ327705 DDM327705 DNI327705 DXE327705 EHA327705 EQW327705 FAS327705 FKO327705 FUK327705 GEG327705 GOC327705 GXY327705 HHU327705 HRQ327705 IBM327705 ILI327705 IVE327705 JFA327705 JOW327705 JYS327705 KIO327705 KSK327705 LCG327705 LMC327705 LVY327705 MFU327705 MPQ327705 MZM327705 NJI327705 NTE327705 ODA327705 OMW327705 OWS327705 PGO327705 PQK327705 QAG327705 QKC327705 QTY327705 RDU327705 RNQ327705 RXM327705 SHI327705 SRE327705 TBA327705 TKW327705 TUS327705 UEO327705 UOK327705 UYG327705 VIC327705 VRY327705 WBU327705 WLQ327705 WVM327705 E393241 JA393241 SW393241 ACS393241 AMO393241 AWK393241 BGG393241 BQC393241 BZY393241 CJU393241 CTQ393241 DDM393241 DNI393241 DXE393241 EHA393241 EQW393241 FAS393241 FKO393241 FUK393241 GEG393241 GOC393241 GXY393241 HHU393241 HRQ393241 IBM393241 ILI393241 IVE393241 JFA393241 JOW393241 JYS393241 KIO393241 KSK393241 LCG393241 LMC393241 LVY393241 MFU393241 MPQ393241 MZM393241 NJI393241 NTE393241 ODA393241 OMW393241 OWS393241 PGO393241 PQK393241 QAG393241 QKC393241 QTY393241 RDU393241 RNQ393241 RXM393241 SHI393241 SRE393241 TBA393241 TKW393241 TUS393241 UEO393241 UOK393241 UYG393241 VIC393241 VRY393241 WBU393241 WLQ393241 WVM393241 E458777 JA458777 SW458777 ACS458777 AMO458777 AWK458777 BGG458777 BQC458777 BZY458777 CJU458777 CTQ458777 DDM458777 DNI458777 DXE458777 EHA458777 EQW458777 FAS458777 FKO458777 FUK458777 GEG458777 GOC458777 GXY458777 HHU458777 HRQ458777 IBM458777 ILI458777 IVE458777 JFA458777 JOW458777 JYS458777 KIO458777 KSK458777 LCG458777 LMC458777 LVY458777 MFU458777 MPQ458777 MZM458777 NJI458777 NTE458777 ODA458777 OMW458777 OWS458777 PGO458777 PQK458777 QAG458777 QKC458777 QTY458777 RDU458777 RNQ458777 RXM458777 SHI458777 SRE458777 TBA458777 TKW458777 TUS458777 UEO458777 UOK458777 UYG458777 VIC458777 VRY458777 WBU458777 WLQ458777 WVM458777 E524313 JA524313 SW524313 ACS524313 AMO524313 AWK524313 BGG524313 BQC524313 BZY524313 CJU524313 CTQ524313 DDM524313 DNI524313 DXE524313 EHA524313 EQW524313 FAS524313 FKO524313 FUK524313 GEG524313 GOC524313 GXY524313 HHU524313 HRQ524313 IBM524313 ILI524313 IVE524313 JFA524313 JOW524313 JYS524313 KIO524313 KSK524313 LCG524313 LMC524313 LVY524313 MFU524313 MPQ524313 MZM524313 NJI524313 NTE524313 ODA524313 OMW524313 OWS524313 PGO524313 PQK524313 QAG524313 QKC524313 QTY524313 RDU524313 RNQ524313 RXM524313 SHI524313 SRE524313 TBA524313 TKW524313 TUS524313 UEO524313 UOK524313 UYG524313 VIC524313 VRY524313 WBU524313 WLQ524313 WVM524313 E589849 JA589849 SW589849 ACS589849 AMO589849 AWK589849 BGG589849 BQC589849 BZY589849 CJU589849 CTQ589849 DDM589849 DNI589849 DXE589849 EHA589849 EQW589849 FAS589849 FKO589849 FUK589849 GEG589849 GOC589849 GXY589849 HHU589849 HRQ589849 IBM589849 ILI589849 IVE589849 JFA589849 JOW589849 JYS589849 KIO589849 KSK589849 LCG589849 LMC589849 LVY589849 MFU589849 MPQ589849 MZM589849 NJI589849 NTE589849 ODA589849 OMW589849 OWS589849 PGO589849 PQK589849 QAG589849 QKC589849 QTY589849 RDU589849 RNQ589849 RXM589849 SHI589849 SRE589849 TBA589849 TKW589849 TUS589849 UEO589849 UOK589849 UYG589849 VIC589849 VRY589849 WBU589849 WLQ589849 WVM589849 E655385 JA655385 SW655385 ACS655385 AMO655385 AWK655385 BGG655385 BQC655385 BZY655385 CJU655385 CTQ655385 DDM655385 DNI655385 DXE655385 EHA655385 EQW655385 FAS655385 FKO655385 FUK655385 GEG655385 GOC655385 GXY655385 HHU655385 HRQ655385 IBM655385 ILI655385 IVE655385 JFA655385 JOW655385 JYS655385 KIO655385 KSK655385 LCG655385 LMC655385 LVY655385 MFU655385 MPQ655385 MZM655385 NJI655385 NTE655385 ODA655385 OMW655385 OWS655385 PGO655385 PQK655385 QAG655385 QKC655385 QTY655385 RDU655385 RNQ655385 RXM655385 SHI655385 SRE655385 TBA655385 TKW655385 TUS655385 UEO655385 UOK655385 UYG655385 VIC655385 VRY655385 WBU655385 WLQ655385 WVM655385 E720921 JA720921 SW720921 ACS720921 AMO720921 AWK720921 BGG720921 BQC720921 BZY720921 CJU720921 CTQ720921 DDM720921 DNI720921 DXE720921 EHA720921 EQW720921 FAS720921 FKO720921 FUK720921 GEG720921 GOC720921 GXY720921 HHU720921 HRQ720921 IBM720921 ILI720921 IVE720921 JFA720921 JOW720921 JYS720921 KIO720921 KSK720921 LCG720921 LMC720921 LVY720921 MFU720921 MPQ720921 MZM720921 NJI720921 NTE720921 ODA720921 OMW720921 OWS720921 PGO720921 PQK720921 QAG720921 QKC720921 QTY720921 RDU720921 RNQ720921 RXM720921 SHI720921 SRE720921 TBA720921 TKW720921 TUS720921 UEO720921 UOK720921 UYG720921 VIC720921 VRY720921 WBU720921 WLQ720921 WVM720921 E786457 JA786457 SW786457 ACS786457 AMO786457 AWK786457 BGG786457 BQC786457 BZY786457 CJU786457 CTQ786457 DDM786457 DNI786457 DXE786457 EHA786457 EQW786457 FAS786457 FKO786457 FUK786457 GEG786457 GOC786457 GXY786457 HHU786457 HRQ786457 IBM786457 ILI786457 IVE786457 JFA786457 JOW786457 JYS786457 KIO786457 KSK786457 LCG786457 LMC786457 LVY786457 MFU786457 MPQ786457 MZM786457 NJI786457 NTE786457 ODA786457 OMW786457 OWS786457 PGO786457 PQK786457 QAG786457 QKC786457 QTY786457 RDU786457 RNQ786457 RXM786457 SHI786457 SRE786457 TBA786457 TKW786457 TUS786457 UEO786457 UOK786457 UYG786457 VIC786457 VRY786457 WBU786457 WLQ786457 WVM786457 E851993 JA851993 SW851993 ACS851993 AMO851993 AWK851993 BGG851993 BQC851993 BZY851993 CJU851993 CTQ851993 DDM851993 DNI851993 DXE851993 EHA851993 EQW851993 FAS851993 FKO851993 FUK851993 GEG851993 GOC851993 GXY851993 HHU851993 HRQ851993 IBM851993 ILI851993 IVE851993 JFA851993 JOW851993 JYS851993 KIO851993 KSK851993 LCG851993 LMC851993 LVY851993 MFU851993 MPQ851993 MZM851993 NJI851993 NTE851993 ODA851993 OMW851993 OWS851993 PGO851993 PQK851993 QAG851993 QKC851993 QTY851993 RDU851993 RNQ851993 RXM851993 SHI851993 SRE851993 TBA851993 TKW851993 TUS851993 UEO851993 UOK851993 UYG851993 VIC851993 VRY851993 WBU851993 WLQ851993 WVM851993 E917529 JA917529 SW917529 ACS917529 AMO917529 AWK917529 BGG917529 BQC917529 BZY917529 CJU917529 CTQ917529 DDM917529 DNI917529 DXE917529 EHA917529 EQW917529 FAS917529 FKO917529 FUK917529 GEG917529 GOC917529 GXY917529 HHU917529 HRQ917529 IBM917529 ILI917529 IVE917529 JFA917529 JOW917529 JYS917529 KIO917529 KSK917529 LCG917529 LMC917529 LVY917529 MFU917529 MPQ917529 MZM917529 NJI917529 NTE917529 ODA917529 OMW917529 OWS917529 PGO917529 PQK917529 QAG917529 QKC917529 QTY917529 RDU917529 RNQ917529 RXM917529 SHI917529 SRE917529 TBA917529 TKW917529 TUS917529 UEO917529 UOK917529 UYG917529 VIC917529 VRY917529 WBU917529 WLQ917529 WVM917529 E983065 JA983065 SW983065 ACS983065 AMO983065 AWK983065 BGG983065 BQC983065 BZY983065 CJU983065 CTQ983065 DDM983065 DNI983065 DXE983065 EHA983065 EQW983065 FAS983065 FKO983065 FUK983065 GEG983065 GOC983065 GXY983065 HHU983065 HRQ983065 IBM983065 ILI983065 IVE983065 JFA983065 JOW983065 JYS983065 KIO983065 KSK983065 LCG983065 LMC983065 LVY983065 MFU983065 MPQ983065 MZM983065 NJI983065 NTE983065 ODA983065 OMW983065 OWS983065 PGO983065 PQK983065 QAG983065 QKC983065 QTY983065 RDU983065 RNQ983065 RXM983065 SHI983065 SRE983065 TBA983065 TKW983065 TUS983065 UEO983065 UOK983065 UYG983065 VIC983065 VRY983065 WBU983065 WLQ983065 WVM983065 E13 JA13 SW13 ACS13 AMO13 AWK13 BGG13 BQC13 BZY13 CJU13 CTQ13 DDM13 DNI13 DXE13 EHA13 EQW13 FAS13 FKO13 FUK13 GEG13 GOC13 GXY13 HHU13 HRQ13 IBM13 ILI13 IVE13 JFA13 JOW13 JYS13 KIO13 KSK13 LCG13 LMC13 LVY13 MFU13 MPQ13 MZM13 NJI13 NTE13 ODA13 OMW13 OWS13 PGO13 PQK13 QAG13 QKC13 QTY13 RDU13 RNQ13 RXM13 SHI13 SRE13 TBA13 TKW13 TUS13 UEO13 UOK13 UYG13 VIC13 VRY13 WBU13 WLQ13 WVM13 E65550 JA65550 SW65550 ACS65550 AMO65550 AWK65550 BGG65550 BQC65550 BZY65550 CJU65550 CTQ65550 DDM65550 DNI65550 DXE65550 EHA65550 EQW65550 FAS65550 FKO65550 FUK65550 GEG65550 GOC65550 GXY65550 HHU65550 HRQ65550 IBM65550 ILI65550 IVE65550 JFA65550 JOW65550 JYS65550 KIO65550 KSK65550 LCG65550 LMC65550 LVY65550 MFU65550 MPQ65550 MZM65550 NJI65550 NTE65550 ODA65550 OMW65550 OWS65550 PGO65550 PQK65550 QAG65550 QKC65550 QTY65550 RDU65550 RNQ65550 RXM65550 SHI65550 SRE65550 TBA65550 TKW65550 TUS65550 UEO65550 UOK65550 UYG65550 VIC65550 VRY65550 WBU65550 WLQ65550 WVM65550 E131086 JA131086 SW131086 ACS131086 AMO131086 AWK131086 BGG131086 BQC131086 BZY131086 CJU131086 CTQ131086 DDM131086 DNI131086 DXE131086 EHA131086 EQW131086 FAS131086 FKO131086 FUK131086 GEG131086 GOC131086 GXY131086 HHU131086 HRQ131086 IBM131086 ILI131086 IVE131086 JFA131086 JOW131086 JYS131086 KIO131086 KSK131086 LCG131086 LMC131086 LVY131086 MFU131086 MPQ131086 MZM131086 NJI131086 NTE131086 ODA131086 OMW131086 OWS131086 PGO131086 PQK131086 QAG131086 QKC131086 QTY131086 RDU131086 RNQ131086 RXM131086 SHI131086 SRE131086 TBA131086 TKW131086 TUS131086 UEO131086 UOK131086 UYG131086 VIC131086 VRY131086 WBU131086 WLQ131086 WVM131086 E196622 JA196622 SW196622 ACS196622 AMO196622 AWK196622 BGG196622 BQC196622 BZY196622 CJU196622 CTQ196622 DDM196622 DNI196622 DXE196622 EHA196622 EQW196622 FAS196622 FKO196622 FUK196622 GEG196622 GOC196622 GXY196622 HHU196622 HRQ196622 IBM196622 ILI196622 IVE196622 JFA196622 JOW196622 JYS196622 KIO196622 KSK196622 LCG196622 LMC196622 LVY196622 MFU196622 MPQ196622 MZM196622 NJI196622 NTE196622 ODA196622 OMW196622 OWS196622 PGO196622 PQK196622 QAG196622 QKC196622 QTY196622 RDU196622 RNQ196622 RXM196622 SHI196622 SRE196622 TBA196622 TKW196622 TUS196622 UEO196622 UOK196622 UYG196622 VIC196622 VRY196622 WBU196622 WLQ196622 WVM196622 E262158 JA262158 SW262158 ACS262158 AMO262158 AWK262158 BGG262158 BQC262158 BZY262158 CJU262158 CTQ262158 DDM262158 DNI262158 DXE262158 EHA262158 EQW262158 FAS262158 FKO262158 FUK262158 GEG262158 GOC262158 GXY262158 HHU262158 HRQ262158 IBM262158 ILI262158 IVE262158 JFA262158 JOW262158 JYS262158 KIO262158 KSK262158 LCG262158 LMC262158 LVY262158 MFU262158 MPQ262158 MZM262158 NJI262158 NTE262158 ODA262158 OMW262158 OWS262158 PGO262158 PQK262158 QAG262158 QKC262158 QTY262158 RDU262158 RNQ262158 RXM262158 SHI262158 SRE262158 TBA262158 TKW262158 TUS262158 UEO262158 UOK262158 UYG262158 VIC262158 VRY262158 WBU262158 WLQ262158 WVM262158 E327694 JA327694 SW327694 ACS327694 AMO327694 AWK327694 BGG327694 BQC327694 BZY327694 CJU327694 CTQ327694 DDM327694 DNI327694 DXE327694 EHA327694 EQW327694 FAS327694 FKO327694 FUK327694 GEG327694 GOC327694 GXY327694 HHU327694 HRQ327694 IBM327694 ILI327694 IVE327694 JFA327694 JOW327694 JYS327694 KIO327694 KSK327694 LCG327694 LMC327694 LVY327694 MFU327694 MPQ327694 MZM327694 NJI327694 NTE327694 ODA327694 OMW327694 OWS327694 PGO327694 PQK327694 QAG327694 QKC327694 QTY327694 RDU327694 RNQ327694 RXM327694 SHI327694 SRE327694 TBA327694 TKW327694 TUS327694 UEO327694 UOK327694 UYG327694 VIC327694 VRY327694 WBU327694 WLQ327694 WVM327694 E393230 JA393230 SW393230 ACS393230 AMO393230 AWK393230 BGG393230 BQC393230 BZY393230 CJU393230 CTQ393230 DDM393230 DNI393230 DXE393230 EHA393230 EQW393230 FAS393230 FKO393230 FUK393230 GEG393230 GOC393230 GXY393230 HHU393230 HRQ393230 IBM393230 ILI393230 IVE393230 JFA393230 JOW393230 JYS393230 KIO393230 KSK393230 LCG393230 LMC393230 LVY393230 MFU393230 MPQ393230 MZM393230 NJI393230 NTE393230 ODA393230 OMW393230 OWS393230 PGO393230 PQK393230 QAG393230 QKC393230 QTY393230 RDU393230 RNQ393230 RXM393230 SHI393230 SRE393230 TBA393230 TKW393230 TUS393230 UEO393230 UOK393230 UYG393230 VIC393230 VRY393230 WBU393230 WLQ393230 WVM393230 E458766 JA458766 SW458766 ACS458766 AMO458766 AWK458766 BGG458766 BQC458766 BZY458766 CJU458766 CTQ458766 DDM458766 DNI458766 DXE458766 EHA458766 EQW458766 FAS458766 FKO458766 FUK458766 GEG458766 GOC458766 GXY458766 HHU458766 HRQ458766 IBM458766 ILI458766 IVE458766 JFA458766 JOW458766 JYS458766 KIO458766 KSK458766 LCG458766 LMC458766 LVY458766 MFU458766 MPQ458766 MZM458766 NJI458766 NTE458766 ODA458766 OMW458766 OWS458766 PGO458766 PQK458766 QAG458766 QKC458766 QTY458766 RDU458766 RNQ458766 RXM458766 SHI458766 SRE458766 TBA458766 TKW458766 TUS458766 UEO458766 UOK458766 UYG458766 VIC458766 VRY458766 WBU458766 WLQ458766 WVM458766 E524302 JA524302 SW524302 ACS524302 AMO524302 AWK524302 BGG524302 BQC524302 BZY524302 CJU524302 CTQ524302 DDM524302 DNI524302 DXE524302 EHA524302 EQW524302 FAS524302 FKO524302 FUK524302 GEG524302 GOC524302 GXY524302 HHU524302 HRQ524302 IBM524302 ILI524302 IVE524302 JFA524302 JOW524302 JYS524302 KIO524302 KSK524302 LCG524302 LMC524302 LVY524302 MFU524302 MPQ524302 MZM524302 NJI524302 NTE524302 ODA524302 OMW524302 OWS524302 PGO524302 PQK524302 QAG524302 QKC524302 QTY524302 RDU524302 RNQ524302 RXM524302 SHI524302 SRE524302 TBA524302 TKW524302 TUS524302 UEO524302 UOK524302 UYG524302 VIC524302 VRY524302 WBU524302 WLQ524302 WVM524302 E589838 JA589838 SW589838 ACS589838 AMO589838 AWK589838 BGG589838 BQC589838 BZY589838 CJU589838 CTQ589838 DDM589838 DNI589838 DXE589838 EHA589838 EQW589838 FAS589838 FKO589838 FUK589838 GEG589838 GOC589838 GXY589838 HHU589838 HRQ589838 IBM589838 ILI589838 IVE589838 JFA589838 JOW589838 JYS589838 KIO589838 KSK589838 LCG589838 LMC589838 LVY589838 MFU589838 MPQ589838 MZM589838 NJI589838 NTE589838 ODA589838 OMW589838 OWS589838 PGO589838 PQK589838 QAG589838 QKC589838 QTY589838 RDU589838 RNQ589838 RXM589838 SHI589838 SRE589838 TBA589838 TKW589838 TUS589838 UEO589838 UOK589838 UYG589838 VIC589838 VRY589838 WBU589838 WLQ589838 WVM589838 E655374 JA655374 SW655374 ACS655374 AMO655374 AWK655374 BGG655374 BQC655374 BZY655374 CJU655374 CTQ655374 DDM655374 DNI655374 DXE655374 EHA655374 EQW655374 FAS655374 FKO655374 FUK655374 GEG655374 GOC655374 GXY655374 HHU655374 HRQ655374 IBM655374 ILI655374 IVE655374 JFA655374 JOW655374 JYS655374 KIO655374 KSK655374 LCG655374 LMC655374 LVY655374 MFU655374 MPQ655374 MZM655374 NJI655374 NTE655374 ODA655374 OMW655374 OWS655374 PGO655374 PQK655374 QAG655374 QKC655374 QTY655374 RDU655374 RNQ655374 RXM655374 SHI655374 SRE655374 TBA655374 TKW655374 TUS655374 UEO655374 UOK655374 UYG655374 VIC655374 VRY655374 WBU655374 WLQ655374 WVM655374 E720910 JA720910 SW720910 ACS720910 AMO720910 AWK720910 BGG720910 BQC720910 BZY720910 CJU720910 CTQ720910 DDM720910 DNI720910 DXE720910 EHA720910 EQW720910 FAS720910 FKO720910 FUK720910 GEG720910 GOC720910 GXY720910 HHU720910 HRQ720910 IBM720910 ILI720910 IVE720910 JFA720910 JOW720910 JYS720910 KIO720910 KSK720910 LCG720910 LMC720910 LVY720910 MFU720910 MPQ720910 MZM720910 NJI720910 NTE720910 ODA720910 OMW720910 OWS720910 PGO720910 PQK720910 QAG720910 QKC720910 QTY720910 RDU720910 RNQ720910 RXM720910 SHI720910 SRE720910 TBA720910 TKW720910 TUS720910 UEO720910 UOK720910 UYG720910 VIC720910 VRY720910 WBU720910 WLQ720910 WVM720910 E786446 JA786446 SW786446 ACS786446 AMO786446 AWK786446 BGG786446 BQC786446 BZY786446 CJU786446 CTQ786446 DDM786446 DNI786446 DXE786446 EHA786446 EQW786446 FAS786446 FKO786446 FUK786446 GEG786446 GOC786446 GXY786446 HHU786446 HRQ786446 IBM786446 ILI786446 IVE786446 JFA786446 JOW786446 JYS786446 KIO786446 KSK786446 LCG786446 LMC786446 LVY786446 MFU786446 MPQ786446 MZM786446 NJI786446 NTE786446 ODA786446 OMW786446 OWS786446 PGO786446 PQK786446 QAG786446 QKC786446 QTY786446 RDU786446 RNQ786446 RXM786446 SHI786446 SRE786446 TBA786446 TKW786446 TUS786446 UEO786446 UOK786446 UYG786446 VIC786446 VRY786446 WBU786446 WLQ786446 WVM786446 E851982 JA851982 SW851982 ACS851982 AMO851982 AWK851982 BGG851982 BQC851982 BZY851982 CJU851982 CTQ851982 DDM851982 DNI851982 DXE851982 EHA851982 EQW851982 FAS851982 FKO851982 FUK851982 GEG851982 GOC851982 GXY851982 HHU851982 HRQ851982 IBM851982 ILI851982 IVE851982 JFA851982 JOW851982 JYS851982 KIO851982 KSK851982 LCG851982 LMC851982 LVY851982 MFU851982 MPQ851982 MZM851982 NJI851982 NTE851982 ODA851982 OMW851982 OWS851982 PGO851982 PQK851982 QAG851982 QKC851982 QTY851982 RDU851982 RNQ851982 RXM851982 SHI851982 SRE851982 TBA851982 TKW851982 TUS851982 UEO851982 UOK851982 UYG851982 VIC851982 VRY851982 WBU851982 WLQ851982 WVM851982 E917518 JA917518 SW917518 ACS917518 AMO917518 AWK917518 BGG917518 BQC917518 BZY917518 CJU917518 CTQ917518 DDM917518 DNI917518 DXE917518 EHA917518 EQW917518 FAS917518 FKO917518 FUK917518 GEG917518 GOC917518 GXY917518 HHU917518 HRQ917518 IBM917518 ILI917518 IVE917518 JFA917518 JOW917518 JYS917518 KIO917518 KSK917518 LCG917518 LMC917518 LVY917518 MFU917518 MPQ917518 MZM917518 NJI917518 NTE917518 ODA917518 OMW917518 OWS917518 PGO917518 PQK917518 QAG917518 QKC917518 QTY917518 RDU917518 RNQ917518 RXM917518 SHI917518 SRE917518 TBA917518 TKW917518 TUS917518 UEO917518 UOK917518 UYG917518 VIC917518 VRY917518 WBU917518 WLQ917518 WVM917518 E983054 JA983054 SW983054 ACS983054 AMO983054 AWK983054 BGG983054 BQC983054 BZY983054 CJU983054 CTQ983054 DDM983054 DNI983054 DXE983054 EHA983054 EQW983054 FAS983054 FKO983054 FUK983054 GEG983054 GOC983054 GXY983054 HHU983054 HRQ983054 IBM983054 ILI983054 IVE983054 JFA983054 JOW983054 JYS983054 KIO983054 KSK983054 LCG983054 LMC983054 LVY983054 MFU983054 MPQ983054 MZM983054 NJI983054 NTE983054 ODA983054 OMW983054 OWS983054 PGO983054 PQK983054 QAG983054 QKC983054 QTY983054 RDU983054 RNQ983054 RXM983054 SHI983054 SRE983054 TBA983054 TKW983054 TUS983054 UEO983054 UOK983054 UYG983054 VIC983054 VRY983054 WBU983054 WLQ983054 WVM983054 E8:E9 JA8:JA9 SW8:SW9 ACS8:ACS9 AMO8:AMO9 AWK8:AWK9 BGG8:BGG9 BQC8:BQC9 BZY8:BZY9 CJU8:CJU9 CTQ8:CTQ9 DDM8:DDM9 DNI8:DNI9 DXE8:DXE9 EHA8:EHA9 EQW8:EQW9 FAS8:FAS9 FKO8:FKO9 FUK8:FUK9 GEG8:GEG9 GOC8:GOC9 GXY8:GXY9 HHU8:HHU9 HRQ8:HRQ9 IBM8:IBM9 ILI8:ILI9 IVE8:IVE9 JFA8:JFA9 JOW8:JOW9 JYS8:JYS9 KIO8:KIO9 KSK8:KSK9 LCG8:LCG9 LMC8:LMC9 LVY8:LVY9 MFU8:MFU9 MPQ8:MPQ9 MZM8:MZM9 NJI8:NJI9 NTE8:NTE9 ODA8:ODA9 OMW8:OMW9 OWS8:OWS9 PGO8:PGO9 PQK8:PQK9 QAG8:QAG9 QKC8:QKC9 QTY8:QTY9 RDU8:RDU9 RNQ8:RNQ9 RXM8:RXM9 SHI8:SHI9 SRE8:SRE9 TBA8:TBA9 TKW8:TKW9 TUS8:TUS9 UEO8:UEO9 UOK8:UOK9 UYG8:UYG9 VIC8:VIC9 VRY8:VRY9 WBU8:WBU9 WLQ8:WLQ9 WVM8:WVM9 E65545:E65546 JA65545:JA65546 SW65545:SW65546 ACS65545:ACS65546 AMO65545:AMO65546 AWK65545:AWK65546 BGG65545:BGG65546 BQC65545:BQC65546 BZY65545:BZY65546 CJU65545:CJU65546 CTQ65545:CTQ65546 DDM65545:DDM65546 DNI65545:DNI65546 DXE65545:DXE65546 EHA65545:EHA65546 EQW65545:EQW65546 FAS65545:FAS65546 FKO65545:FKO65546 FUK65545:FUK65546 GEG65545:GEG65546 GOC65545:GOC65546 GXY65545:GXY65546 HHU65545:HHU65546 HRQ65545:HRQ65546 IBM65545:IBM65546 ILI65545:ILI65546 IVE65545:IVE65546 JFA65545:JFA65546 JOW65545:JOW65546 JYS65545:JYS65546 KIO65545:KIO65546 KSK65545:KSK65546 LCG65545:LCG65546 LMC65545:LMC65546 LVY65545:LVY65546 MFU65545:MFU65546 MPQ65545:MPQ65546 MZM65545:MZM65546 NJI65545:NJI65546 NTE65545:NTE65546 ODA65545:ODA65546 OMW65545:OMW65546 OWS65545:OWS65546 PGO65545:PGO65546 PQK65545:PQK65546 QAG65545:QAG65546 QKC65545:QKC65546 QTY65545:QTY65546 RDU65545:RDU65546 RNQ65545:RNQ65546 RXM65545:RXM65546 SHI65545:SHI65546 SRE65545:SRE65546 TBA65545:TBA65546 TKW65545:TKW65546 TUS65545:TUS65546 UEO65545:UEO65546 UOK65545:UOK65546 UYG65545:UYG65546 VIC65545:VIC65546 VRY65545:VRY65546 WBU65545:WBU65546 WLQ65545:WLQ65546 WVM65545:WVM65546 E131081:E131082 JA131081:JA131082 SW131081:SW131082 ACS131081:ACS131082 AMO131081:AMO131082 AWK131081:AWK131082 BGG131081:BGG131082 BQC131081:BQC131082 BZY131081:BZY131082 CJU131081:CJU131082 CTQ131081:CTQ131082 DDM131081:DDM131082 DNI131081:DNI131082 DXE131081:DXE131082 EHA131081:EHA131082 EQW131081:EQW131082 FAS131081:FAS131082 FKO131081:FKO131082 FUK131081:FUK131082 GEG131081:GEG131082 GOC131081:GOC131082 GXY131081:GXY131082 HHU131081:HHU131082 HRQ131081:HRQ131082 IBM131081:IBM131082 ILI131081:ILI131082 IVE131081:IVE131082 JFA131081:JFA131082 JOW131081:JOW131082 JYS131081:JYS131082 KIO131081:KIO131082 KSK131081:KSK131082 LCG131081:LCG131082 LMC131081:LMC131082 LVY131081:LVY131082 MFU131081:MFU131082 MPQ131081:MPQ131082 MZM131081:MZM131082 NJI131081:NJI131082 NTE131081:NTE131082 ODA131081:ODA131082 OMW131081:OMW131082 OWS131081:OWS131082 PGO131081:PGO131082 PQK131081:PQK131082 QAG131081:QAG131082 QKC131081:QKC131082 QTY131081:QTY131082 RDU131081:RDU131082 RNQ131081:RNQ131082 RXM131081:RXM131082 SHI131081:SHI131082 SRE131081:SRE131082 TBA131081:TBA131082 TKW131081:TKW131082 TUS131081:TUS131082 UEO131081:UEO131082 UOK131081:UOK131082 UYG131081:UYG131082 VIC131081:VIC131082 VRY131081:VRY131082 WBU131081:WBU131082 WLQ131081:WLQ131082 WVM131081:WVM131082 E196617:E196618 JA196617:JA196618 SW196617:SW196618 ACS196617:ACS196618 AMO196617:AMO196618 AWK196617:AWK196618 BGG196617:BGG196618 BQC196617:BQC196618 BZY196617:BZY196618 CJU196617:CJU196618 CTQ196617:CTQ196618 DDM196617:DDM196618 DNI196617:DNI196618 DXE196617:DXE196618 EHA196617:EHA196618 EQW196617:EQW196618 FAS196617:FAS196618 FKO196617:FKO196618 FUK196617:FUK196618 GEG196617:GEG196618 GOC196617:GOC196618 GXY196617:GXY196618 HHU196617:HHU196618 HRQ196617:HRQ196618 IBM196617:IBM196618 ILI196617:ILI196618 IVE196617:IVE196618 JFA196617:JFA196618 JOW196617:JOW196618 JYS196617:JYS196618 KIO196617:KIO196618 KSK196617:KSK196618 LCG196617:LCG196618 LMC196617:LMC196618 LVY196617:LVY196618 MFU196617:MFU196618 MPQ196617:MPQ196618 MZM196617:MZM196618 NJI196617:NJI196618 NTE196617:NTE196618 ODA196617:ODA196618 OMW196617:OMW196618 OWS196617:OWS196618 PGO196617:PGO196618 PQK196617:PQK196618 QAG196617:QAG196618 QKC196617:QKC196618 QTY196617:QTY196618 RDU196617:RDU196618 RNQ196617:RNQ196618 RXM196617:RXM196618 SHI196617:SHI196618 SRE196617:SRE196618 TBA196617:TBA196618 TKW196617:TKW196618 TUS196617:TUS196618 UEO196617:UEO196618 UOK196617:UOK196618 UYG196617:UYG196618 VIC196617:VIC196618 VRY196617:VRY196618 WBU196617:WBU196618 WLQ196617:WLQ196618 WVM196617:WVM196618 E262153:E262154 JA262153:JA262154 SW262153:SW262154 ACS262153:ACS262154 AMO262153:AMO262154 AWK262153:AWK262154 BGG262153:BGG262154 BQC262153:BQC262154 BZY262153:BZY262154 CJU262153:CJU262154 CTQ262153:CTQ262154 DDM262153:DDM262154 DNI262153:DNI262154 DXE262153:DXE262154 EHA262153:EHA262154 EQW262153:EQW262154 FAS262153:FAS262154 FKO262153:FKO262154 FUK262153:FUK262154 GEG262153:GEG262154 GOC262153:GOC262154 GXY262153:GXY262154 HHU262153:HHU262154 HRQ262153:HRQ262154 IBM262153:IBM262154 ILI262153:ILI262154 IVE262153:IVE262154 JFA262153:JFA262154 JOW262153:JOW262154 JYS262153:JYS262154 KIO262153:KIO262154 KSK262153:KSK262154 LCG262153:LCG262154 LMC262153:LMC262154 LVY262153:LVY262154 MFU262153:MFU262154 MPQ262153:MPQ262154 MZM262153:MZM262154 NJI262153:NJI262154 NTE262153:NTE262154 ODA262153:ODA262154 OMW262153:OMW262154 OWS262153:OWS262154 PGO262153:PGO262154 PQK262153:PQK262154 QAG262153:QAG262154 QKC262153:QKC262154 QTY262153:QTY262154 RDU262153:RDU262154 RNQ262153:RNQ262154 RXM262153:RXM262154 SHI262153:SHI262154 SRE262153:SRE262154 TBA262153:TBA262154 TKW262153:TKW262154 TUS262153:TUS262154 UEO262153:UEO262154 UOK262153:UOK262154 UYG262153:UYG262154 VIC262153:VIC262154 VRY262153:VRY262154 WBU262153:WBU262154 WLQ262153:WLQ262154 WVM262153:WVM262154 E327689:E327690 JA327689:JA327690 SW327689:SW327690 ACS327689:ACS327690 AMO327689:AMO327690 AWK327689:AWK327690 BGG327689:BGG327690 BQC327689:BQC327690 BZY327689:BZY327690 CJU327689:CJU327690 CTQ327689:CTQ327690 DDM327689:DDM327690 DNI327689:DNI327690 DXE327689:DXE327690 EHA327689:EHA327690 EQW327689:EQW327690 FAS327689:FAS327690 FKO327689:FKO327690 FUK327689:FUK327690 GEG327689:GEG327690 GOC327689:GOC327690 GXY327689:GXY327690 HHU327689:HHU327690 HRQ327689:HRQ327690 IBM327689:IBM327690 ILI327689:ILI327690 IVE327689:IVE327690 JFA327689:JFA327690 JOW327689:JOW327690 JYS327689:JYS327690 KIO327689:KIO327690 KSK327689:KSK327690 LCG327689:LCG327690 LMC327689:LMC327690 LVY327689:LVY327690 MFU327689:MFU327690 MPQ327689:MPQ327690 MZM327689:MZM327690 NJI327689:NJI327690 NTE327689:NTE327690 ODA327689:ODA327690 OMW327689:OMW327690 OWS327689:OWS327690 PGO327689:PGO327690 PQK327689:PQK327690 QAG327689:QAG327690 QKC327689:QKC327690 QTY327689:QTY327690 RDU327689:RDU327690 RNQ327689:RNQ327690 RXM327689:RXM327690 SHI327689:SHI327690 SRE327689:SRE327690 TBA327689:TBA327690 TKW327689:TKW327690 TUS327689:TUS327690 UEO327689:UEO327690 UOK327689:UOK327690 UYG327689:UYG327690 VIC327689:VIC327690 VRY327689:VRY327690 WBU327689:WBU327690 WLQ327689:WLQ327690 WVM327689:WVM327690 E393225:E393226 JA393225:JA393226 SW393225:SW393226 ACS393225:ACS393226 AMO393225:AMO393226 AWK393225:AWK393226 BGG393225:BGG393226 BQC393225:BQC393226 BZY393225:BZY393226 CJU393225:CJU393226 CTQ393225:CTQ393226 DDM393225:DDM393226 DNI393225:DNI393226 DXE393225:DXE393226 EHA393225:EHA393226 EQW393225:EQW393226 FAS393225:FAS393226 FKO393225:FKO393226 FUK393225:FUK393226 GEG393225:GEG393226 GOC393225:GOC393226 GXY393225:GXY393226 HHU393225:HHU393226 HRQ393225:HRQ393226 IBM393225:IBM393226 ILI393225:ILI393226 IVE393225:IVE393226 JFA393225:JFA393226 JOW393225:JOW393226 JYS393225:JYS393226 KIO393225:KIO393226 KSK393225:KSK393226 LCG393225:LCG393226 LMC393225:LMC393226 LVY393225:LVY393226 MFU393225:MFU393226 MPQ393225:MPQ393226 MZM393225:MZM393226 NJI393225:NJI393226 NTE393225:NTE393226 ODA393225:ODA393226 OMW393225:OMW393226 OWS393225:OWS393226 PGO393225:PGO393226 PQK393225:PQK393226 QAG393225:QAG393226 QKC393225:QKC393226 QTY393225:QTY393226 RDU393225:RDU393226 RNQ393225:RNQ393226 RXM393225:RXM393226 SHI393225:SHI393226 SRE393225:SRE393226 TBA393225:TBA393226 TKW393225:TKW393226 TUS393225:TUS393226 UEO393225:UEO393226 UOK393225:UOK393226 UYG393225:UYG393226 VIC393225:VIC393226 VRY393225:VRY393226 WBU393225:WBU393226 WLQ393225:WLQ393226 WVM393225:WVM393226 E458761:E458762 JA458761:JA458762 SW458761:SW458762 ACS458761:ACS458762 AMO458761:AMO458762 AWK458761:AWK458762 BGG458761:BGG458762 BQC458761:BQC458762 BZY458761:BZY458762 CJU458761:CJU458762 CTQ458761:CTQ458762 DDM458761:DDM458762 DNI458761:DNI458762 DXE458761:DXE458762 EHA458761:EHA458762 EQW458761:EQW458762 FAS458761:FAS458762 FKO458761:FKO458762 FUK458761:FUK458762 GEG458761:GEG458762 GOC458761:GOC458762 GXY458761:GXY458762 HHU458761:HHU458762 HRQ458761:HRQ458762 IBM458761:IBM458762 ILI458761:ILI458762 IVE458761:IVE458762 JFA458761:JFA458762 JOW458761:JOW458762 JYS458761:JYS458762 KIO458761:KIO458762 KSK458761:KSK458762 LCG458761:LCG458762 LMC458761:LMC458762 LVY458761:LVY458762 MFU458761:MFU458762 MPQ458761:MPQ458762 MZM458761:MZM458762 NJI458761:NJI458762 NTE458761:NTE458762 ODA458761:ODA458762 OMW458761:OMW458762 OWS458761:OWS458762 PGO458761:PGO458762 PQK458761:PQK458762 QAG458761:QAG458762 QKC458761:QKC458762 QTY458761:QTY458762 RDU458761:RDU458762 RNQ458761:RNQ458762 RXM458761:RXM458762 SHI458761:SHI458762 SRE458761:SRE458762 TBA458761:TBA458762 TKW458761:TKW458762 TUS458761:TUS458762 UEO458761:UEO458762 UOK458761:UOK458762 UYG458761:UYG458762 VIC458761:VIC458762 VRY458761:VRY458762 WBU458761:WBU458762 WLQ458761:WLQ458762 WVM458761:WVM458762 E524297:E524298 JA524297:JA524298 SW524297:SW524298 ACS524297:ACS524298 AMO524297:AMO524298 AWK524297:AWK524298 BGG524297:BGG524298 BQC524297:BQC524298 BZY524297:BZY524298 CJU524297:CJU524298 CTQ524297:CTQ524298 DDM524297:DDM524298 DNI524297:DNI524298 DXE524297:DXE524298 EHA524297:EHA524298 EQW524297:EQW524298 FAS524297:FAS524298 FKO524297:FKO524298 FUK524297:FUK524298 GEG524297:GEG524298 GOC524297:GOC524298 GXY524297:GXY524298 HHU524297:HHU524298 HRQ524297:HRQ524298 IBM524297:IBM524298 ILI524297:ILI524298 IVE524297:IVE524298 JFA524297:JFA524298 JOW524297:JOW524298 JYS524297:JYS524298 KIO524297:KIO524298 KSK524297:KSK524298 LCG524297:LCG524298 LMC524297:LMC524298 LVY524297:LVY524298 MFU524297:MFU524298 MPQ524297:MPQ524298 MZM524297:MZM524298 NJI524297:NJI524298 NTE524297:NTE524298 ODA524297:ODA524298 OMW524297:OMW524298 OWS524297:OWS524298 PGO524297:PGO524298 PQK524297:PQK524298 QAG524297:QAG524298 QKC524297:QKC524298 QTY524297:QTY524298 RDU524297:RDU524298 RNQ524297:RNQ524298 RXM524297:RXM524298 SHI524297:SHI524298 SRE524297:SRE524298 TBA524297:TBA524298 TKW524297:TKW524298 TUS524297:TUS524298 UEO524297:UEO524298 UOK524297:UOK524298 UYG524297:UYG524298 VIC524297:VIC524298 VRY524297:VRY524298 WBU524297:WBU524298 WLQ524297:WLQ524298 WVM524297:WVM524298 E589833:E589834 JA589833:JA589834 SW589833:SW589834 ACS589833:ACS589834 AMO589833:AMO589834 AWK589833:AWK589834 BGG589833:BGG589834 BQC589833:BQC589834 BZY589833:BZY589834 CJU589833:CJU589834 CTQ589833:CTQ589834 DDM589833:DDM589834 DNI589833:DNI589834 DXE589833:DXE589834 EHA589833:EHA589834 EQW589833:EQW589834 FAS589833:FAS589834 FKO589833:FKO589834 FUK589833:FUK589834 GEG589833:GEG589834 GOC589833:GOC589834 GXY589833:GXY589834 HHU589833:HHU589834 HRQ589833:HRQ589834 IBM589833:IBM589834 ILI589833:ILI589834 IVE589833:IVE589834 JFA589833:JFA589834 JOW589833:JOW589834 JYS589833:JYS589834 KIO589833:KIO589834 KSK589833:KSK589834 LCG589833:LCG589834 LMC589833:LMC589834 LVY589833:LVY589834 MFU589833:MFU589834 MPQ589833:MPQ589834 MZM589833:MZM589834 NJI589833:NJI589834 NTE589833:NTE589834 ODA589833:ODA589834 OMW589833:OMW589834 OWS589833:OWS589834 PGO589833:PGO589834 PQK589833:PQK589834 QAG589833:QAG589834 QKC589833:QKC589834 QTY589833:QTY589834 RDU589833:RDU589834 RNQ589833:RNQ589834 RXM589833:RXM589834 SHI589833:SHI589834 SRE589833:SRE589834 TBA589833:TBA589834 TKW589833:TKW589834 TUS589833:TUS589834 UEO589833:UEO589834 UOK589833:UOK589834 UYG589833:UYG589834 VIC589833:VIC589834 VRY589833:VRY589834 WBU589833:WBU589834 WLQ589833:WLQ589834 WVM589833:WVM589834 E655369:E655370 JA655369:JA655370 SW655369:SW655370 ACS655369:ACS655370 AMO655369:AMO655370 AWK655369:AWK655370 BGG655369:BGG655370 BQC655369:BQC655370 BZY655369:BZY655370 CJU655369:CJU655370 CTQ655369:CTQ655370 DDM655369:DDM655370 DNI655369:DNI655370 DXE655369:DXE655370 EHA655369:EHA655370 EQW655369:EQW655370 FAS655369:FAS655370 FKO655369:FKO655370 FUK655369:FUK655370 GEG655369:GEG655370 GOC655369:GOC655370 GXY655369:GXY655370 HHU655369:HHU655370 HRQ655369:HRQ655370 IBM655369:IBM655370 ILI655369:ILI655370 IVE655369:IVE655370 JFA655369:JFA655370 JOW655369:JOW655370 JYS655369:JYS655370 KIO655369:KIO655370 KSK655369:KSK655370 LCG655369:LCG655370 LMC655369:LMC655370 LVY655369:LVY655370 MFU655369:MFU655370 MPQ655369:MPQ655370 MZM655369:MZM655370 NJI655369:NJI655370 NTE655369:NTE655370 ODA655369:ODA655370 OMW655369:OMW655370 OWS655369:OWS655370 PGO655369:PGO655370 PQK655369:PQK655370 QAG655369:QAG655370 QKC655369:QKC655370 QTY655369:QTY655370 RDU655369:RDU655370 RNQ655369:RNQ655370 RXM655369:RXM655370 SHI655369:SHI655370 SRE655369:SRE655370 TBA655369:TBA655370 TKW655369:TKW655370 TUS655369:TUS655370 UEO655369:UEO655370 UOK655369:UOK655370 UYG655369:UYG655370 VIC655369:VIC655370 VRY655369:VRY655370 WBU655369:WBU655370 WLQ655369:WLQ655370 WVM655369:WVM655370 E720905:E720906 JA720905:JA720906 SW720905:SW720906 ACS720905:ACS720906 AMO720905:AMO720906 AWK720905:AWK720906 BGG720905:BGG720906 BQC720905:BQC720906 BZY720905:BZY720906 CJU720905:CJU720906 CTQ720905:CTQ720906 DDM720905:DDM720906 DNI720905:DNI720906 DXE720905:DXE720906 EHA720905:EHA720906 EQW720905:EQW720906 FAS720905:FAS720906 FKO720905:FKO720906 FUK720905:FUK720906 GEG720905:GEG720906 GOC720905:GOC720906 GXY720905:GXY720906 HHU720905:HHU720906 HRQ720905:HRQ720906 IBM720905:IBM720906 ILI720905:ILI720906 IVE720905:IVE720906 JFA720905:JFA720906 JOW720905:JOW720906 JYS720905:JYS720906 KIO720905:KIO720906 KSK720905:KSK720906 LCG720905:LCG720906 LMC720905:LMC720906 LVY720905:LVY720906 MFU720905:MFU720906 MPQ720905:MPQ720906 MZM720905:MZM720906 NJI720905:NJI720906 NTE720905:NTE720906 ODA720905:ODA720906 OMW720905:OMW720906 OWS720905:OWS720906 PGO720905:PGO720906 PQK720905:PQK720906 QAG720905:QAG720906 QKC720905:QKC720906 QTY720905:QTY720906 RDU720905:RDU720906 RNQ720905:RNQ720906 RXM720905:RXM720906 SHI720905:SHI720906 SRE720905:SRE720906 TBA720905:TBA720906 TKW720905:TKW720906 TUS720905:TUS720906 UEO720905:UEO720906 UOK720905:UOK720906 UYG720905:UYG720906 VIC720905:VIC720906 VRY720905:VRY720906 WBU720905:WBU720906 WLQ720905:WLQ720906 WVM720905:WVM720906 E786441:E786442 JA786441:JA786442 SW786441:SW786442 ACS786441:ACS786442 AMO786441:AMO786442 AWK786441:AWK786442 BGG786441:BGG786442 BQC786441:BQC786442 BZY786441:BZY786442 CJU786441:CJU786442 CTQ786441:CTQ786442 DDM786441:DDM786442 DNI786441:DNI786442 DXE786441:DXE786442 EHA786441:EHA786442 EQW786441:EQW786442 FAS786441:FAS786442 FKO786441:FKO786442 FUK786441:FUK786442 GEG786441:GEG786442 GOC786441:GOC786442 GXY786441:GXY786442 HHU786441:HHU786442 HRQ786441:HRQ786442 IBM786441:IBM786442 ILI786441:ILI786442 IVE786441:IVE786442 JFA786441:JFA786442 JOW786441:JOW786442 JYS786441:JYS786442 KIO786441:KIO786442 KSK786441:KSK786442 LCG786441:LCG786442 LMC786441:LMC786442 LVY786441:LVY786442 MFU786441:MFU786442 MPQ786441:MPQ786442 MZM786441:MZM786442 NJI786441:NJI786442 NTE786441:NTE786442 ODA786441:ODA786442 OMW786441:OMW786442 OWS786441:OWS786442 PGO786441:PGO786442 PQK786441:PQK786442 QAG786441:QAG786442 QKC786441:QKC786442 QTY786441:QTY786442 RDU786441:RDU786442 RNQ786441:RNQ786442 RXM786441:RXM786442 SHI786441:SHI786442 SRE786441:SRE786442 TBA786441:TBA786442 TKW786441:TKW786442 TUS786441:TUS786442 UEO786441:UEO786442 UOK786441:UOK786442 UYG786441:UYG786442 VIC786441:VIC786442 VRY786441:VRY786442 WBU786441:WBU786442 WLQ786441:WLQ786442 WVM786441:WVM786442 E851977:E851978 JA851977:JA851978 SW851977:SW851978 ACS851977:ACS851978 AMO851977:AMO851978 AWK851977:AWK851978 BGG851977:BGG851978 BQC851977:BQC851978 BZY851977:BZY851978 CJU851977:CJU851978 CTQ851977:CTQ851978 DDM851977:DDM851978 DNI851977:DNI851978 DXE851977:DXE851978 EHA851977:EHA851978 EQW851977:EQW851978 FAS851977:FAS851978 FKO851977:FKO851978 FUK851977:FUK851978 GEG851977:GEG851978 GOC851977:GOC851978 GXY851977:GXY851978 HHU851977:HHU851978 HRQ851977:HRQ851978 IBM851977:IBM851978 ILI851977:ILI851978 IVE851977:IVE851978 JFA851977:JFA851978 JOW851977:JOW851978 JYS851977:JYS851978 KIO851977:KIO851978 KSK851977:KSK851978 LCG851977:LCG851978 LMC851977:LMC851978 LVY851977:LVY851978 MFU851977:MFU851978 MPQ851977:MPQ851978 MZM851977:MZM851978 NJI851977:NJI851978 NTE851977:NTE851978 ODA851977:ODA851978 OMW851977:OMW851978 OWS851977:OWS851978 PGO851977:PGO851978 PQK851977:PQK851978 QAG851977:QAG851978 QKC851977:QKC851978 QTY851977:QTY851978 RDU851977:RDU851978 RNQ851977:RNQ851978 RXM851977:RXM851978 SHI851977:SHI851978 SRE851977:SRE851978 TBA851977:TBA851978 TKW851977:TKW851978 TUS851977:TUS851978 UEO851977:UEO851978 UOK851977:UOK851978 UYG851977:UYG851978 VIC851977:VIC851978 VRY851977:VRY851978 WBU851977:WBU851978 WLQ851977:WLQ851978 WVM851977:WVM851978 E917513:E917514 JA917513:JA917514 SW917513:SW917514 ACS917513:ACS917514 AMO917513:AMO917514 AWK917513:AWK917514 BGG917513:BGG917514 BQC917513:BQC917514 BZY917513:BZY917514 CJU917513:CJU917514 CTQ917513:CTQ917514 DDM917513:DDM917514 DNI917513:DNI917514 DXE917513:DXE917514 EHA917513:EHA917514 EQW917513:EQW917514 FAS917513:FAS917514 FKO917513:FKO917514 FUK917513:FUK917514 GEG917513:GEG917514 GOC917513:GOC917514 GXY917513:GXY917514 HHU917513:HHU917514 HRQ917513:HRQ917514 IBM917513:IBM917514 ILI917513:ILI917514 IVE917513:IVE917514 JFA917513:JFA917514 JOW917513:JOW917514 JYS917513:JYS917514 KIO917513:KIO917514 KSK917513:KSK917514 LCG917513:LCG917514 LMC917513:LMC917514 LVY917513:LVY917514 MFU917513:MFU917514 MPQ917513:MPQ917514 MZM917513:MZM917514 NJI917513:NJI917514 NTE917513:NTE917514 ODA917513:ODA917514 OMW917513:OMW917514 OWS917513:OWS917514 PGO917513:PGO917514 PQK917513:PQK917514 QAG917513:QAG917514 QKC917513:QKC917514 QTY917513:QTY917514 RDU917513:RDU917514 RNQ917513:RNQ917514 RXM917513:RXM917514 SHI917513:SHI917514 SRE917513:SRE917514 TBA917513:TBA917514 TKW917513:TKW917514 TUS917513:TUS917514 UEO917513:UEO917514 UOK917513:UOK917514 UYG917513:UYG917514 VIC917513:VIC917514 VRY917513:VRY917514 WBU917513:WBU917514 WLQ917513:WLQ917514 WVM917513:WVM917514 E983049:E983050 JA983049:JA983050 SW983049:SW983050 ACS983049:ACS983050 AMO983049:AMO983050 AWK983049:AWK983050 BGG983049:BGG983050 BQC983049:BQC983050 BZY983049:BZY983050 CJU983049:CJU983050 CTQ983049:CTQ983050 DDM983049:DDM983050 DNI983049:DNI983050 DXE983049:DXE983050 EHA983049:EHA983050 EQW983049:EQW983050 FAS983049:FAS983050 FKO983049:FKO983050 FUK983049:FUK983050 GEG983049:GEG983050 GOC983049:GOC983050 GXY983049:GXY983050 HHU983049:HHU983050 HRQ983049:HRQ983050 IBM983049:IBM983050 ILI983049:ILI983050 IVE983049:IVE983050 JFA983049:JFA983050 JOW983049:JOW983050 JYS983049:JYS983050 KIO983049:KIO983050 KSK983049:KSK983050 LCG983049:LCG983050 LMC983049:LMC983050 LVY983049:LVY983050 MFU983049:MFU983050 MPQ983049:MPQ983050 MZM983049:MZM983050 NJI983049:NJI983050 NTE983049:NTE983050 ODA983049:ODA983050 OMW983049:OMW983050 OWS983049:OWS983050 PGO983049:PGO983050 PQK983049:PQK983050 QAG983049:QAG983050 QKC983049:QKC983050 QTY983049:QTY983050 RDU983049:RDU983050 RNQ983049:RNQ983050 RXM983049:RXM983050 SHI983049:SHI983050 SRE983049:SRE983050 TBA983049:TBA983050 TKW983049:TKW983050 TUS983049:TUS983050 UEO983049:UEO983050 UOK983049:UOK983050 UYG983049:UYG983050 VIC983049:VIC983050 VRY983049:VRY983050 WBU983049:WBU983050 WLQ983049:WLQ983050 WVM983049:WVM983050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I65545 JE65545 TA65545 ACW65545 AMS65545 AWO65545 BGK65545 BQG65545 CAC65545 CJY65545 CTU65545 DDQ65545 DNM65545 DXI65545 EHE65545 ERA65545 FAW65545 FKS65545 FUO65545 GEK65545 GOG65545 GYC65545 HHY65545 HRU65545 IBQ65545 ILM65545 IVI65545 JFE65545 JPA65545 JYW65545 KIS65545 KSO65545 LCK65545 LMG65545 LWC65545 MFY65545 MPU65545 MZQ65545 NJM65545 NTI65545 ODE65545 ONA65545 OWW65545 PGS65545 PQO65545 QAK65545 QKG65545 QUC65545 RDY65545 RNU65545 RXQ65545 SHM65545 SRI65545 TBE65545 TLA65545 TUW65545 UES65545 UOO65545 UYK65545 VIG65545 VSC65545 WBY65545 WLU65545 WVQ65545 I131081 JE131081 TA131081 ACW131081 AMS131081 AWO131081 BGK131081 BQG131081 CAC131081 CJY131081 CTU131081 DDQ131081 DNM131081 DXI131081 EHE131081 ERA131081 FAW131081 FKS131081 FUO131081 GEK131081 GOG131081 GYC131081 HHY131081 HRU131081 IBQ131081 ILM131081 IVI131081 JFE131081 JPA131081 JYW131081 KIS131081 KSO131081 LCK131081 LMG131081 LWC131081 MFY131081 MPU131081 MZQ131081 NJM131081 NTI131081 ODE131081 ONA131081 OWW131081 PGS131081 PQO131081 QAK131081 QKG131081 QUC131081 RDY131081 RNU131081 RXQ131081 SHM131081 SRI131081 TBE131081 TLA131081 TUW131081 UES131081 UOO131081 UYK131081 VIG131081 VSC131081 WBY131081 WLU131081 WVQ131081 I196617 JE196617 TA196617 ACW196617 AMS196617 AWO196617 BGK196617 BQG196617 CAC196617 CJY196617 CTU196617 DDQ196617 DNM196617 DXI196617 EHE196617 ERA196617 FAW196617 FKS196617 FUO196617 GEK196617 GOG196617 GYC196617 HHY196617 HRU196617 IBQ196617 ILM196617 IVI196617 JFE196617 JPA196617 JYW196617 KIS196617 KSO196617 LCK196617 LMG196617 LWC196617 MFY196617 MPU196617 MZQ196617 NJM196617 NTI196617 ODE196617 ONA196617 OWW196617 PGS196617 PQO196617 QAK196617 QKG196617 QUC196617 RDY196617 RNU196617 RXQ196617 SHM196617 SRI196617 TBE196617 TLA196617 TUW196617 UES196617 UOO196617 UYK196617 VIG196617 VSC196617 WBY196617 WLU196617 WVQ196617 I262153 JE262153 TA262153 ACW262153 AMS262153 AWO262153 BGK262153 BQG262153 CAC262153 CJY262153 CTU262153 DDQ262153 DNM262153 DXI262153 EHE262153 ERA262153 FAW262153 FKS262153 FUO262153 GEK262153 GOG262153 GYC262153 HHY262153 HRU262153 IBQ262153 ILM262153 IVI262153 JFE262153 JPA262153 JYW262153 KIS262153 KSO262153 LCK262153 LMG262153 LWC262153 MFY262153 MPU262153 MZQ262153 NJM262153 NTI262153 ODE262153 ONA262153 OWW262153 PGS262153 PQO262153 QAK262153 QKG262153 QUC262153 RDY262153 RNU262153 RXQ262153 SHM262153 SRI262153 TBE262153 TLA262153 TUW262153 UES262153 UOO262153 UYK262153 VIG262153 VSC262153 WBY262153 WLU262153 WVQ262153 I327689 JE327689 TA327689 ACW327689 AMS327689 AWO327689 BGK327689 BQG327689 CAC327689 CJY327689 CTU327689 DDQ327689 DNM327689 DXI327689 EHE327689 ERA327689 FAW327689 FKS327689 FUO327689 GEK327689 GOG327689 GYC327689 HHY327689 HRU327689 IBQ327689 ILM327689 IVI327689 JFE327689 JPA327689 JYW327689 KIS327689 KSO327689 LCK327689 LMG327689 LWC327689 MFY327689 MPU327689 MZQ327689 NJM327689 NTI327689 ODE327689 ONA327689 OWW327689 PGS327689 PQO327689 QAK327689 QKG327689 QUC327689 RDY327689 RNU327689 RXQ327689 SHM327689 SRI327689 TBE327689 TLA327689 TUW327689 UES327689 UOO327689 UYK327689 VIG327689 VSC327689 WBY327689 WLU327689 WVQ327689 I393225 JE393225 TA393225 ACW393225 AMS393225 AWO393225 BGK393225 BQG393225 CAC393225 CJY393225 CTU393225 DDQ393225 DNM393225 DXI393225 EHE393225 ERA393225 FAW393225 FKS393225 FUO393225 GEK393225 GOG393225 GYC393225 HHY393225 HRU393225 IBQ393225 ILM393225 IVI393225 JFE393225 JPA393225 JYW393225 KIS393225 KSO393225 LCK393225 LMG393225 LWC393225 MFY393225 MPU393225 MZQ393225 NJM393225 NTI393225 ODE393225 ONA393225 OWW393225 PGS393225 PQO393225 QAK393225 QKG393225 QUC393225 RDY393225 RNU393225 RXQ393225 SHM393225 SRI393225 TBE393225 TLA393225 TUW393225 UES393225 UOO393225 UYK393225 VIG393225 VSC393225 WBY393225 WLU393225 WVQ393225 I458761 JE458761 TA458761 ACW458761 AMS458761 AWO458761 BGK458761 BQG458761 CAC458761 CJY458761 CTU458761 DDQ458761 DNM458761 DXI458761 EHE458761 ERA458761 FAW458761 FKS458761 FUO458761 GEK458761 GOG458761 GYC458761 HHY458761 HRU458761 IBQ458761 ILM458761 IVI458761 JFE458761 JPA458761 JYW458761 KIS458761 KSO458761 LCK458761 LMG458761 LWC458761 MFY458761 MPU458761 MZQ458761 NJM458761 NTI458761 ODE458761 ONA458761 OWW458761 PGS458761 PQO458761 QAK458761 QKG458761 QUC458761 RDY458761 RNU458761 RXQ458761 SHM458761 SRI458761 TBE458761 TLA458761 TUW458761 UES458761 UOO458761 UYK458761 VIG458761 VSC458761 WBY458761 WLU458761 WVQ458761 I524297 JE524297 TA524297 ACW524297 AMS524297 AWO524297 BGK524297 BQG524297 CAC524297 CJY524297 CTU524297 DDQ524297 DNM524297 DXI524297 EHE524297 ERA524297 FAW524297 FKS524297 FUO524297 GEK524297 GOG524297 GYC524297 HHY524297 HRU524297 IBQ524297 ILM524297 IVI524297 JFE524297 JPA524297 JYW524297 KIS524297 KSO524297 LCK524297 LMG524297 LWC524297 MFY524297 MPU524297 MZQ524297 NJM524297 NTI524297 ODE524297 ONA524297 OWW524297 PGS524297 PQO524297 QAK524297 QKG524297 QUC524297 RDY524297 RNU524297 RXQ524297 SHM524297 SRI524297 TBE524297 TLA524297 TUW524297 UES524297 UOO524297 UYK524297 VIG524297 VSC524297 WBY524297 WLU524297 WVQ524297 I589833 JE589833 TA589833 ACW589833 AMS589833 AWO589833 BGK589833 BQG589833 CAC589833 CJY589833 CTU589833 DDQ589833 DNM589833 DXI589833 EHE589833 ERA589833 FAW589833 FKS589833 FUO589833 GEK589833 GOG589833 GYC589833 HHY589833 HRU589833 IBQ589833 ILM589833 IVI589833 JFE589833 JPA589833 JYW589833 KIS589833 KSO589833 LCK589833 LMG589833 LWC589833 MFY589833 MPU589833 MZQ589833 NJM589833 NTI589833 ODE589833 ONA589833 OWW589833 PGS589833 PQO589833 QAK589833 QKG589833 QUC589833 RDY589833 RNU589833 RXQ589833 SHM589833 SRI589833 TBE589833 TLA589833 TUW589833 UES589833 UOO589833 UYK589833 VIG589833 VSC589833 WBY589833 WLU589833 WVQ589833 I655369 JE655369 TA655369 ACW655369 AMS655369 AWO655369 BGK655369 BQG655369 CAC655369 CJY655369 CTU655369 DDQ655369 DNM655369 DXI655369 EHE655369 ERA655369 FAW655369 FKS655369 FUO655369 GEK655369 GOG655369 GYC655369 HHY655369 HRU655369 IBQ655369 ILM655369 IVI655369 JFE655369 JPA655369 JYW655369 KIS655369 KSO655369 LCK655369 LMG655369 LWC655369 MFY655369 MPU655369 MZQ655369 NJM655369 NTI655369 ODE655369 ONA655369 OWW655369 PGS655369 PQO655369 QAK655369 QKG655369 QUC655369 RDY655369 RNU655369 RXQ655369 SHM655369 SRI655369 TBE655369 TLA655369 TUW655369 UES655369 UOO655369 UYK655369 VIG655369 VSC655369 WBY655369 WLU655369 WVQ655369 I720905 JE720905 TA720905 ACW720905 AMS720905 AWO720905 BGK720905 BQG720905 CAC720905 CJY720905 CTU720905 DDQ720905 DNM720905 DXI720905 EHE720905 ERA720905 FAW720905 FKS720905 FUO720905 GEK720905 GOG720905 GYC720905 HHY720905 HRU720905 IBQ720905 ILM720905 IVI720905 JFE720905 JPA720905 JYW720905 KIS720905 KSO720905 LCK720905 LMG720905 LWC720905 MFY720905 MPU720905 MZQ720905 NJM720905 NTI720905 ODE720905 ONA720905 OWW720905 PGS720905 PQO720905 QAK720905 QKG720905 QUC720905 RDY720905 RNU720905 RXQ720905 SHM720905 SRI720905 TBE720905 TLA720905 TUW720905 UES720905 UOO720905 UYK720905 VIG720905 VSC720905 WBY720905 WLU720905 WVQ720905 I786441 JE786441 TA786441 ACW786441 AMS786441 AWO786441 BGK786441 BQG786441 CAC786441 CJY786441 CTU786441 DDQ786441 DNM786441 DXI786441 EHE786441 ERA786441 FAW786441 FKS786441 FUO786441 GEK786441 GOG786441 GYC786441 HHY786441 HRU786441 IBQ786441 ILM786441 IVI786441 JFE786441 JPA786441 JYW786441 KIS786441 KSO786441 LCK786441 LMG786441 LWC786441 MFY786441 MPU786441 MZQ786441 NJM786441 NTI786441 ODE786441 ONA786441 OWW786441 PGS786441 PQO786441 QAK786441 QKG786441 QUC786441 RDY786441 RNU786441 RXQ786441 SHM786441 SRI786441 TBE786441 TLA786441 TUW786441 UES786441 UOO786441 UYK786441 VIG786441 VSC786441 WBY786441 WLU786441 WVQ786441 I851977 JE851977 TA851977 ACW851977 AMS851977 AWO851977 BGK851977 BQG851977 CAC851977 CJY851977 CTU851977 DDQ851977 DNM851977 DXI851977 EHE851977 ERA851977 FAW851977 FKS851977 FUO851977 GEK851977 GOG851977 GYC851977 HHY851977 HRU851977 IBQ851977 ILM851977 IVI851977 JFE851977 JPA851977 JYW851977 KIS851977 KSO851977 LCK851977 LMG851977 LWC851977 MFY851977 MPU851977 MZQ851977 NJM851977 NTI851977 ODE851977 ONA851977 OWW851977 PGS851977 PQO851977 QAK851977 QKG851977 QUC851977 RDY851977 RNU851977 RXQ851977 SHM851977 SRI851977 TBE851977 TLA851977 TUW851977 UES851977 UOO851977 UYK851977 VIG851977 VSC851977 WBY851977 WLU851977 WVQ851977 I917513 JE917513 TA917513 ACW917513 AMS917513 AWO917513 BGK917513 BQG917513 CAC917513 CJY917513 CTU917513 DDQ917513 DNM917513 DXI917513 EHE917513 ERA917513 FAW917513 FKS917513 FUO917513 GEK917513 GOG917513 GYC917513 HHY917513 HRU917513 IBQ917513 ILM917513 IVI917513 JFE917513 JPA917513 JYW917513 KIS917513 KSO917513 LCK917513 LMG917513 LWC917513 MFY917513 MPU917513 MZQ917513 NJM917513 NTI917513 ODE917513 ONA917513 OWW917513 PGS917513 PQO917513 QAK917513 QKG917513 QUC917513 RDY917513 RNU917513 RXQ917513 SHM917513 SRI917513 TBE917513 TLA917513 TUW917513 UES917513 UOO917513 UYK917513 VIG917513 VSC917513 WBY917513 WLU917513 WVQ917513 I983049 JE983049 TA983049 ACW983049 AMS983049 AWO983049 BGK983049 BQG983049 CAC983049 CJY983049 CTU983049 DDQ983049 DNM983049 DXI983049 EHE983049 ERA983049 FAW983049 FKS983049 FUO983049 GEK983049 GOG983049 GYC983049 HHY983049 HRU983049 IBQ983049 ILM983049 IVI983049 JFE983049 JPA983049 JYW983049 KIS983049 KSO983049 LCK983049 LMG983049 LWC983049 MFY983049 MPU983049 MZQ983049 NJM983049 NTI983049 ODE983049 ONA983049 OWW983049 PGS983049 PQO983049 QAK983049 QKG983049 QUC983049 RDY983049 RNU983049 RXQ983049 SHM983049 SRI983049 TBE983049 TLA983049 TUW983049 UES983049 UOO983049 UYK983049 VIG983049 VSC983049 WBY983049 WLU983049 WVQ983049 G25 JC25 SY25 ACU25 AMQ25 AWM25 BGI25 BQE25 CAA25 CJW25 CTS25 DDO25 DNK25 DXG25 EHC25 EQY25 FAU25 FKQ25 FUM25 GEI25 GOE25 GYA25 HHW25 HRS25 IBO25 ILK25 IVG25 JFC25 JOY25 JYU25 KIQ25 KSM25 LCI25 LME25 LWA25 MFW25 MPS25 MZO25 NJK25 NTG25 ODC25 OMY25 OWU25 PGQ25 PQM25 QAI25 QKE25 QUA25 RDW25 RNS25 RXO25 SHK25 SRG25 TBC25 TKY25 TUU25 UEQ25 UOM25 UYI25 VIE25 VSA25 WBW25 WLS25 WVO25 G65561 JC65561 SY65561 ACU65561 AMQ65561 AWM65561 BGI65561 BQE65561 CAA65561 CJW65561 CTS65561 DDO65561 DNK65561 DXG65561 EHC65561 EQY65561 FAU65561 FKQ65561 FUM65561 GEI65561 GOE65561 GYA65561 HHW65561 HRS65561 IBO65561 ILK65561 IVG65561 JFC65561 JOY65561 JYU65561 KIQ65561 KSM65561 LCI65561 LME65561 LWA65561 MFW65561 MPS65561 MZO65561 NJK65561 NTG65561 ODC65561 OMY65561 OWU65561 PGQ65561 PQM65561 QAI65561 QKE65561 QUA65561 RDW65561 RNS65561 RXO65561 SHK65561 SRG65561 TBC65561 TKY65561 TUU65561 UEQ65561 UOM65561 UYI65561 VIE65561 VSA65561 WBW65561 WLS65561 WVO65561 G131097 JC131097 SY131097 ACU131097 AMQ131097 AWM131097 BGI131097 BQE131097 CAA131097 CJW131097 CTS131097 DDO131097 DNK131097 DXG131097 EHC131097 EQY131097 FAU131097 FKQ131097 FUM131097 GEI131097 GOE131097 GYA131097 HHW131097 HRS131097 IBO131097 ILK131097 IVG131097 JFC131097 JOY131097 JYU131097 KIQ131097 KSM131097 LCI131097 LME131097 LWA131097 MFW131097 MPS131097 MZO131097 NJK131097 NTG131097 ODC131097 OMY131097 OWU131097 PGQ131097 PQM131097 QAI131097 QKE131097 QUA131097 RDW131097 RNS131097 RXO131097 SHK131097 SRG131097 TBC131097 TKY131097 TUU131097 UEQ131097 UOM131097 UYI131097 VIE131097 VSA131097 WBW131097 WLS131097 WVO131097 G196633 JC196633 SY196633 ACU196633 AMQ196633 AWM196633 BGI196633 BQE196633 CAA196633 CJW196633 CTS196633 DDO196633 DNK196633 DXG196633 EHC196633 EQY196633 FAU196633 FKQ196633 FUM196633 GEI196633 GOE196633 GYA196633 HHW196633 HRS196633 IBO196633 ILK196633 IVG196633 JFC196633 JOY196633 JYU196633 KIQ196633 KSM196633 LCI196633 LME196633 LWA196633 MFW196633 MPS196633 MZO196633 NJK196633 NTG196633 ODC196633 OMY196633 OWU196633 PGQ196633 PQM196633 QAI196633 QKE196633 QUA196633 RDW196633 RNS196633 RXO196633 SHK196633 SRG196633 TBC196633 TKY196633 TUU196633 UEQ196633 UOM196633 UYI196633 VIE196633 VSA196633 WBW196633 WLS196633 WVO196633 G262169 JC262169 SY262169 ACU262169 AMQ262169 AWM262169 BGI262169 BQE262169 CAA262169 CJW262169 CTS262169 DDO262169 DNK262169 DXG262169 EHC262169 EQY262169 FAU262169 FKQ262169 FUM262169 GEI262169 GOE262169 GYA262169 HHW262169 HRS262169 IBO262169 ILK262169 IVG262169 JFC262169 JOY262169 JYU262169 KIQ262169 KSM262169 LCI262169 LME262169 LWA262169 MFW262169 MPS262169 MZO262169 NJK262169 NTG262169 ODC262169 OMY262169 OWU262169 PGQ262169 PQM262169 QAI262169 QKE262169 QUA262169 RDW262169 RNS262169 RXO262169 SHK262169 SRG262169 TBC262169 TKY262169 TUU262169 UEQ262169 UOM262169 UYI262169 VIE262169 VSA262169 WBW262169 WLS262169 WVO262169 G327705 JC327705 SY327705 ACU327705 AMQ327705 AWM327705 BGI327705 BQE327705 CAA327705 CJW327705 CTS327705 DDO327705 DNK327705 DXG327705 EHC327705 EQY327705 FAU327705 FKQ327705 FUM327705 GEI327705 GOE327705 GYA327705 HHW327705 HRS327705 IBO327705 ILK327705 IVG327705 JFC327705 JOY327705 JYU327705 KIQ327705 KSM327705 LCI327705 LME327705 LWA327705 MFW327705 MPS327705 MZO327705 NJK327705 NTG327705 ODC327705 OMY327705 OWU327705 PGQ327705 PQM327705 QAI327705 QKE327705 QUA327705 RDW327705 RNS327705 RXO327705 SHK327705 SRG327705 TBC327705 TKY327705 TUU327705 UEQ327705 UOM327705 UYI327705 VIE327705 VSA327705 WBW327705 WLS327705 WVO327705 G393241 JC393241 SY393241 ACU393241 AMQ393241 AWM393241 BGI393241 BQE393241 CAA393241 CJW393241 CTS393241 DDO393241 DNK393241 DXG393241 EHC393241 EQY393241 FAU393241 FKQ393241 FUM393241 GEI393241 GOE393241 GYA393241 HHW393241 HRS393241 IBO393241 ILK393241 IVG393241 JFC393241 JOY393241 JYU393241 KIQ393241 KSM393241 LCI393241 LME393241 LWA393241 MFW393241 MPS393241 MZO393241 NJK393241 NTG393241 ODC393241 OMY393241 OWU393241 PGQ393241 PQM393241 QAI393241 QKE393241 QUA393241 RDW393241 RNS393241 RXO393241 SHK393241 SRG393241 TBC393241 TKY393241 TUU393241 UEQ393241 UOM393241 UYI393241 VIE393241 VSA393241 WBW393241 WLS393241 WVO393241 G458777 JC458777 SY458777 ACU458777 AMQ458777 AWM458777 BGI458777 BQE458777 CAA458777 CJW458777 CTS458777 DDO458777 DNK458777 DXG458777 EHC458777 EQY458777 FAU458777 FKQ458777 FUM458777 GEI458777 GOE458777 GYA458777 HHW458777 HRS458777 IBO458777 ILK458777 IVG458777 JFC458777 JOY458777 JYU458777 KIQ458777 KSM458777 LCI458777 LME458777 LWA458777 MFW458777 MPS458777 MZO458777 NJK458777 NTG458777 ODC458777 OMY458777 OWU458777 PGQ458777 PQM458777 QAI458777 QKE458777 QUA458777 RDW458777 RNS458777 RXO458777 SHK458777 SRG458777 TBC458777 TKY458777 TUU458777 UEQ458777 UOM458777 UYI458777 VIE458777 VSA458777 WBW458777 WLS458777 WVO458777 G524313 JC524313 SY524313 ACU524313 AMQ524313 AWM524313 BGI524313 BQE524313 CAA524313 CJW524313 CTS524313 DDO524313 DNK524313 DXG524313 EHC524313 EQY524313 FAU524313 FKQ524313 FUM524313 GEI524313 GOE524313 GYA524313 HHW524313 HRS524313 IBO524313 ILK524313 IVG524313 JFC524313 JOY524313 JYU524313 KIQ524313 KSM524313 LCI524313 LME524313 LWA524313 MFW524313 MPS524313 MZO524313 NJK524313 NTG524313 ODC524313 OMY524313 OWU524313 PGQ524313 PQM524313 QAI524313 QKE524313 QUA524313 RDW524313 RNS524313 RXO524313 SHK524313 SRG524313 TBC524313 TKY524313 TUU524313 UEQ524313 UOM524313 UYI524313 VIE524313 VSA524313 WBW524313 WLS524313 WVO524313 G589849 JC589849 SY589849 ACU589849 AMQ589849 AWM589849 BGI589849 BQE589849 CAA589849 CJW589849 CTS589849 DDO589849 DNK589849 DXG589849 EHC589849 EQY589849 FAU589849 FKQ589849 FUM589849 GEI589849 GOE589849 GYA589849 HHW589849 HRS589849 IBO589849 ILK589849 IVG589849 JFC589849 JOY589849 JYU589849 KIQ589849 KSM589849 LCI589849 LME589849 LWA589849 MFW589849 MPS589849 MZO589849 NJK589849 NTG589849 ODC589849 OMY589849 OWU589849 PGQ589849 PQM589849 QAI589849 QKE589849 QUA589849 RDW589849 RNS589849 RXO589849 SHK589849 SRG589849 TBC589849 TKY589849 TUU589849 UEQ589849 UOM589849 UYI589849 VIE589849 VSA589849 WBW589849 WLS589849 WVO589849 G655385 JC655385 SY655385 ACU655385 AMQ655385 AWM655385 BGI655385 BQE655385 CAA655385 CJW655385 CTS655385 DDO655385 DNK655385 DXG655385 EHC655385 EQY655385 FAU655385 FKQ655385 FUM655385 GEI655385 GOE655385 GYA655385 HHW655385 HRS655385 IBO655385 ILK655385 IVG655385 JFC655385 JOY655385 JYU655385 KIQ655385 KSM655385 LCI655385 LME655385 LWA655385 MFW655385 MPS655385 MZO655385 NJK655385 NTG655385 ODC655385 OMY655385 OWU655385 PGQ655385 PQM655385 QAI655385 QKE655385 QUA655385 RDW655385 RNS655385 RXO655385 SHK655385 SRG655385 TBC655385 TKY655385 TUU655385 UEQ655385 UOM655385 UYI655385 VIE655385 VSA655385 WBW655385 WLS655385 WVO655385 G720921 JC720921 SY720921 ACU720921 AMQ720921 AWM720921 BGI720921 BQE720921 CAA720921 CJW720921 CTS720921 DDO720921 DNK720921 DXG720921 EHC720921 EQY720921 FAU720921 FKQ720921 FUM720921 GEI720921 GOE720921 GYA720921 HHW720921 HRS720921 IBO720921 ILK720921 IVG720921 JFC720921 JOY720921 JYU720921 KIQ720921 KSM720921 LCI720921 LME720921 LWA720921 MFW720921 MPS720921 MZO720921 NJK720921 NTG720921 ODC720921 OMY720921 OWU720921 PGQ720921 PQM720921 QAI720921 QKE720921 QUA720921 RDW720921 RNS720921 RXO720921 SHK720921 SRG720921 TBC720921 TKY720921 TUU720921 UEQ720921 UOM720921 UYI720921 VIE720921 VSA720921 WBW720921 WLS720921 WVO720921 G786457 JC786457 SY786457 ACU786457 AMQ786457 AWM786457 BGI786457 BQE786457 CAA786457 CJW786457 CTS786457 DDO786457 DNK786457 DXG786457 EHC786457 EQY786457 FAU786457 FKQ786457 FUM786457 GEI786457 GOE786457 GYA786457 HHW786457 HRS786457 IBO786457 ILK786457 IVG786457 JFC786457 JOY786457 JYU786457 KIQ786457 KSM786457 LCI786457 LME786457 LWA786457 MFW786457 MPS786457 MZO786457 NJK786457 NTG786457 ODC786457 OMY786457 OWU786457 PGQ786457 PQM786457 QAI786457 QKE786457 QUA786457 RDW786457 RNS786457 RXO786457 SHK786457 SRG786457 TBC786457 TKY786457 TUU786457 UEQ786457 UOM786457 UYI786457 VIE786457 VSA786457 WBW786457 WLS786457 WVO786457 G851993 JC851993 SY851993 ACU851993 AMQ851993 AWM851993 BGI851993 BQE851993 CAA851993 CJW851993 CTS851993 DDO851993 DNK851993 DXG851993 EHC851993 EQY851993 FAU851993 FKQ851993 FUM851993 GEI851993 GOE851993 GYA851993 HHW851993 HRS851993 IBO851993 ILK851993 IVG851993 JFC851993 JOY851993 JYU851993 KIQ851993 KSM851993 LCI851993 LME851993 LWA851993 MFW851993 MPS851993 MZO851993 NJK851993 NTG851993 ODC851993 OMY851993 OWU851993 PGQ851993 PQM851993 QAI851993 QKE851993 QUA851993 RDW851993 RNS851993 RXO851993 SHK851993 SRG851993 TBC851993 TKY851993 TUU851993 UEQ851993 UOM851993 UYI851993 VIE851993 VSA851993 WBW851993 WLS851993 WVO851993 G917529 JC917529 SY917529 ACU917529 AMQ917529 AWM917529 BGI917529 BQE917529 CAA917529 CJW917529 CTS917529 DDO917529 DNK917529 DXG917529 EHC917529 EQY917529 FAU917529 FKQ917529 FUM917529 GEI917529 GOE917529 GYA917529 HHW917529 HRS917529 IBO917529 ILK917529 IVG917529 JFC917529 JOY917529 JYU917529 KIQ917529 KSM917529 LCI917529 LME917529 LWA917529 MFW917529 MPS917529 MZO917529 NJK917529 NTG917529 ODC917529 OMY917529 OWU917529 PGQ917529 PQM917529 QAI917529 QKE917529 QUA917529 RDW917529 RNS917529 RXO917529 SHK917529 SRG917529 TBC917529 TKY917529 TUU917529 UEQ917529 UOM917529 UYI917529 VIE917529 VSA917529 WBW917529 WLS917529 WVO917529 G983065 JC983065 SY983065 ACU983065 AMQ983065 AWM983065 BGI983065 BQE983065 CAA983065 CJW983065 CTS983065 DDO983065 DNK983065 DXG983065 EHC983065 EQY983065 FAU983065 FKQ983065 FUM983065 GEI983065 GOE983065 GYA983065 HHW983065 HRS983065 IBO983065 ILK983065 IVG983065 JFC983065 JOY983065 JYU983065 KIQ983065 KSM983065 LCI983065 LME983065 LWA983065 MFW983065 MPS983065 MZO983065 NJK983065 NTG983065 ODC983065 OMY983065 OWU983065 PGQ983065 PQM983065 QAI983065 QKE983065 QUA983065 RDW983065 RNS983065 RXO983065 SHK983065 SRG983065 TBC983065 TKY983065 TUU983065 UEQ983065 UOM983065 UYI983065 VIE983065 VSA983065 WBW983065 WLS983065 WVO983065 E15:E23 JA15:JA23 SW15:SW23 ACS15:ACS23 AMO15:AMO23 AWK15:AWK23 BGG15:BGG23 BQC15:BQC23 BZY15:BZY23 CJU15:CJU23 CTQ15:CTQ23 DDM15:DDM23 DNI15:DNI23 DXE15:DXE23 EHA15:EHA23 EQW15:EQW23 FAS15:FAS23 FKO15:FKO23 FUK15:FUK23 GEG15:GEG23 GOC15:GOC23 GXY15:GXY23 HHU15:HHU23 HRQ15:HRQ23 IBM15:IBM23 ILI15:ILI23 IVE15:IVE23 JFA15:JFA23 JOW15:JOW23 JYS15:JYS23 KIO15:KIO23 KSK15:KSK23 LCG15:LCG23 LMC15:LMC23 LVY15:LVY23 MFU15:MFU23 MPQ15:MPQ23 MZM15:MZM23 NJI15:NJI23 NTE15:NTE23 ODA15:ODA23 OMW15:OMW23 OWS15:OWS23 PGO15:PGO23 PQK15:PQK23 QAG15:QAG23 QKC15:QKC23 QTY15:QTY23 RDU15:RDU23 RNQ15:RNQ23 RXM15:RXM23 SHI15:SHI23 SRE15:SRE23 TBA15:TBA23 TKW15:TKW23 TUS15:TUS23 UEO15:UEO23 UOK15:UOK23 UYG15:UYG23 VIC15:VIC23 VRY15:VRY23 WBU15:WBU23 WLQ15:WLQ23 WVM15:WVM23 E65552:E65559 JA65552:JA65559 SW65552:SW65559 ACS65552:ACS65559 AMO65552:AMO65559 AWK65552:AWK65559 BGG65552:BGG65559 BQC65552:BQC65559 BZY65552:BZY65559 CJU65552:CJU65559 CTQ65552:CTQ65559 DDM65552:DDM65559 DNI65552:DNI65559 DXE65552:DXE65559 EHA65552:EHA65559 EQW65552:EQW65559 FAS65552:FAS65559 FKO65552:FKO65559 FUK65552:FUK65559 GEG65552:GEG65559 GOC65552:GOC65559 GXY65552:GXY65559 HHU65552:HHU65559 HRQ65552:HRQ65559 IBM65552:IBM65559 ILI65552:ILI65559 IVE65552:IVE65559 JFA65552:JFA65559 JOW65552:JOW65559 JYS65552:JYS65559 KIO65552:KIO65559 KSK65552:KSK65559 LCG65552:LCG65559 LMC65552:LMC65559 LVY65552:LVY65559 MFU65552:MFU65559 MPQ65552:MPQ65559 MZM65552:MZM65559 NJI65552:NJI65559 NTE65552:NTE65559 ODA65552:ODA65559 OMW65552:OMW65559 OWS65552:OWS65559 PGO65552:PGO65559 PQK65552:PQK65559 QAG65552:QAG65559 QKC65552:QKC65559 QTY65552:QTY65559 RDU65552:RDU65559 RNQ65552:RNQ65559 RXM65552:RXM65559 SHI65552:SHI65559 SRE65552:SRE65559 TBA65552:TBA65559 TKW65552:TKW65559 TUS65552:TUS65559 UEO65552:UEO65559 UOK65552:UOK65559 UYG65552:UYG65559 VIC65552:VIC65559 VRY65552:VRY65559 WBU65552:WBU65559 WLQ65552:WLQ65559 WVM65552:WVM65559 E131088:E131095 JA131088:JA131095 SW131088:SW131095 ACS131088:ACS131095 AMO131088:AMO131095 AWK131088:AWK131095 BGG131088:BGG131095 BQC131088:BQC131095 BZY131088:BZY131095 CJU131088:CJU131095 CTQ131088:CTQ131095 DDM131088:DDM131095 DNI131088:DNI131095 DXE131088:DXE131095 EHA131088:EHA131095 EQW131088:EQW131095 FAS131088:FAS131095 FKO131088:FKO131095 FUK131088:FUK131095 GEG131088:GEG131095 GOC131088:GOC131095 GXY131088:GXY131095 HHU131088:HHU131095 HRQ131088:HRQ131095 IBM131088:IBM131095 ILI131088:ILI131095 IVE131088:IVE131095 JFA131088:JFA131095 JOW131088:JOW131095 JYS131088:JYS131095 KIO131088:KIO131095 KSK131088:KSK131095 LCG131088:LCG131095 LMC131088:LMC131095 LVY131088:LVY131095 MFU131088:MFU131095 MPQ131088:MPQ131095 MZM131088:MZM131095 NJI131088:NJI131095 NTE131088:NTE131095 ODA131088:ODA131095 OMW131088:OMW131095 OWS131088:OWS131095 PGO131088:PGO131095 PQK131088:PQK131095 QAG131088:QAG131095 QKC131088:QKC131095 QTY131088:QTY131095 RDU131088:RDU131095 RNQ131088:RNQ131095 RXM131088:RXM131095 SHI131088:SHI131095 SRE131088:SRE131095 TBA131088:TBA131095 TKW131088:TKW131095 TUS131088:TUS131095 UEO131088:UEO131095 UOK131088:UOK131095 UYG131088:UYG131095 VIC131088:VIC131095 VRY131088:VRY131095 WBU131088:WBU131095 WLQ131088:WLQ131095 WVM131088:WVM131095 E196624:E196631 JA196624:JA196631 SW196624:SW196631 ACS196624:ACS196631 AMO196624:AMO196631 AWK196624:AWK196631 BGG196624:BGG196631 BQC196624:BQC196631 BZY196624:BZY196631 CJU196624:CJU196631 CTQ196624:CTQ196631 DDM196624:DDM196631 DNI196624:DNI196631 DXE196624:DXE196631 EHA196624:EHA196631 EQW196624:EQW196631 FAS196624:FAS196631 FKO196624:FKO196631 FUK196624:FUK196631 GEG196624:GEG196631 GOC196624:GOC196631 GXY196624:GXY196631 HHU196624:HHU196631 HRQ196624:HRQ196631 IBM196624:IBM196631 ILI196624:ILI196631 IVE196624:IVE196631 JFA196624:JFA196631 JOW196624:JOW196631 JYS196624:JYS196631 KIO196624:KIO196631 KSK196624:KSK196631 LCG196624:LCG196631 LMC196624:LMC196631 LVY196624:LVY196631 MFU196624:MFU196631 MPQ196624:MPQ196631 MZM196624:MZM196631 NJI196624:NJI196631 NTE196624:NTE196631 ODA196624:ODA196631 OMW196624:OMW196631 OWS196624:OWS196631 PGO196624:PGO196631 PQK196624:PQK196631 QAG196624:QAG196631 QKC196624:QKC196631 QTY196624:QTY196631 RDU196624:RDU196631 RNQ196624:RNQ196631 RXM196624:RXM196631 SHI196624:SHI196631 SRE196624:SRE196631 TBA196624:TBA196631 TKW196624:TKW196631 TUS196624:TUS196631 UEO196624:UEO196631 UOK196624:UOK196631 UYG196624:UYG196631 VIC196624:VIC196631 VRY196624:VRY196631 WBU196624:WBU196631 WLQ196624:WLQ196631 WVM196624:WVM196631 E262160:E262167 JA262160:JA262167 SW262160:SW262167 ACS262160:ACS262167 AMO262160:AMO262167 AWK262160:AWK262167 BGG262160:BGG262167 BQC262160:BQC262167 BZY262160:BZY262167 CJU262160:CJU262167 CTQ262160:CTQ262167 DDM262160:DDM262167 DNI262160:DNI262167 DXE262160:DXE262167 EHA262160:EHA262167 EQW262160:EQW262167 FAS262160:FAS262167 FKO262160:FKO262167 FUK262160:FUK262167 GEG262160:GEG262167 GOC262160:GOC262167 GXY262160:GXY262167 HHU262160:HHU262167 HRQ262160:HRQ262167 IBM262160:IBM262167 ILI262160:ILI262167 IVE262160:IVE262167 JFA262160:JFA262167 JOW262160:JOW262167 JYS262160:JYS262167 KIO262160:KIO262167 KSK262160:KSK262167 LCG262160:LCG262167 LMC262160:LMC262167 LVY262160:LVY262167 MFU262160:MFU262167 MPQ262160:MPQ262167 MZM262160:MZM262167 NJI262160:NJI262167 NTE262160:NTE262167 ODA262160:ODA262167 OMW262160:OMW262167 OWS262160:OWS262167 PGO262160:PGO262167 PQK262160:PQK262167 QAG262160:QAG262167 QKC262160:QKC262167 QTY262160:QTY262167 RDU262160:RDU262167 RNQ262160:RNQ262167 RXM262160:RXM262167 SHI262160:SHI262167 SRE262160:SRE262167 TBA262160:TBA262167 TKW262160:TKW262167 TUS262160:TUS262167 UEO262160:UEO262167 UOK262160:UOK262167 UYG262160:UYG262167 VIC262160:VIC262167 VRY262160:VRY262167 WBU262160:WBU262167 WLQ262160:WLQ262167 WVM262160:WVM262167 E327696:E327703 JA327696:JA327703 SW327696:SW327703 ACS327696:ACS327703 AMO327696:AMO327703 AWK327696:AWK327703 BGG327696:BGG327703 BQC327696:BQC327703 BZY327696:BZY327703 CJU327696:CJU327703 CTQ327696:CTQ327703 DDM327696:DDM327703 DNI327696:DNI327703 DXE327696:DXE327703 EHA327696:EHA327703 EQW327696:EQW327703 FAS327696:FAS327703 FKO327696:FKO327703 FUK327696:FUK327703 GEG327696:GEG327703 GOC327696:GOC327703 GXY327696:GXY327703 HHU327696:HHU327703 HRQ327696:HRQ327703 IBM327696:IBM327703 ILI327696:ILI327703 IVE327696:IVE327703 JFA327696:JFA327703 JOW327696:JOW327703 JYS327696:JYS327703 KIO327696:KIO327703 KSK327696:KSK327703 LCG327696:LCG327703 LMC327696:LMC327703 LVY327696:LVY327703 MFU327696:MFU327703 MPQ327696:MPQ327703 MZM327696:MZM327703 NJI327696:NJI327703 NTE327696:NTE327703 ODA327696:ODA327703 OMW327696:OMW327703 OWS327696:OWS327703 PGO327696:PGO327703 PQK327696:PQK327703 QAG327696:QAG327703 QKC327696:QKC327703 QTY327696:QTY327703 RDU327696:RDU327703 RNQ327696:RNQ327703 RXM327696:RXM327703 SHI327696:SHI327703 SRE327696:SRE327703 TBA327696:TBA327703 TKW327696:TKW327703 TUS327696:TUS327703 UEO327696:UEO327703 UOK327696:UOK327703 UYG327696:UYG327703 VIC327696:VIC327703 VRY327696:VRY327703 WBU327696:WBU327703 WLQ327696:WLQ327703 WVM327696:WVM327703 E393232:E393239 JA393232:JA393239 SW393232:SW393239 ACS393232:ACS393239 AMO393232:AMO393239 AWK393232:AWK393239 BGG393232:BGG393239 BQC393232:BQC393239 BZY393232:BZY393239 CJU393232:CJU393239 CTQ393232:CTQ393239 DDM393232:DDM393239 DNI393232:DNI393239 DXE393232:DXE393239 EHA393232:EHA393239 EQW393232:EQW393239 FAS393232:FAS393239 FKO393232:FKO393239 FUK393232:FUK393239 GEG393232:GEG393239 GOC393232:GOC393239 GXY393232:GXY393239 HHU393232:HHU393239 HRQ393232:HRQ393239 IBM393232:IBM393239 ILI393232:ILI393239 IVE393232:IVE393239 JFA393232:JFA393239 JOW393232:JOW393239 JYS393232:JYS393239 KIO393232:KIO393239 KSK393232:KSK393239 LCG393232:LCG393239 LMC393232:LMC393239 LVY393232:LVY393239 MFU393232:MFU393239 MPQ393232:MPQ393239 MZM393232:MZM393239 NJI393232:NJI393239 NTE393232:NTE393239 ODA393232:ODA393239 OMW393232:OMW393239 OWS393232:OWS393239 PGO393232:PGO393239 PQK393232:PQK393239 QAG393232:QAG393239 QKC393232:QKC393239 QTY393232:QTY393239 RDU393232:RDU393239 RNQ393232:RNQ393239 RXM393232:RXM393239 SHI393232:SHI393239 SRE393232:SRE393239 TBA393232:TBA393239 TKW393232:TKW393239 TUS393232:TUS393239 UEO393232:UEO393239 UOK393232:UOK393239 UYG393232:UYG393239 VIC393232:VIC393239 VRY393232:VRY393239 WBU393232:WBU393239 WLQ393232:WLQ393239 WVM393232:WVM393239 E458768:E458775 JA458768:JA458775 SW458768:SW458775 ACS458768:ACS458775 AMO458768:AMO458775 AWK458768:AWK458775 BGG458768:BGG458775 BQC458768:BQC458775 BZY458768:BZY458775 CJU458768:CJU458775 CTQ458768:CTQ458775 DDM458768:DDM458775 DNI458768:DNI458775 DXE458768:DXE458775 EHA458768:EHA458775 EQW458768:EQW458775 FAS458768:FAS458775 FKO458768:FKO458775 FUK458768:FUK458775 GEG458768:GEG458775 GOC458768:GOC458775 GXY458768:GXY458775 HHU458768:HHU458775 HRQ458768:HRQ458775 IBM458768:IBM458775 ILI458768:ILI458775 IVE458768:IVE458775 JFA458768:JFA458775 JOW458768:JOW458775 JYS458768:JYS458775 KIO458768:KIO458775 KSK458768:KSK458775 LCG458768:LCG458775 LMC458768:LMC458775 LVY458768:LVY458775 MFU458768:MFU458775 MPQ458768:MPQ458775 MZM458768:MZM458775 NJI458768:NJI458775 NTE458768:NTE458775 ODA458768:ODA458775 OMW458768:OMW458775 OWS458768:OWS458775 PGO458768:PGO458775 PQK458768:PQK458775 QAG458768:QAG458775 QKC458768:QKC458775 QTY458768:QTY458775 RDU458768:RDU458775 RNQ458768:RNQ458775 RXM458768:RXM458775 SHI458768:SHI458775 SRE458768:SRE458775 TBA458768:TBA458775 TKW458768:TKW458775 TUS458768:TUS458775 UEO458768:UEO458775 UOK458768:UOK458775 UYG458768:UYG458775 VIC458768:VIC458775 VRY458768:VRY458775 WBU458768:WBU458775 WLQ458768:WLQ458775 WVM458768:WVM458775 E524304:E524311 JA524304:JA524311 SW524304:SW524311 ACS524304:ACS524311 AMO524304:AMO524311 AWK524304:AWK524311 BGG524304:BGG524311 BQC524304:BQC524311 BZY524304:BZY524311 CJU524304:CJU524311 CTQ524304:CTQ524311 DDM524304:DDM524311 DNI524304:DNI524311 DXE524304:DXE524311 EHA524304:EHA524311 EQW524304:EQW524311 FAS524304:FAS524311 FKO524304:FKO524311 FUK524304:FUK524311 GEG524304:GEG524311 GOC524304:GOC524311 GXY524304:GXY524311 HHU524304:HHU524311 HRQ524304:HRQ524311 IBM524304:IBM524311 ILI524304:ILI524311 IVE524304:IVE524311 JFA524304:JFA524311 JOW524304:JOW524311 JYS524304:JYS524311 KIO524304:KIO524311 KSK524304:KSK524311 LCG524304:LCG524311 LMC524304:LMC524311 LVY524304:LVY524311 MFU524304:MFU524311 MPQ524304:MPQ524311 MZM524304:MZM524311 NJI524304:NJI524311 NTE524304:NTE524311 ODA524304:ODA524311 OMW524304:OMW524311 OWS524304:OWS524311 PGO524304:PGO524311 PQK524304:PQK524311 QAG524304:QAG524311 QKC524304:QKC524311 QTY524304:QTY524311 RDU524304:RDU524311 RNQ524304:RNQ524311 RXM524304:RXM524311 SHI524304:SHI524311 SRE524304:SRE524311 TBA524304:TBA524311 TKW524304:TKW524311 TUS524304:TUS524311 UEO524304:UEO524311 UOK524304:UOK524311 UYG524304:UYG524311 VIC524304:VIC524311 VRY524304:VRY524311 WBU524304:WBU524311 WLQ524304:WLQ524311 WVM524304:WVM524311 E589840:E589847 JA589840:JA589847 SW589840:SW589847 ACS589840:ACS589847 AMO589840:AMO589847 AWK589840:AWK589847 BGG589840:BGG589847 BQC589840:BQC589847 BZY589840:BZY589847 CJU589840:CJU589847 CTQ589840:CTQ589847 DDM589840:DDM589847 DNI589840:DNI589847 DXE589840:DXE589847 EHA589840:EHA589847 EQW589840:EQW589847 FAS589840:FAS589847 FKO589840:FKO589847 FUK589840:FUK589847 GEG589840:GEG589847 GOC589840:GOC589847 GXY589840:GXY589847 HHU589840:HHU589847 HRQ589840:HRQ589847 IBM589840:IBM589847 ILI589840:ILI589847 IVE589840:IVE589847 JFA589840:JFA589847 JOW589840:JOW589847 JYS589840:JYS589847 KIO589840:KIO589847 KSK589840:KSK589847 LCG589840:LCG589847 LMC589840:LMC589847 LVY589840:LVY589847 MFU589840:MFU589847 MPQ589840:MPQ589847 MZM589840:MZM589847 NJI589840:NJI589847 NTE589840:NTE589847 ODA589840:ODA589847 OMW589840:OMW589847 OWS589840:OWS589847 PGO589840:PGO589847 PQK589840:PQK589847 QAG589840:QAG589847 QKC589840:QKC589847 QTY589840:QTY589847 RDU589840:RDU589847 RNQ589840:RNQ589847 RXM589840:RXM589847 SHI589840:SHI589847 SRE589840:SRE589847 TBA589840:TBA589847 TKW589840:TKW589847 TUS589840:TUS589847 UEO589840:UEO589847 UOK589840:UOK589847 UYG589840:UYG589847 VIC589840:VIC589847 VRY589840:VRY589847 WBU589840:WBU589847 WLQ589840:WLQ589847 WVM589840:WVM589847 E655376:E655383 JA655376:JA655383 SW655376:SW655383 ACS655376:ACS655383 AMO655376:AMO655383 AWK655376:AWK655383 BGG655376:BGG655383 BQC655376:BQC655383 BZY655376:BZY655383 CJU655376:CJU655383 CTQ655376:CTQ655383 DDM655376:DDM655383 DNI655376:DNI655383 DXE655376:DXE655383 EHA655376:EHA655383 EQW655376:EQW655383 FAS655376:FAS655383 FKO655376:FKO655383 FUK655376:FUK655383 GEG655376:GEG655383 GOC655376:GOC655383 GXY655376:GXY655383 HHU655376:HHU655383 HRQ655376:HRQ655383 IBM655376:IBM655383 ILI655376:ILI655383 IVE655376:IVE655383 JFA655376:JFA655383 JOW655376:JOW655383 JYS655376:JYS655383 KIO655376:KIO655383 KSK655376:KSK655383 LCG655376:LCG655383 LMC655376:LMC655383 LVY655376:LVY655383 MFU655376:MFU655383 MPQ655376:MPQ655383 MZM655376:MZM655383 NJI655376:NJI655383 NTE655376:NTE655383 ODA655376:ODA655383 OMW655376:OMW655383 OWS655376:OWS655383 PGO655376:PGO655383 PQK655376:PQK655383 QAG655376:QAG655383 QKC655376:QKC655383 QTY655376:QTY655383 RDU655376:RDU655383 RNQ655376:RNQ655383 RXM655376:RXM655383 SHI655376:SHI655383 SRE655376:SRE655383 TBA655376:TBA655383 TKW655376:TKW655383 TUS655376:TUS655383 UEO655376:UEO655383 UOK655376:UOK655383 UYG655376:UYG655383 VIC655376:VIC655383 VRY655376:VRY655383 WBU655376:WBU655383 WLQ655376:WLQ655383 WVM655376:WVM655383 E720912:E720919 JA720912:JA720919 SW720912:SW720919 ACS720912:ACS720919 AMO720912:AMO720919 AWK720912:AWK720919 BGG720912:BGG720919 BQC720912:BQC720919 BZY720912:BZY720919 CJU720912:CJU720919 CTQ720912:CTQ720919 DDM720912:DDM720919 DNI720912:DNI720919 DXE720912:DXE720919 EHA720912:EHA720919 EQW720912:EQW720919 FAS720912:FAS720919 FKO720912:FKO720919 FUK720912:FUK720919 GEG720912:GEG720919 GOC720912:GOC720919 GXY720912:GXY720919 HHU720912:HHU720919 HRQ720912:HRQ720919 IBM720912:IBM720919 ILI720912:ILI720919 IVE720912:IVE720919 JFA720912:JFA720919 JOW720912:JOW720919 JYS720912:JYS720919 KIO720912:KIO720919 KSK720912:KSK720919 LCG720912:LCG720919 LMC720912:LMC720919 LVY720912:LVY720919 MFU720912:MFU720919 MPQ720912:MPQ720919 MZM720912:MZM720919 NJI720912:NJI720919 NTE720912:NTE720919 ODA720912:ODA720919 OMW720912:OMW720919 OWS720912:OWS720919 PGO720912:PGO720919 PQK720912:PQK720919 QAG720912:QAG720919 QKC720912:QKC720919 QTY720912:QTY720919 RDU720912:RDU720919 RNQ720912:RNQ720919 RXM720912:RXM720919 SHI720912:SHI720919 SRE720912:SRE720919 TBA720912:TBA720919 TKW720912:TKW720919 TUS720912:TUS720919 UEO720912:UEO720919 UOK720912:UOK720919 UYG720912:UYG720919 VIC720912:VIC720919 VRY720912:VRY720919 WBU720912:WBU720919 WLQ720912:WLQ720919 WVM720912:WVM720919 E786448:E786455 JA786448:JA786455 SW786448:SW786455 ACS786448:ACS786455 AMO786448:AMO786455 AWK786448:AWK786455 BGG786448:BGG786455 BQC786448:BQC786455 BZY786448:BZY786455 CJU786448:CJU786455 CTQ786448:CTQ786455 DDM786448:DDM786455 DNI786448:DNI786455 DXE786448:DXE786455 EHA786448:EHA786455 EQW786448:EQW786455 FAS786448:FAS786455 FKO786448:FKO786455 FUK786448:FUK786455 GEG786448:GEG786455 GOC786448:GOC786455 GXY786448:GXY786455 HHU786448:HHU786455 HRQ786448:HRQ786455 IBM786448:IBM786455 ILI786448:ILI786455 IVE786448:IVE786455 JFA786448:JFA786455 JOW786448:JOW786455 JYS786448:JYS786455 KIO786448:KIO786455 KSK786448:KSK786455 LCG786448:LCG786455 LMC786448:LMC786455 LVY786448:LVY786455 MFU786448:MFU786455 MPQ786448:MPQ786455 MZM786448:MZM786455 NJI786448:NJI786455 NTE786448:NTE786455 ODA786448:ODA786455 OMW786448:OMW786455 OWS786448:OWS786455 PGO786448:PGO786455 PQK786448:PQK786455 QAG786448:QAG786455 QKC786448:QKC786455 QTY786448:QTY786455 RDU786448:RDU786455 RNQ786448:RNQ786455 RXM786448:RXM786455 SHI786448:SHI786455 SRE786448:SRE786455 TBA786448:TBA786455 TKW786448:TKW786455 TUS786448:TUS786455 UEO786448:UEO786455 UOK786448:UOK786455 UYG786448:UYG786455 VIC786448:VIC786455 VRY786448:VRY786455 WBU786448:WBU786455 WLQ786448:WLQ786455 WVM786448:WVM786455 E851984:E851991 JA851984:JA851991 SW851984:SW851991 ACS851984:ACS851991 AMO851984:AMO851991 AWK851984:AWK851991 BGG851984:BGG851991 BQC851984:BQC851991 BZY851984:BZY851991 CJU851984:CJU851991 CTQ851984:CTQ851991 DDM851984:DDM851991 DNI851984:DNI851991 DXE851984:DXE851991 EHA851984:EHA851991 EQW851984:EQW851991 FAS851984:FAS851991 FKO851984:FKO851991 FUK851984:FUK851991 GEG851984:GEG851991 GOC851984:GOC851991 GXY851984:GXY851991 HHU851984:HHU851991 HRQ851984:HRQ851991 IBM851984:IBM851991 ILI851984:ILI851991 IVE851984:IVE851991 JFA851984:JFA851991 JOW851984:JOW851991 JYS851984:JYS851991 KIO851984:KIO851991 KSK851984:KSK851991 LCG851984:LCG851991 LMC851984:LMC851991 LVY851984:LVY851991 MFU851984:MFU851991 MPQ851984:MPQ851991 MZM851984:MZM851991 NJI851984:NJI851991 NTE851984:NTE851991 ODA851984:ODA851991 OMW851984:OMW851991 OWS851984:OWS851991 PGO851984:PGO851991 PQK851984:PQK851991 QAG851984:QAG851991 QKC851984:QKC851991 QTY851984:QTY851991 RDU851984:RDU851991 RNQ851984:RNQ851991 RXM851984:RXM851991 SHI851984:SHI851991 SRE851984:SRE851991 TBA851984:TBA851991 TKW851984:TKW851991 TUS851984:TUS851991 UEO851984:UEO851991 UOK851984:UOK851991 UYG851984:UYG851991 VIC851984:VIC851991 VRY851984:VRY851991 WBU851984:WBU851991 WLQ851984:WLQ851991 WVM851984:WVM851991 E917520:E917527 JA917520:JA917527 SW917520:SW917527 ACS917520:ACS917527 AMO917520:AMO917527 AWK917520:AWK917527 BGG917520:BGG917527 BQC917520:BQC917527 BZY917520:BZY917527 CJU917520:CJU917527 CTQ917520:CTQ917527 DDM917520:DDM917527 DNI917520:DNI917527 DXE917520:DXE917527 EHA917520:EHA917527 EQW917520:EQW917527 FAS917520:FAS917527 FKO917520:FKO917527 FUK917520:FUK917527 GEG917520:GEG917527 GOC917520:GOC917527 GXY917520:GXY917527 HHU917520:HHU917527 HRQ917520:HRQ917527 IBM917520:IBM917527 ILI917520:ILI917527 IVE917520:IVE917527 JFA917520:JFA917527 JOW917520:JOW917527 JYS917520:JYS917527 KIO917520:KIO917527 KSK917520:KSK917527 LCG917520:LCG917527 LMC917520:LMC917527 LVY917520:LVY917527 MFU917520:MFU917527 MPQ917520:MPQ917527 MZM917520:MZM917527 NJI917520:NJI917527 NTE917520:NTE917527 ODA917520:ODA917527 OMW917520:OMW917527 OWS917520:OWS917527 PGO917520:PGO917527 PQK917520:PQK917527 QAG917520:QAG917527 QKC917520:QKC917527 QTY917520:QTY917527 RDU917520:RDU917527 RNQ917520:RNQ917527 RXM917520:RXM917527 SHI917520:SHI917527 SRE917520:SRE917527 TBA917520:TBA917527 TKW917520:TKW917527 TUS917520:TUS917527 UEO917520:UEO917527 UOK917520:UOK917527 UYG917520:UYG917527 VIC917520:VIC917527 VRY917520:VRY917527 WBU917520:WBU917527 WLQ917520:WLQ917527 WVM917520:WVM917527 E983056:E983063 JA983056:JA983063 SW983056:SW983063 ACS983056:ACS983063 AMO983056:AMO983063 AWK983056:AWK983063 BGG983056:BGG983063 BQC983056:BQC983063 BZY983056:BZY983063 CJU983056:CJU983063 CTQ983056:CTQ983063 DDM983056:DDM983063 DNI983056:DNI983063 DXE983056:DXE983063 EHA983056:EHA983063 EQW983056:EQW983063 FAS983056:FAS983063 FKO983056:FKO983063 FUK983056:FUK983063 GEG983056:GEG983063 GOC983056:GOC983063 GXY983056:GXY983063 HHU983056:HHU983063 HRQ983056:HRQ983063 IBM983056:IBM983063 ILI983056:ILI983063 IVE983056:IVE983063 JFA983056:JFA983063 JOW983056:JOW983063 JYS983056:JYS983063 KIO983056:KIO983063 KSK983056:KSK983063 LCG983056:LCG983063 LMC983056:LMC983063 LVY983056:LVY983063 MFU983056:MFU983063 MPQ983056:MPQ983063 MZM983056:MZM983063 NJI983056:NJI983063 NTE983056:NTE983063 ODA983056:ODA983063 OMW983056:OMW983063 OWS983056:OWS983063 PGO983056:PGO983063 PQK983056:PQK983063 QAG983056:QAG983063 QKC983056:QKC983063 QTY983056:QTY983063 RDU983056:RDU983063 RNQ983056:RNQ983063 RXM983056:RXM983063 SHI983056:SHI983063 SRE983056:SRE983063 TBA983056:TBA983063 TKW983056:TKW983063 TUS983056:TUS983063 UEO983056:UEO983063 UOK983056:UOK983063 UYG983056:UYG983063 VIC983056:VIC983063 VRY983056:VRY983063 WBU983056:WBU983063 WLQ983056:WLQ983063 WVM983056:WVM983063 G23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WVO23 G65559 JC65559 SY65559 ACU65559 AMQ65559 AWM65559 BGI65559 BQE65559 CAA65559 CJW65559 CTS65559 DDO65559 DNK65559 DXG65559 EHC65559 EQY65559 FAU65559 FKQ65559 FUM65559 GEI65559 GOE65559 GYA65559 HHW65559 HRS65559 IBO65559 ILK65559 IVG65559 JFC65559 JOY65559 JYU65559 KIQ65559 KSM65559 LCI65559 LME65559 LWA65559 MFW65559 MPS65559 MZO65559 NJK65559 NTG65559 ODC65559 OMY65559 OWU65559 PGQ65559 PQM65559 QAI65559 QKE65559 QUA65559 RDW65559 RNS65559 RXO65559 SHK65559 SRG65559 TBC65559 TKY65559 TUU65559 UEQ65559 UOM65559 UYI65559 VIE65559 VSA65559 WBW65559 WLS65559 WVO65559 G131095 JC131095 SY131095 ACU131095 AMQ131095 AWM131095 BGI131095 BQE131095 CAA131095 CJW131095 CTS131095 DDO131095 DNK131095 DXG131095 EHC131095 EQY131095 FAU131095 FKQ131095 FUM131095 GEI131095 GOE131095 GYA131095 HHW131095 HRS131095 IBO131095 ILK131095 IVG131095 JFC131095 JOY131095 JYU131095 KIQ131095 KSM131095 LCI131095 LME131095 LWA131095 MFW131095 MPS131095 MZO131095 NJK131095 NTG131095 ODC131095 OMY131095 OWU131095 PGQ131095 PQM131095 QAI131095 QKE131095 QUA131095 RDW131095 RNS131095 RXO131095 SHK131095 SRG131095 TBC131095 TKY131095 TUU131095 UEQ131095 UOM131095 UYI131095 VIE131095 VSA131095 WBW131095 WLS131095 WVO131095 G196631 JC196631 SY196631 ACU196631 AMQ196631 AWM196631 BGI196631 BQE196631 CAA196631 CJW196631 CTS196631 DDO196631 DNK196631 DXG196631 EHC196631 EQY196631 FAU196631 FKQ196631 FUM196631 GEI196631 GOE196631 GYA196631 HHW196631 HRS196631 IBO196631 ILK196631 IVG196631 JFC196631 JOY196631 JYU196631 KIQ196631 KSM196631 LCI196631 LME196631 LWA196631 MFW196631 MPS196631 MZO196631 NJK196631 NTG196631 ODC196631 OMY196631 OWU196631 PGQ196631 PQM196631 QAI196631 QKE196631 QUA196631 RDW196631 RNS196631 RXO196631 SHK196631 SRG196631 TBC196631 TKY196631 TUU196631 UEQ196631 UOM196631 UYI196631 VIE196631 VSA196631 WBW196631 WLS196631 WVO196631 G262167 JC262167 SY262167 ACU262167 AMQ262167 AWM262167 BGI262167 BQE262167 CAA262167 CJW262167 CTS262167 DDO262167 DNK262167 DXG262167 EHC262167 EQY262167 FAU262167 FKQ262167 FUM262167 GEI262167 GOE262167 GYA262167 HHW262167 HRS262167 IBO262167 ILK262167 IVG262167 JFC262167 JOY262167 JYU262167 KIQ262167 KSM262167 LCI262167 LME262167 LWA262167 MFW262167 MPS262167 MZO262167 NJK262167 NTG262167 ODC262167 OMY262167 OWU262167 PGQ262167 PQM262167 QAI262167 QKE262167 QUA262167 RDW262167 RNS262167 RXO262167 SHK262167 SRG262167 TBC262167 TKY262167 TUU262167 UEQ262167 UOM262167 UYI262167 VIE262167 VSA262167 WBW262167 WLS262167 WVO262167 G327703 JC327703 SY327703 ACU327703 AMQ327703 AWM327703 BGI327703 BQE327703 CAA327703 CJW327703 CTS327703 DDO327703 DNK327703 DXG327703 EHC327703 EQY327703 FAU327703 FKQ327703 FUM327703 GEI327703 GOE327703 GYA327703 HHW327703 HRS327703 IBO327703 ILK327703 IVG327703 JFC327703 JOY327703 JYU327703 KIQ327703 KSM327703 LCI327703 LME327703 LWA327703 MFW327703 MPS327703 MZO327703 NJK327703 NTG327703 ODC327703 OMY327703 OWU327703 PGQ327703 PQM327703 QAI327703 QKE327703 QUA327703 RDW327703 RNS327703 RXO327703 SHK327703 SRG327703 TBC327703 TKY327703 TUU327703 UEQ327703 UOM327703 UYI327703 VIE327703 VSA327703 WBW327703 WLS327703 WVO327703 G393239 JC393239 SY393239 ACU393239 AMQ393239 AWM393239 BGI393239 BQE393239 CAA393239 CJW393239 CTS393239 DDO393239 DNK393239 DXG393239 EHC393239 EQY393239 FAU393239 FKQ393239 FUM393239 GEI393239 GOE393239 GYA393239 HHW393239 HRS393239 IBO393239 ILK393239 IVG393239 JFC393239 JOY393239 JYU393239 KIQ393239 KSM393239 LCI393239 LME393239 LWA393239 MFW393239 MPS393239 MZO393239 NJK393239 NTG393239 ODC393239 OMY393239 OWU393239 PGQ393239 PQM393239 QAI393239 QKE393239 QUA393239 RDW393239 RNS393239 RXO393239 SHK393239 SRG393239 TBC393239 TKY393239 TUU393239 UEQ393239 UOM393239 UYI393239 VIE393239 VSA393239 WBW393239 WLS393239 WVO393239 G458775 JC458775 SY458775 ACU458775 AMQ458775 AWM458775 BGI458775 BQE458775 CAA458775 CJW458775 CTS458775 DDO458775 DNK458775 DXG458775 EHC458775 EQY458775 FAU458775 FKQ458775 FUM458775 GEI458775 GOE458775 GYA458775 HHW458775 HRS458775 IBO458775 ILK458775 IVG458775 JFC458775 JOY458775 JYU458775 KIQ458775 KSM458775 LCI458775 LME458775 LWA458775 MFW458775 MPS458775 MZO458775 NJK458775 NTG458775 ODC458775 OMY458775 OWU458775 PGQ458775 PQM458775 QAI458775 QKE458775 QUA458775 RDW458775 RNS458775 RXO458775 SHK458775 SRG458775 TBC458775 TKY458775 TUU458775 UEQ458775 UOM458775 UYI458775 VIE458775 VSA458775 WBW458775 WLS458775 WVO458775 G524311 JC524311 SY524311 ACU524311 AMQ524311 AWM524311 BGI524311 BQE524311 CAA524311 CJW524311 CTS524311 DDO524311 DNK524311 DXG524311 EHC524311 EQY524311 FAU524311 FKQ524311 FUM524311 GEI524311 GOE524311 GYA524311 HHW524311 HRS524311 IBO524311 ILK524311 IVG524311 JFC524311 JOY524311 JYU524311 KIQ524311 KSM524311 LCI524311 LME524311 LWA524311 MFW524311 MPS524311 MZO524311 NJK524311 NTG524311 ODC524311 OMY524311 OWU524311 PGQ524311 PQM524311 QAI524311 QKE524311 QUA524311 RDW524311 RNS524311 RXO524311 SHK524311 SRG524311 TBC524311 TKY524311 TUU524311 UEQ524311 UOM524311 UYI524311 VIE524311 VSA524311 WBW524311 WLS524311 WVO524311 G589847 JC589847 SY589847 ACU589847 AMQ589847 AWM589847 BGI589847 BQE589847 CAA589847 CJW589847 CTS589847 DDO589847 DNK589847 DXG589847 EHC589847 EQY589847 FAU589847 FKQ589847 FUM589847 GEI589847 GOE589847 GYA589847 HHW589847 HRS589847 IBO589847 ILK589847 IVG589847 JFC589847 JOY589847 JYU589847 KIQ589847 KSM589847 LCI589847 LME589847 LWA589847 MFW589847 MPS589847 MZO589847 NJK589847 NTG589847 ODC589847 OMY589847 OWU589847 PGQ589847 PQM589847 QAI589847 QKE589847 QUA589847 RDW589847 RNS589847 RXO589847 SHK589847 SRG589847 TBC589847 TKY589847 TUU589847 UEQ589847 UOM589847 UYI589847 VIE589847 VSA589847 WBW589847 WLS589847 WVO589847 G655383 JC655383 SY655383 ACU655383 AMQ655383 AWM655383 BGI655383 BQE655383 CAA655383 CJW655383 CTS655383 DDO655383 DNK655383 DXG655383 EHC655383 EQY655383 FAU655383 FKQ655383 FUM655383 GEI655383 GOE655383 GYA655383 HHW655383 HRS655383 IBO655383 ILK655383 IVG655383 JFC655383 JOY655383 JYU655383 KIQ655383 KSM655383 LCI655383 LME655383 LWA655383 MFW655383 MPS655383 MZO655383 NJK655383 NTG655383 ODC655383 OMY655383 OWU655383 PGQ655383 PQM655383 QAI655383 QKE655383 QUA655383 RDW655383 RNS655383 RXO655383 SHK655383 SRG655383 TBC655383 TKY655383 TUU655383 UEQ655383 UOM655383 UYI655383 VIE655383 VSA655383 WBW655383 WLS655383 WVO655383 G720919 JC720919 SY720919 ACU720919 AMQ720919 AWM720919 BGI720919 BQE720919 CAA720919 CJW720919 CTS720919 DDO720919 DNK720919 DXG720919 EHC720919 EQY720919 FAU720919 FKQ720919 FUM720919 GEI720919 GOE720919 GYA720919 HHW720919 HRS720919 IBO720919 ILK720919 IVG720919 JFC720919 JOY720919 JYU720919 KIQ720919 KSM720919 LCI720919 LME720919 LWA720919 MFW720919 MPS720919 MZO720919 NJK720919 NTG720919 ODC720919 OMY720919 OWU720919 PGQ720919 PQM720919 QAI720919 QKE720919 QUA720919 RDW720919 RNS720919 RXO720919 SHK720919 SRG720919 TBC720919 TKY720919 TUU720919 UEQ720919 UOM720919 UYI720919 VIE720919 VSA720919 WBW720919 WLS720919 WVO720919 G786455 JC786455 SY786455 ACU786455 AMQ786455 AWM786455 BGI786455 BQE786455 CAA786455 CJW786455 CTS786455 DDO786455 DNK786455 DXG786455 EHC786455 EQY786455 FAU786455 FKQ786455 FUM786455 GEI786455 GOE786455 GYA786455 HHW786455 HRS786455 IBO786455 ILK786455 IVG786455 JFC786455 JOY786455 JYU786455 KIQ786455 KSM786455 LCI786455 LME786455 LWA786455 MFW786455 MPS786455 MZO786455 NJK786455 NTG786455 ODC786455 OMY786455 OWU786455 PGQ786455 PQM786455 QAI786455 QKE786455 QUA786455 RDW786455 RNS786455 RXO786455 SHK786455 SRG786455 TBC786455 TKY786455 TUU786455 UEQ786455 UOM786455 UYI786455 VIE786455 VSA786455 WBW786455 WLS786455 WVO786455 G851991 JC851991 SY851991 ACU851991 AMQ851991 AWM851991 BGI851991 BQE851991 CAA851991 CJW851991 CTS851991 DDO851991 DNK851991 DXG851991 EHC851991 EQY851991 FAU851991 FKQ851991 FUM851991 GEI851991 GOE851991 GYA851991 HHW851991 HRS851991 IBO851991 ILK851991 IVG851991 JFC851991 JOY851991 JYU851991 KIQ851991 KSM851991 LCI851991 LME851991 LWA851991 MFW851991 MPS851991 MZO851991 NJK851991 NTG851991 ODC851991 OMY851991 OWU851991 PGQ851991 PQM851991 QAI851991 QKE851991 QUA851991 RDW851991 RNS851991 RXO851991 SHK851991 SRG851991 TBC851991 TKY851991 TUU851991 UEQ851991 UOM851991 UYI851991 VIE851991 VSA851991 WBW851991 WLS851991 WVO851991 G917527 JC917527 SY917527 ACU917527 AMQ917527 AWM917527 BGI917527 BQE917527 CAA917527 CJW917527 CTS917527 DDO917527 DNK917527 DXG917527 EHC917527 EQY917527 FAU917527 FKQ917527 FUM917527 GEI917527 GOE917527 GYA917527 HHW917527 HRS917527 IBO917527 ILK917527 IVG917527 JFC917527 JOY917527 JYU917527 KIQ917527 KSM917527 LCI917527 LME917527 LWA917527 MFW917527 MPS917527 MZO917527 NJK917527 NTG917527 ODC917527 OMY917527 OWU917527 PGQ917527 PQM917527 QAI917527 QKE917527 QUA917527 RDW917527 RNS917527 RXO917527 SHK917527 SRG917527 TBC917527 TKY917527 TUU917527 UEQ917527 UOM917527 UYI917527 VIE917527 VSA917527 WBW917527 WLS917527 WVO917527 G983063 JC983063 SY983063 ACU983063 AMQ983063 AWM983063 BGI983063 BQE983063 CAA983063 CJW983063 CTS983063 DDO983063 DNK983063 DXG983063 EHC983063 EQY983063 FAU983063 FKQ983063 FUM983063 GEI983063 GOE983063 GYA983063 HHW983063 HRS983063 IBO983063 ILK983063 IVG983063 JFC983063 JOY983063 JYU983063 KIQ983063 KSM983063 LCI983063 LME983063 LWA983063 MFW983063 MPS983063 MZO983063 NJK983063 NTG983063 ODC983063 OMY983063 OWU983063 PGQ983063 PQM983063 QAI983063 QKE983063 QUA983063 RDW983063 RNS983063 RXO983063 SHK983063 SRG983063 TBC983063 TKY983063 TUU983063 UEQ983063 UOM983063 UYI983063 VIE983063 VSA983063 WBW983063 WLS983063 WVO983063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E65548 JA65548 SW65548 ACS65548 AMO65548 AWK65548 BGG65548 BQC65548 BZY65548 CJU65548 CTQ65548 DDM65548 DNI65548 DXE65548 EHA65548 EQW65548 FAS65548 FKO65548 FUK65548 GEG65548 GOC65548 GXY65548 HHU65548 HRQ65548 IBM65548 ILI65548 IVE65548 JFA65548 JOW65548 JYS65548 KIO65548 KSK65548 LCG65548 LMC65548 LVY65548 MFU65548 MPQ65548 MZM65548 NJI65548 NTE65548 ODA65548 OMW65548 OWS65548 PGO65548 PQK65548 QAG65548 QKC65548 QTY65548 RDU65548 RNQ65548 RXM65548 SHI65548 SRE65548 TBA65548 TKW65548 TUS65548 UEO65548 UOK65548 UYG65548 VIC65548 VRY65548 WBU65548 WLQ65548 WVM65548 E131084 JA131084 SW131084 ACS131084 AMO131084 AWK131084 BGG131084 BQC131084 BZY131084 CJU131084 CTQ131084 DDM131084 DNI131084 DXE131084 EHA131084 EQW131084 FAS131084 FKO131084 FUK131084 GEG131084 GOC131084 GXY131084 HHU131084 HRQ131084 IBM131084 ILI131084 IVE131084 JFA131084 JOW131084 JYS131084 KIO131084 KSK131084 LCG131084 LMC131084 LVY131084 MFU131084 MPQ131084 MZM131084 NJI131084 NTE131084 ODA131084 OMW131084 OWS131084 PGO131084 PQK131084 QAG131084 QKC131084 QTY131084 RDU131084 RNQ131084 RXM131084 SHI131084 SRE131084 TBA131084 TKW131084 TUS131084 UEO131084 UOK131084 UYG131084 VIC131084 VRY131084 WBU131084 WLQ131084 WVM131084 E196620 JA196620 SW196620 ACS196620 AMO196620 AWK196620 BGG196620 BQC196620 BZY196620 CJU196620 CTQ196620 DDM196620 DNI196620 DXE196620 EHA196620 EQW196620 FAS196620 FKO196620 FUK196620 GEG196620 GOC196620 GXY196620 HHU196620 HRQ196620 IBM196620 ILI196620 IVE196620 JFA196620 JOW196620 JYS196620 KIO196620 KSK196620 LCG196620 LMC196620 LVY196620 MFU196620 MPQ196620 MZM196620 NJI196620 NTE196620 ODA196620 OMW196620 OWS196620 PGO196620 PQK196620 QAG196620 QKC196620 QTY196620 RDU196620 RNQ196620 RXM196620 SHI196620 SRE196620 TBA196620 TKW196620 TUS196620 UEO196620 UOK196620 UYG196620 VIC196620 VRY196620 WBU196620 WLQ196620 WVM196620 E262156 JA262156 SW262156 ACS262156 AMO262156 AWK262156 BGG262156 BQC262156 BZY262156 CJU262156 CTQ262156 DDM262156 DNI262156 DXE262156 EHA262156 EQW262156 FAS262156 FKO262156 FUK262156 GEG262156 GOC262156 GXY262156 HHU262156 HRQ262156 IBM262156 ILI262156 IVE262156 JFA262156 JOW262156 JYS262156 KIO262156 KSK262156 LCG262156 LMC262156 LVY262156 MFU262156 MPQ262156 MZM262156 NJI262156 NTE262156 ODA262156 OMW262156 OWS262156 PGO262156 PQK262156 QAG262156 QKC262156 QTY262156 RDU262156 RNQ262156 RXM262156 SHI262156 SRE262156 TBA262156 TKW262156 TUS262156 UEO262156 UOK262156 UYG262156 VIC262156 VRY262156 WBU262156 WLQ262156 WVM262156 E327692 JA327692 SW327692 ACS327692 AMO327692 AWK327692 BGG327692 BQC327692 BZY327692 CJU327692 CTQ327692 DDM327692 DNI327692 DXE327692 EHA327692 EQW327692 FAS327692 FKO327692 FUK327692 GEG327692 GOC327692 GXY327692 HHU327692 HRQ327692 IBM327692 ILI327692 IVE327692 JFA327692 JOW327692 JYS327692 KIO327692 KSK327692 LCG327692 LMC327692 LVY327692 MFU327692 MPQ327692 MZM327692 NJI327692 NTE327692 ODA327692 OMW327692 OWS327692 PGO327692 PQK327692 QAG327692 QKC327692 QTY327692 RDU327692 RNQ327692 RXM327692 SHI327692 SRE327692 TBA327692 TKW327692 TUS327692 UEO327692 UOK327692 UYG327692 VIC327692 VRY327692 WBU327692 WLQ327692 WVM327692 E393228 JA393228 SW393228 ACS393228 AMO393228 AWK393228 BGG393228 BQC393228 BZY393228 CJU393228 CTQ393228 DDM393228 DNI393228 DXE393228 EHA393228 EQW393228 FAS393228 FKO393228 FUK393228 GEG393228 GOC393228 GXY393228 HHU393228 HRQ393228 IBM393228 ILI393228 IVE393228 JFA393228 JOW393228 JYS393228 KIO393228 KSK393228 LCG393228 LMC393228 LVY393228 MFU393228 MPQ393228 MZM393228 NJI393228 NTE393228 ODA393228 OMW393228 OWS393228 PGO393228 PQK393228 QAG393228 QKC393228 QTY393228 RDU393228 RNQ393228 RXM393228 SHI393228 SRE393228 TBA393228 TKW393228 TUS393228 UEO393228 UOK393228 UYG393228 VIC393228 VRY393228 WBU393228 WLQ393228 WVM393228 E458764 JA458764 SW458764 ACS458764 AMO458764 AWK458764 BGG458764 BQC458764 BZY458764 CJU458764 CTQ458764 DDM458764 DNI458764 DXE458764 EHA458764 EQW458764 FAS458764 FKO458764 FUK458764 GEG458764 GOC458764 GXY458764 HHU458764 HRQ458764 IBM458764 ILI458764 IVE458764 JFA458764 JOW458764 JYS458764 KIO458764 KSK458764 LCG458764 LMC458764 LVY458764 MFU458764 MPQ458764 MZM458764 NJI458764 NTE458764 ODA458764 OMW458764 OWS458764 PGO458764 PQK458764 QAG458764 QKC458764 QTY458764 RDU458764 RNQ458764 RXM458764 SHI458764 SRE458764 TBA458764 TKW458764 TUS458764 UEO458764 UOK458764 UYG458764 VIC458764 VRY458764 WBU458764 WLQ458764 WVM458764 E524300 JA524300 SW524300 ACS524300 AMO524300 AWK524300 BGG524300 BQC524300 BZY524300 CJU524300 CTQ524300 DDM524300 DNI524300 DXE524300 EHA524300 EQW524300 FAS524300 FKO524300 FUK524300 GEG524300 GOC524300 GXY524300 HHU524300 HRQ524300 IBM524300 ILI524300 IVE524300 JFA524300 JOW524300 JYS524300 KIO524300 KSK524300 LCG524300 LMC524300 LVY524300 MFU524300 MPQ524300 MZM524300 NJI524300 NTE524300 ODA524300 OMW524300 OWS524300 PGO524300 PQK524300 QAG524300 QKC524300 QTY524300 RDU524300 RNQ524300 RXM524300 SHI524300 SRE524300 TBA524300 TKW524300 TUS524300 UEO524300 UOK524300 UYG524300 VIC524300 VRY524300 WBU524300 WLQ524300 WVM524300 E589836 JA589836 SW589836 ACS589836 AMO589836 AWK589836 BGG589836 BQC589836 BZY589836 CJU589836 CTQ589836 DDM589836 DNI589836 DXE589836 EHA589836 EQW589836 FAS589836 FKO589836 FUK589836 GEG589836 GOC589836 GXY589836 HHU589836 HRQ589836 IBM589836 ILI589836 IVE589836 JFA589836 JOW589836 JYS589836 KIO589836 KSK589836 LCG589836 LMC589836 LVY589836 MFU589836 MPQ589836 MZM589836 NJI589836 NTE589836 ODA589836 OMW589836 OWS589836 PGO589836 PQK589836 QAG589836 QKC589836 QTY589836 RDU589836 RNQ589836 RXM589836 SHI589836 SRE589836 TBA589836 TKW589836 TUS589836 UEO589836 UOK589836 UYG589836 VIC589836 VRY589836 WBU589836 WLQ589836 WVM589836 E655372 JA655372 SW655372 ACS655372 AMO655372 AWK655372 BGG655372 BQC655372 BZY655372 CJU655372 CTQ655372 DDM655372 DNI655372 DXE655372 EHA655372 EQW655372 FAS655372 FKO655372 FUK655372 GEG655372 GOC655372 GXY655372 HHU655372 HRQ655372 IBM655372 ILI655372 IVE655372 JFA655372 JOW655372 JYS655372 KIO655372 KSK655372 LCG655372 LMC655372 LVY655372 MFU655372 MPQ655372 MZM655372 NJI655372 NTE655372 ODA655372 OMW655372 OWS655372 PGO655372 PQK655372 QAG655372 QKC655372 QTY655372 RDU655372 RNQ655372 RXM655372 SHI655372 SRE655372 TBA655372 TKW655372 TUS655372 UEO655372 UOK655372 UYG655372 VIC655372 VRY655372 WBU655372 WLQ655372 WVM655372 E720908 JA720908 SW720908 ACS720908 AMO720908 AWK720908 BGG720908 BQC720908 BZY720908 CJU720908 CTQ720908 DDM720908 DNI720908 DXE720908 EHA720908 EQW720908 FAS720908 FKO720908 FUK720908 GEG720908 GOC720908 GXY720908 HHU720908 HRQ720908 IBM720908 ILI720908 IVE720908 JFA720908 JOW720908 JYS720908 KIO720908 KSK720908 LCG720908 LMC720908 LVY720908 MFU720908 MPQ720908 MZM720908 NJI720908 NTE720908 ODA720908 OMW720908 OWS720908 PGO720908 PQK720908 QAG720908 QKC720908 QTY720908 RDU720908 RNQ720908 RXM720908 SHI720908 SRE720908 TBA720908 TKW720908 TUS720908 UEO720908 UOK720908 UYG720908 VIC720908 VRY720908 WBU720908 WLQ720908 WVM720908 E786444 JA786444 SW786444 ACS786444 AMO786444 AWK786444 BGG786444 BQC786444 BZY786444 CJU786444 CTQ786444 DDM786444 DNI786444 DXE786444 EHA786444 EQW786444 FAS786444 FKO786444 FUK786444 GEG786444 GOC786444 GXY786444 HHU786444 HRQ786444 IBM786444 ILI786444 IVE786444 JFA786444 JOW786444 JYS786444 KIO786444 KSK786444 LCG786444 LMC786444 LVY786444 MFU786444 MPQ786444 MZM786444 NJI786444 NTE786444 ODA786444 OMW786444 OWS786444 PGO786444 PQK786444 QAG786444 QKC786444 QTY786444 RDU786444 RNQ786444 RXM786444 SHI786444 SRE786444 TBA786444 TKW786444 TUS786444 UEO786444 UOK786444 UYG786444 VIC786444 VRY786444 WBU786444 WLQ786444 WVM786444 E851980 JA851980 SW851980 ACS851980 AMO851980 AWK851980 BGG851980 BQC851980 BZY851980 CJU851980 CTQ851980 DDM851980 DNI851980 DXE851980 EHA851980 EQW851980 FAS851980 FKO851980 FUK851980 GEG851980 GOC851980 GXY851980 HHU851980 HRQ851980 IBM851980 ILI851980 IVE851980 JFA851980 JOW851980 JYS851980 KIO851980 KSK851980 LCG851980 LMC851980 LVY851980 MFU851980 MPQ851980 MZM851980 NJI851980 NTE851980 ODA851980 OMW851980 OWS851980 PGO851980 PQK851980 QAG851980 QKC851980 QTY851980 RDU851980 RNQ851980 RXM851980 SHI851980 SRE851980 TBA851980 TKW851980 TUS851980 UEO851980 UOK851980 UYG851980 VIC851980 VRY851980 WBU851980 WLQ851980 WVM851980 E917516 JA917516 SW917516 ACS917516 AMO917516 AWK917516 BGG917516 BQC917516 BZY917516 CJU917516 CTQ917516 DDM917516 DNI917516 DXE917516 EHA917516 EQW917516 FAS917516 FKO917516 FUK917516 GEG917516 GOC917516 GXY917516 HHU917516 HRQ917516 IBM917516 ILI917516 IVE917516 JFA917516 JOW917516 JYS917516 KIO917516 KSK917516 LCG917516 LMC917516 LVY917516 MFU917516 MPQ917516 MZM917516 NJI917516 NTE917516 ODA917516 OMW917516 OWS917516 PGO917516 PQK917516 QAG917516 QKC917516 QTY917516 RDU917516 RNQ917516 RXM917516 SHI917516 SRE917516 TBA917516 TKW917516 TUS917516 UEO917516 UOK917516 UYG917516 VIC917516 VRY917516 WBU917516 WLQ917516 WVM917516 E983052 JA983052 SW983052 ACS983052 AMO983052 AWK983052 BGG983052 BQC983052 BZY983052 CJU983052 CTQ983052 DDM983052 DNI983052 DXE983052 EHA983052 EQW983052 FAS983052 FKO983052 FUK983052 GEG983052 GOC983052 GXY983052 HHU983052 HRQ983052 IBM983052 ILI983052 IVE983052 JFA983052 JOW983052 JYS983052 KIO983052 KSK983052 LCG983052 LMC983052 LVY983052 MFU983052 MPQ983052 MZM983052 NJI983052 NTE983052 ODA983052 OMW983052 OWS983052 PGO983052 PQK983052 QAG983052 QKC983052 QTY983052 RDU983052 RNQ983052 RXM983052 SHI983052 SRE983052 TBA983052 TKW983052 TUS983052 UEO983052 UOK983052 UYG983052 VIC983052 VRY983052 WBU983052 WLQ983052 WVM983052 G11 JC11 SY11 ACU11 AMQ11 AWM11 BGI11 BQE11 CAA11 CJW11 CTS11 DDO11 DNK11 DXG11 EHC11 EQY11 FAU11 FKQ11 FUM11 GEI11 GOE11 GYA11 HHW11 HRS11 IBO11 ILK11 IVG11 JFC11 JOY11 JYU11 KIQ11 KSM11 LCI11 LME11 LWA11 MFW11 MPS11 MZO11 NJK11 NTG11 ODC11 OMY11 OWU11 PGQ11 PQM11 QAI11 QKE11 QUA11 RDW11 RNS11 RXO11 SHK11 SRG11 TBC11 TKY11 TUU11 UEQ11 UOM11 UYI11 VIE11 VSA11 WBW11 WLS11 WVO11 G65548 JC65548 SY65548 ACU65548 AMQ65548 AWM65548 BGI65548 BQE65548 CAA65548 CJW65548 CTS65548 DDO65548 DNK65548 DXG65548 EHC65548 EQY65548 FAU65548 FKQ65548 FUM65548 GEI65548 GOE65548 GYA65548 HHW65548 HRS65548 IBO65548 ILK65548 IVG65548 JFC65548 JOY65548 JYU65548 KIQ65548 KSM65548 LCI65548 LME65548 LWA65548 MFW65548 MPS65548 MZO65548 NJK65548 NTG65548 ODC65548 OMY65548 OWU65548 PGQ65548 PQM65548 QAI65548 QKE65548 QUA65548 RDW65548 RNS65548 RXO65548 SHK65548 SRG65548 TBC65548 TKY65548 TUU65548 UEQ65548 UOM65548 UYI65548 VIE65548 VSA65548 WBW65548 WLS65548 WVO65548 G131084 JC131084 SY131084 ACU131084 AMQ131084 AWM131084 BGI131084 BQE131084 CAA131084 CJW131084 CTS131084 DDO131084 DNK131084 DXG131084 EHC131084 EQY131084 FAU131084 FKQ131084 FUM131084 GEI131084 GOE131084 GYA131084 HHW131084 HRS131084 IBO131084 ILK131084 IVG131084 JFC131084 JOY131084 JYU131084 KIQ131084 KSM131084 LCI131084 LME131084 LWA131084 MFW131084 MPS131084 MZO131084 NJK131084 NTG131084 ODC131084 OMY131084 OWU131084 PGQ131084 PQM131084 QAI131084 QKE131084 QUA131084 RDW131084 RNS131084 RXO131084 SHK131084 SRG131084 TBC131084 TKY131084 TUU131084 UEQ131084 UOM131084 UYI131084 VIE131084 VSA131084 WBW131084 WLS131084 WVO131084 G196620 JC196620 SY196620 ACU196620 AMQ196620 AWM196620 BGI196620 BQE196620 CAA196620 CJW196620 CTS196620 DDO196620 DNK196620 DXG196620 EHC196620 EQY196620 FAU196620 FKQ196620 FUM196620 GEI196620 GOE196620 GYA196620 HHW196620 HRS196620 IBO196620 ILK196620 IVG196620 JFC196620 JOY196620 JYU196620 KIQ196620 KSM196620 LCI196620 LME196620 LWA196620 MFW196620 MPS196620 MZO196620 NJK196620 NTG196620 ODC196620 OMY196620 OWU196620 PGQ196620 PQM196620 QAI196620 QKE196620 QUA196620 RDW196620 RNS196620 RXO196620 SHK196620 SRG196620 TBC196620 TKY196620 TUU196620 UEQ196620 UOM196620 UYI196620 VIE196620 VSA196620 WBW196620 WLS196620 WVO196620 G262156 JC262156 SY262156 ACU262156 AMQ262156 AWM262156 BGI262156 BQE262156 CAA262156 CJW262156 CTS262156 DDO262156 DNK262156 DXG262156 EHC262156 EQY262156 FAU262156 FKQ262156 FUM262156 GEI262156 GOE262156 GYA262156 HHW262156 HRS262156 IBO262156 ILK262156 IVG262156 JFC262156 JOY262156 JYU262156 KIQ262156 KSM262156 LCI262156 LME262156 LWA262156 MFW262156 MPS262156 MZO262156 NJK262156 NTG262156 ODC262156 OMY262156 OWU262156 PGQ262156 PQM262156 QAI262156 QKE262156 QUA262156 RDW262156 RNS262156 RXO262156 SHK262156 SRG262156 TBC262156 TKY262156 TUU262156 UEQ262156 UOM262156 UYI262156 VIE262156 VSA262156 WBW262156 WLS262156 WVO262156 G327692 JC327692 SY327692 ACU327692 AMQ327692 AWM327692 BGI327692 BQE327692 CAA327692 CJW327692 CTS327692 DDO327692 DNK327692 DXG327692 EHC327692 EQY327692 FAU327692 FKQ327692 FUM327692 GEI327692 GOE327692 GYA327692 HHW327692 HRS327692 IBO327692 ILK327692 IVG327692 JFC327692 JOY327692 JYU327692 KIQ327692 KSM327692 LCI327692 LME327692 LWA327692 MFW327692 MPS327692 MZO327692 NJK327692 NTG327692 ODC327692 OMY327692 OWU327692 PGQ327692 PQM327692 QAI327692 QKE327692 QUA327692 RDW327692 RNS327692 RXO327692 SHK327692 SRG327692 TBC327692 TKY327692 TUU327692 UEQ327692 UOM327692 UYI327692 VIE327692 VSA327692 WBW327692 WLS327692 WVO327692 G393228 JC393228 SY393228 ACU393228 AMQ393228 AWM393228 BGI393228 BQE393228 CAA393228 CJW393228 CTS393228 DDO393228 DNK393228 DXG393228 EHC393228 EQY393228 FAU393228 FKQ393228 FUM393228 GEI393228 GOE393228 GYA393228 HHW393228 HRS393228 IBO393228 ILK393228 IVG393228 JFC393228 JOY393228 JYU393228 KIQ393228 KSM393228 LCI393228 LME393228 LWA393228 MFW393228 MPS393228 MZO393228 NJK393228 NTG393228 ODC393228 OMY393228 OWU393228 PGQ393228 PQM393228 QAI393228 QKE393228 QUA393228 RDW393228 RNS393228 RXO393228 SHK393228 SRG393228 TBC393228 TKY393228 TUU393228 UEQ393228 UOM393228 UYI393228 VIE393228 VSA393228 WBW393228 WLS393228 WVO393228 G458764 JC458764 SY458764 ACU458764 AMQ458764 AWM458764 BGI458764 BQE458764 CAA458764 CJW458764 CTS458764 DDO458764 DNK458764 DXG458764 EHC458764 EQY458764 FAU458764 FKQ458764 FUM458764 GEI458764 GOE458764 GYA458764 HHW458764 HRS458764 IBO458764 ILK458764 IVG458764 JFC458764 JOY458764 JYU458764 KIQ458764 KSM458764 LCI458764 LME458764 LWA458764 MFW458764 MPS458764 MZO458764 NJK458764 NTG458764 ODC458764 OMY458764 OWU458764 PGQ458764 PQM458764 QAI458764 QKE458764 QUA458764 RDW458764 RNS458764 RXO458764 SHK458764 SRG458764 TBC458764 TKY458764 TUU458764 UEQ458764 UOM458764 UYI458764 VIE458764 VSA458764 WBW458764 WLS458764 WVO458764 G524300 JC524300 SY524300 ACU524300 AMQ524300 AWM524300 BGI524300 BQE524300 CAA524300 CJW524300 CTS524300 DDO524300 DNK524300 DXG524300 EHC524300 EQY524300 FAU524300 FKQ524300 FUM524300 GEI524300 GOE524300 GYA524300 HHW524300 HRS524300 IBO524300 ILK524300 IVG524300 JFC524300 JOY524300 JYU524300 KIQ524300 KSM524300 LCI524300 LME524300 LWA524300 MFW524300 MPS524300 MZO524300 NJK524300 NTG524300 ODC524300 OMY524300 OWU524300 PGQ524300 PQM524300 QAI524300 QKE524300 QUA524300 RDW524300 RNS524300 RXO524300 SHK524300 SRG524300 TBC524300 TKY524300 TUU524300 UEQ524300 UOM524300 UYI524300 VIE524300 VSA524300 WBW524300 WLS524300 WVO524300 G589836 JC589836 SY589836 ACU589836 AMQ589836 AWM589836 BGI589836 BQE589836 CAA589836 CJW589836 CTS589836 DDO589836 DNK589836 DXG589836 EHC589836 EQY589836 FAU589836 FKQ589836 FUM589836 GEI589836 GOE589836 GYA589836 HHW589836 HRS589836 IBO589836 ILK589836 IVG589836 JFC589836 JOY589836 JYU589836 KIQ589836 KSM589836 LCI589836 LME589836 LWA589836 MFW589836 MPS589836 MZO589836 NJK589836 NTG589836 ODC589836 OMY589836 OWU589836 PGQ589836 PQM589836 QAI589836 QKE589836 QUA589836 RDW589836 RNS589836 RXO589836 SHK589836 SRG589836 TBC589836 TKY589836 TUU589836 UEQ589836 UOM589836 UYI589836 VIE589836 VSA589836 WBW589836 WLS589836 WVO589836 G655372 JC655372 SY655372 ACU655372 AMQ655372 AWM655372 BGI655372 BQE655372 CAA655372 CJW655372 CTS655372 DDO655372 DNK655372 DXG655372 EHC655372 EQY655372 FAU655372 FKQ655372 FUM655372 GEI655372 GOE655372 GYA655372 HHW655372 HRS655372 IBO655372 ILK655372 IVG655372 JFC655372 JOY655372 JYU655372 KIQ655372 KSM655372 LCI655372 LME655372 LWA655372 MFW655372 MPS655372 MZO655372 NJK655372 NTG655372 ODC655372 OMY655372 OWU655372 PGQ655372 PQM655372 QAI655372 QKE655372 QUA655372 RDW655372 RNS655372 RXO655372 SHK655372 SRG655372 TBC655372 TKY655372 TUU655372 UEQ655372 UOM655372 UYI655372 VIE655372 VSA655372 WBW655372 WLS655372 WVO655372 G720908 JC720908 SY720908 ACU720908 AMQ720908 AWM720908 BGI720908 BQE720908 CAA720908 CJW720908 CTS720908 DDO720908 DNK720908 DXG720908 EHC720908 EQY720908 FAU720908 FKQ720908 FUM720908 GEI720908 GOE720908 GYA720908 HHW720908 HRS720908 IBO720908 ILK720908 IVG720908 JFC720908 JOY720908 JYU720908 KIQ720908 KSM720908 LCI720908 LME720908 LWA720908 MFW720908 MPS720908 MZO720908 NJK720908 NTG720908 ODC720908 OMY720908 OWU720908 PGQ720908 PQM720908 QAI720908 QKE720908 QUA720908 RDW720908 RNS720908 RXO720908 SHK720908 SRG720908 TBC720908 TKY720908 TUU720908 UEQ720908 UOM720908 UYI720908 VIE720908 VSA720908 WBW720908 WLS720908 WVO720908 G786444 JC786444 SY786444 ACU786444 AMQ786444 AWM786444 BGI786444 BQE786444 CAA786444 CJW786444 CTS786444 DDO786444 DNK786444 DXG786444 EHC786444 EQY786444 FAU786444 FKQ786444 FUM786444 GEI786444 GOE786444 GYA786444 HHW786444 HRS786444 IBO786444 ILK786444 IVG786444 JFC786444 JOY786444 JYU786444 KIQ786444 KSM786444 LCI786444 LME786444 LWA786444 MFW786444 MPS786444 MZO786444 NJK786444 NTG786444 ODC786444 OMY786444 OWU786444 PGQ786444 PQM786444 QAI786444 QKE786444 QUA786444 RDW786444 RNS786444 RXO786444 SHK786444 SRG786444 TBC786444 TKY786444 TUU786444 UEQ786444 UOM786444 UYI786444 VIE786444 VSA786444 WBW786444 WLS786444 WVO786444 G851980 JC851980 SY851980 ACU851980 AMQ851980 AWM851980 BGI851980 BQE851980 CAA851980 CJW851980 CTS851980 DDO851980 DNK851980 DXG851980 EHC851980 EQY851980 FAU851980 FKQ851980 FUM851980 GEI851980 GOE851980 GYA851980 HHW851980 HRS851980 IBO851980 ILK851980 IVG851980 JFC851980 JOY851980 JYU851980 KIQ851980 KSM851980 LCI851980 LME851980 LWA851980 MFW851980 MPS851980 MZO851980 NJK851980 NTG851980 ODC851980 OMY851980 OWU851980 PGQ851980 PQM851980 QAI851980 QKE851980 QUA851980 RDW851980 RNS851980 RXO851980 SHK851980 SRG851980 TBC851980 TKY851980 TUU851980 UEQ851980 UOM851980 UYI851980 VIE851980 VSA851980 WBW851980 WLS851980 WVO851980 G917516 JC917516 SY917516 ACU917516 AMQ917516 AWM917516 BGI917516 BQE917516 CAA917516 CJW917516 CTS917516 DDO917516 DNK917516 DXG917516 EHC917516 EQY917516 FAU917516 FKQ917516 FUM917516 GEI917516 GOE917516 GYA917516 HHW917516 HRS917516 IBO917516 ILK917516 IVG917516 JFC917516 JOY917516 JYU917516 KIQ917516 KSM917516 LCI917516 LME917516 LWA917516 MFW917516 MPS917516 MZO917516 NJK917516 NTG917516 ODC917516 OMY917516 OWU917516 PGQ917516 PQM917516 QAI917516 QKE917516 QUA917516 RDW917516 RNS917516 RXO917516 SHK917516 SRG917516 TBC917516 TKY917516 TUU917516 UEQ917516 UOM917516 UYI917516 VIE917516 VSA917516 WBW917516 WLS917516 WVO917516 G983052 JC983052 SY983052 ACU983052 AMQ983052 AWM983052 BGI983052 BQE983052 CAA983052 CJW983052 CTS983052 DDO983052 DNK983052 DXG983052 EHC983052 EQY983052 FAU983052 FKQ983052 FUM983052 GEI983052 GOE983052 GYA983052 HHW983052 HRS983052 IBO983052 ILK983052 IVG983052 JFC983052 JOY983052 JYU983052 KIQ983052 KSM983052 LCI983052 LME983052 LWA983052 MFW983052 MPS983052 MZO983052 NJK983052 NTG983052 ODC983052 OMY983052 OWU983052 PGQ983052 PQM983052 QAI983052 QKE983052 QUA983052 RDW983052 RNS983052 RXO983052 SHK983052 SRG983052 TBC983052 TKY983052 TUU983052 UEQ983052 UOM983052 UYI983052 VIE983052 VSA983052 WBW983052 WLS983052 WVO983052 G13 JC13 SY13 ACU13 AMQ13 AWM13 BGI13 BQE13 CAA13 CJW13 CTS13 DDO13 DNK13 DXG13 EHC13 EQY13 FAU13 FKQ13 FUM13 GEI13 GOE13 GYA13 HHW13 HRS13 IBO13 ILK13 IVG13 JFC13 JOY13 JYU13 KIQ13 KSM13 LCI13 LME13 LWA13 MFW13 MPS13 MZO13 NJK13 NTG13 ODC13 OMY13 OWU13 PGQ13 PQM13 QAI13 QKE13 QUA13 RDW13 RNS13 RXO13 SHK13 SRG13 TBC13 TKY13 TUU13 UEQ13 UOM13 UYI13 VIE13 VSA13 WBW13 WLS13 WVO13 G65550 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G131086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G196622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G262158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G327694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G393230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G458766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G524302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G589838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G655374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G720910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G786446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G851982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G917518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G983054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D907B-2C34-4822-B61E-D6F52B6E81BE}">
  <sheetPr>
    <tabColor rgb="FFFF0000"/>
  </sheetPr>
  <dimension ref="A1:O12"/>
  <sheetViews>
    <sheetView zoomScale="110" zoomScaleNormal="110" workbookViewId="0">
      <selection activeCell="A5" sqref="A5:M5"/>
    </sheetView>
  </sheetViews>
  <sheetFormatPr baseColWidth="10" defaultColWidth="10.85546875" defaultRowHeight="12.75" x14ac:dyDescent="0.2"/>
  <cols>
    <col min="1" max="16384" width="10.85546875" style="91"/>
  </cols>
  <sheetData>
    <row r="1" spans="1:15" ht="45" customHeight="1" x14ac:dyDescent="0.2">
      <c r="A1" s="808" t="s">
        <v>533</v>
      </c>
      <c r="B1" s="809"/>
      <c r="C1" s="809"/>
      <c r="D1" s="809"/>
      <c r="E1" s="809"/>
      <c r="F1" s="809"/>
      <c r="G1" s="809"/>
      <c r="H1" s="809"/>
      <c r="I1" s="809"/>
      <c r="J1" s="809"/>
      <c r="K1" s="809"/>
      <c r="L1" s="809"/>
      <c r="M1" s="810"/>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811" t="s">
        <v>243</v>
      </c>
      <c r="B3" s="811"/>
      <c r="C3" s="811"/>
      <c r="D3" s="811"/>
      <c r="E3" s="811"/>
      <c r="F3" s="811"/>
      <c r="G3" s="811"/>
      <c r="H3" s="811"/>
      <c r="I3" s="811"/>
      <c r="J3" s="811"/>
      <c r="K3" s="811"/>
      <c r="L3" s="811"/>
      <c r="M3" s="811"/>
    </row>
    <row r="4" spans="1:15" ht="122.45" customHeight="1" x14ac:dyDescent="0.2">
      <c r="A4" s="812"/>
      <c r="B4" s="812"/>
      <c r="C4" s="812"/>
      <c r="D4" s="812"/>
      <c r="E4" s="812"/>
      <c r="F4" s="812"/>
      <c r="G4" s="812"/>
      <c r="H4" s="812"/>
      <c r="I4" s="812"/>
      <c r="J4" s="812"/>
      <c r="K4" s="812"/>
      <c r="L4" s="812"/>
      <c r="M4" s="812"/>
      <c r="N4" s="113"/>
    </row>
    <row r="5" spans="1:15" x14ac:dyDescent="0.2">
      <c r="A5" s="811" t="s">
        <v>537</v>
      </c>
      <c r="B5" s="811"/>
      <c r="C5" s="811"/>
      <c r="D5" s="811"/>
      <c r="E5" s="811"/>
      <c r="F5" s="811"/>
      <c r="G5" s="811"/>
      <c r="H5" s="811"/>
      <c r="I5" s="811"/>
      <c r="J5" s="811"/>
      <c r="K5" s="811"/>
      <c r="L5" s="811"/>
      <c r="M5" s="811"/>
    </row>
    <row r="6" spans="1:15" ht="135.75" customHeight="1" x14ac:dyDescent="0.2">
      <c r="A6" s="807"/>
      <c r="B6" s="807"/>
      <c r="C6" s="807"/>
      <c r="D6" s="807"/>
      <c r="E6" s="807"/>
      <c r="F6" s="807"/>
      <c r="G6" s="807"/>
      <c r="H6" s="807"/>
      <c r="I6" s="807"/>
      <c r="J6" s="807"/>
      <c r="K6" s="807"/>
      <c r="L6" s="807"/>
      <c r="M6" s="807"/>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6:M6"/>
    <mergeCell ref="A1:M1"/>
    <mergeCell ref="A3:M3"/>
    <mergeCell ref="A5:M5"/>
    <mergeCell ref="A4:M4"/>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6BF39-CC14-466A-85D5-07EAB5B9DD4D}">
  <sheetPr>
    <tabColor rgb="FFFF0000"/>
  </sheetPr>
  <dimension ref="A1:O12"/>
  <sheetViews>
    <sheetView zoomScale="110" zoomScaleNormal="110" workbookViewId="0">
      <selection activeCell="A6" sqref="A6:M6"/>
    </sheetView>
  </sheetViews>
  <sheetFormatPr baseColWidth="10" defaultColWidth="10.85546875" defaultRowHeight="12.75" x14ac:dyDescent="0.2"/>
  <cols>
    <col min="1" max="16384" width="10.85546875" style="91"/>
  </cols>
  <sheetData>
    <row r="1" spans="1:15" ht="45" customHeight="1" x14ac:dyDescent="0.2">
      <c r="A1" s="808" t="s">
        <v>469</v>
      </c>
      <c r="B1" s="809"/>
      <c r="C1" s="809"/>
      <c r="D1" s="809"/>
      <c r="E1" s="809"/>
      <c r="F1" s="809"/>
      <c r="G1" s="809"/>
      <c r="H1" s="809"/>
      <c r="I1" s="809"/>
      <c r="J1" s="809"/>
      <c r="K1" s="809"/>
      <c r="L1" s="809"/>
      <c r="M1" s="810"/>
      <c r="O1" s="110"/>
    </row>
    <row r="2" spans="1:15" ht="14.45" customHeight="1" x14ac:dyDescent="0.2">
      <c r="A2" s="111"/>
      <c r="B2" s="112"/>
      <c r="C2" s="112"/>
      <c r="D2" s="112"/>
      <c r="E2" s="112"/>
      <c r="F2" s="112"/>
      <c r="G2" s="112"/>
      <c r="H2" s="112"/>
      <c r="I2" s="112"/>
      <c r="J2" s="112"/>
      <c r="K2" s="112"/>
      <c r="L2" s="112"/>
      <c r="M2" s="112"/>
      <c r="O2" s="110"/>
    </row>
    <row r="3" spans="1:15" ht="30" customHeight="1" x14ac:dyDescent="0.2">
      <c r="A3" s="811" t="s">
        <v>243</v>
      </c>
      <c r="B3" s="811"/>
      <c r="C3" s="811"/>
      <c r="D3" s="811"/>
      <c r="E3" s="811"/>
      <c r="F3" s="811"/>
      <c r="G3" s="811"/>
      <c r="H3" s="811"/>
      <c r="I3" s="811"/>
      <c r="J3" s="811"/>
      <c r="K3" s="811"/>
      <c r="L3" s="811"/>
      <c r="M3" s="811"/>
    </row>
    <row r="4" spans="1:15" ht="122.45" customHeight="1" x14ac:dyDescent="0.2">
      <c r="A4" s="812"/>
      <c r="B4" s="812"/>
      <c r="C4" s="812"/>
      <c r="D4" s="812"/>
      <c r="E4" s="812"/>
      <c r="F4" s="812"/>
      <c r="G4" s="812"/>
      <c r="H4" s="812"/>
      <c r="I4" s="812"/>
      <c r="J4" s="812"/>
      <c r="K4" s="812"/>
      <c r="L4" s="812"/>
      <c r="M4" s="812"/>
      <c r="N4" s="113"/>
    </row>
    <row r="5" spans="1:15" ht="15" customHeight="1" x14ac:dyDescent="0.2">
      <c r="A5" s="811" t="s">
        <v>537</v>
      </c>
      <c r="B5" s="811"/>
      <c r="C5" s="811"/>
      <c r="D5" s="811"/>
      <c r="E5" s="811"/>
      <c r="F5" s="811"/>
      <c r="G5" s="811"/>
      <c r="H5" s="811"/>
      <c r="I5" s="811"/>
      <c r="J5" s="811"/>
      <c r="K5" s="811"/>
      <c r="L5" s="811"/>
      <c r="M5" s="811"/>
    </row>
    <row r="6" spans="1:15" ht="122.1" customHeight="1" x14ac:dyDescent="0.2">
      <c r="A6" s="812"/>
      <c r="B6" s="812"/>
      <c r="C6" s="812"/>
      <c r="D6" s="812"/>
      <c r="E6" s="812"/>
      <c r="F6" s="812"/>
      <c r="G6" s="812"/>
      <c r="H6" s="812"/>
      <c r="I6" s="812"/>
      <c r="J6" s="812"/>
      <c r="K6" s="812"/>
      <c r="L6" s="812"/>
      <c r="M6" s="812"/>
    </row>
    <row r="7" spans="1:15" x14ac:dyDescent="0.2">
      <c r="A7" s="2"/>
      <c r="B7" s="2"/>
      <c r="C7" s="2"/>
      <c r="D7" s="2"/>
      <c r="E7" s="2"/>
    </row>
    <row r="8" spans="1:15" x14ac:dyDescent="0.2">
      <c r="A8" s="2"/>
      <c r="B8" s="3"/>
      <c r="C8" s="3"/>
      <c r="D8" s="3"/>
      <c r="E8" s="3"/>
    </row>
    <row r="9" spans="1:15" x14ac:dyDescent="0.2">
      <c r="A9" s="2"/>
      <c r="B9" s="2"/>
      <c r="C9" s="2"/>
      <c r="D9" s="3"/>
      <c r="E9" s="3"/>
    </row>
    <row r="10" spans="1:15" x14ac:dyDescent="0.2">
      <c r="A10" s="3"/>
      <c r="B10" s="3"/>
      <c r="C10" s="3"/>
      <c r="D10" s="3"/>
      <c r="E10" s="3"/>
    </row>
    <row r="11" spans="1:15" x14ac:dyDescent="0.2">
      <c r="A11" s="9"/>
      <c r="B11" s="4"/>
      <c r="C11" s="4"/>
      <c r="D11" s="4"/>
      <c r="E11" s="4"/>
    </row>
    <row r="12" spans="1:15" x14ac:dyDescent="0.2">
      <c r="A12" s="9"/>
      <c r="B12" s="4"/>
      <c r="C12" s="4"/>
      <c r="D12" s="4"/>
      <c r="E12" s="4"/>
    </row>
  </sheetData>
  <mergeCells count="5">
    <mergeCell ref="A1:M1"/>
    <mergeCell ref="A3:M3"/>
    <mergeCell ref="A4:M4"/>
    <mergeCell ref="A5:M5"/>
    <mergeCell ref="A6:M6"/>
  </mergeCells>
  <pageMargins left="0.70866141732283472" right="0.70866141732283472" top="0.74803149606299213" bottom="0.74803149606299213" header="0.31496062992125984" footer="0.31496062992125984"/>
  <pageSetup scale="64" orientation="portrait" r:id="rId1"/>
  <headerFooter>
    <oddHeader>&amp;C&amp;10MUSICACTION
INITIATIVES COLLECTIVES 
PLAN D'AFFAIRES</oddHead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05309-8CA8-45A7-BF69-E39AA0419F1A}">
  <sheetPr>
    <tabColor theme="7" tint="0.79998168889431442"/>
  </sheetPr>
  <dimension ref="A1:R53"/>
  <sheetViews>
    <sheetView topLeftCell="A35" zoomScale="110" zoomScaleNormal="110" workbookViewId="0">
      <selection activeCell="G49" sqref="G49"/>
    </sheetView>
  </sheetViews>
  <sheetFormatPr baseColWidth="10" defaultColWidth="10.85546875" defaultRowHeight="12.75" x14ac:dyDescent="0.2"/>
  <cols>
    <col min="1" max="1" width="31" style="122" customWidth="1"/>
    <col min="2" max="2" width="14.140625" style="91" customWidth="1"/>
    <col min="3" max="3" width="14.85546875" style="91" customWidth="1"/>
    <col min="4" max="8" width="10.85546875" style="91"/>
    <col min="9" max="9" width="13.140625" style="91" bestFit="1" customWidth="1"/>
    <col min="10" max="11" width="10.85546875" style="91"/>
    <col min="12" max="12" width="13.140625" style="91" customWidth="1"/>
    <col min="13" max="16384" width="10.85546875" style="91"/>
  </cols>
  <sheetData>
    <row r="1" spans="1:16" s="97" customFormat="1" ht="62.25" customHeight="1" x14ac:dyDescent="0.25">
      <c r="A1" s="864" t="s">
        <v>539</v>
      </c>
      <c r="B1" s="864"/>
      <c r="C1" s="864"/>
      <c r="D1" s="864"/>
      <c r="E1" s="864"/>
      <c r="F1" s="864"/>
      <c r="G1" s="864"/>
      <c r="H1" s="864"/>
      <c r="I1" s="864"/>
      <c r="J1" s="864"/>
      <c r="K1" s="864"/>
      <c r="L1" s="96"/>
      <c r="M1" s="96"/>
      <c r="N1" s="96"/>
      <c r="O1" s="96"/>
      <c r="P1" s="96"/>
    </row>
    <row r="2" spans="1:16" ht="23.45" customHeight="1" x14ac:dyDescent="0.2">
      <c r="A2" s="114" t="s">
        <v>100</v>
      </c>
      <c r="B2" s="844"/>
      <c r="C2" s="845"/>
      <c r="D2" s="866"/>
      <c r="E2" s="867"/>
      <c r="F2" s="867"/>
      <c r="G2" s="867"/>
      <c r="H2" s="867"/>
      <c r="I2" s="867"/>
      <c r="J2" s="867"/>
      <c r="K2" s="867"/>
    </row>
    <row r="3" spans="1:16" ht="24.6" customHeight="1" x14ac:dyDescent="0.2">
      <c r="A3" s="115" t="s">
        <v>531</v>
      </c>
      <c r="B3" s="836"/>
      <c r="C3" s="837"/>
      <c r="D3" s="866"/>
      <c r="E3" s="867"/>
      <c r="F3" s="867"/>
      <c r="G3" s="867"/>
      <c r="H3" s="867"/>
      <c r="I3" s="867"/>
      <c r="J3" s="867"/>
      <c r="K3" s="867"/>
    </row>
    <row r="4" spans="1:16" ht="24.6" customHeight="1" x14ac:dyDescent="0.2">
      <c r="A4" s="115" t="s">
        <v>532</v>
      </c>
      <c r="B4" s="838"/>
      <c r="C4" s="839"/>
      <c r="D4" s="866"/>
      <c r="E4" s="867"/>
      <c r="F4" s="867"/>
      <c r="G4" s="867"/>
      <c r="H4" s="867"/>
      <c r="I4" s="867"/>
      <c r="J4" s="867"/>
      <c r="K4" s="867"/>
    </row>
    <row r="5" spans="1:16" ht="24.6" customHeight="1" x14ac:dyDescent="0.2">
      <c r="A5" s="115" t="s">
        <v>103</v>
      </c>
      <c r="B5" s="838"/>
      <c r="C5" s="839"/>
      <c r="D5" s="866"/>
      <c r="E5" s="867"/>
      <c r="F5" s="867"/>
      <c r="G5" s="867"/>
      <c r="H5" s="867"/>
      <c r="I5" s="867"/>
      <c r="J5" s="867"/>
      <c r="K5" s="867"/>
    </row>
    <row r="6" spans="1:16" ht="15" customHeight="1" x14ac:dyDescent="0.2">
      <c r="A6" s="868"/>
      <c r="B6" s="868"/>
      <c r="C6" s="868"/>
      <c r="D6" s="868"/>
      <c r="E6" s="868"/>
      <c r="F6" s="868"/>
      <c r="G6" s="868"/>
      <c r="H6" s="868"/>
      <c r="I6" s="868"/>
      <c r="J6" s="868"/>
      <c r="K6" s="868"/>
    </row>
    <row r="7" spans="1:16" ht="18" customHeight="1" x14ac:dyDescent="0.2">
      <c r="A7" s="869" t="s">
        <v>538</v>
      </c>
      <c r="B7" s="869"/>
      <c r="C7" s="869"/>
      <c r="D7" s="869"/>
      <c r="E7" s="869"/>
      <c r="F7" s="869"/>
      <c r="G7" s="869"/>
      <c r="H7" s="869"/>
      <c r="I7" s="869"/>
      <c r="J7" s="869"/>
      <c r="K7" s="869"/>
    </row>
    <row r="8" spans="1:16" ht="54.75" customHeight="1" x14ac:dyDescent="0.2">
      <c r="A8" s="842" t="s">
        <v>552</v>
      </c>
      <c r="B8" s="842"/>
      <c r="C8" s="842"/>
      <c r="D8" s="842"/>
      <c r="E8" s="842"/>
      <c r="F8" s="842"/>
      <c r="G8" s="842"/>
      <c r="H8" s="842"/>
      <c r="I8" s="842"/>
      <c r="J8" s="842"/>
      <c r="K8" s="842"/>
    </row>
    <row r="9" spans="1:16" ht="92.25" customHeight="1" x14ac:dyDescent="0.2">
      <c r="A9" s="843"/>
      <c r="B9" s="843"/>
      <c r="C9" s="843"/>
      <c r="D9" s="843"/>
      <c r="E9" s="843"/>
      <c r="F9" s="843"/>
      <c r="G9" s="843"/>
      <c r="H9" s="843"/>
      <c r="I9" s="843"/>
      <c r="J9" s="843"/>
      <c r="K9" s="843"/>
    </row>
    <row r="10" spans="1:16" ht="15" customHeight="1" x14ac:dyDescent="0.2">
      <c r="A10" s="840" t="s">
        <v>472</v>
      </c>
      <c r="B10" s="840"/>
      <c r="C10" s="840"/>
      <c r="D10" s="840"/>
      <c r="E10" s="840"/>
      <c r="F10" s="840"/>
      <c r="G10" s="840"/>
      <c r="H10" s="840"/>
      <c r="I10" s="840"/>
      <c r="J10" s="840"/>
      <c r="K10" s="840"/>
    </row>
    <row r="11" spans="1:16" ht="51.6" customHeight="1" x14ac:dyDescent="0.2">
      <c r="A11" s="841"/>
      <c r="B11" s="841"/>
      <c r="C11" s="841"/>
      <c r="D11" s="841"/>
      <c r="E11" s="841"/>
      <c r="F11" s="841"/>
      <c r="G11" s="841"/>
      <c r="H11" s="841"/>
      <c r="I11" s="841"/>
      <c r="J11" s="841"/>
      <c r="K11" s="841"/>
    </row>
    <row r="12" spans="1:16" x14ac:dyDescent="0.2">
      <c r="A12" s="820" t="s">
        <v>470</v>
      </c>
      <c r="B12" s="820"/>
      <c r="C12" s="820"/>
      <c r="D12" s="820"/>
      <c r="E12" s="820"/>
      <c r="F12" s="820"/>
      <c r="G12" s="820"/>
      <c r="H12" s="820"/>
      <c r="I12" s="820"/>
      <c r="J12" s="820"/>
      <c r="K12" s="820"/>
    </row>
    <row r="13" spans="1:16" ht="51.95" customHeight="1" x14ac:dyDescent="0.2">
      <c r="A13" s="841"/>
      <c r="B13" s="846"/>
      <c r="C13" s="846"/>
      <c r="D13" s="846"/>
      <c r="E13" s="846"/>
      <c r="F13" s="846"/>
      <c r="G13" s="846"/>
      <c r="H13" s="846"/>
      <c r="I13" s="846"/>
      <c r="J13" s="846"/>
      <c r="K13" s="846"/>
    </row>
    <row r="14" spans="1:16" ht="29.1" customHeight="1" x14ac:dyDescent="0.2">
      <c r="A14" s="849" t="s">
        <v>471</v>
      </c>
      <c r="B14" s="849"/>
      <c r="C14" s="849"/>
      <c r="D14" s="849"/>
      <c r="E14" s="849"/>
      <c r="F14" s="849"/>
      <c r="G14" s="849"/>
      <c r="H14" s="849"/>
      <c r="I14" s="849"/>
      <c r="J14" s="849"/>
      <c r="K14" s="849"/>
    </row>
    <row r="15" spans="1:16" ht="51.95" customHeight="1" x14ac:dyDescent="0.2">
      <c r="A15" s="841"/>
      <c r="B15" s="841"/>
      <c r="C15" s="841"/>
      <c r="D15" s="841"/>
      <c r="E15" s="841"/>
      <c r="F15" s="841"/>
      <c r="G15" s="841"/>
      <c r="H15" s="841"/>
      <c r="I15" s="841"/>
      <c r="J15" s="841"/>
      <c r="K15" s="841"/>
    </row>
    <row r="16" spans="1:16" ht="16.5" customHeight="1" x14ac:dyDescent="0.2">
      <c r="A16" s="869" t="s">
        <v>102</v>
      </c>
      <c r="B16" s="870"/>
      <c r="C16" s="870"/>
      <c r="D16" s="870"/>
      <c r="E16" s="870"/>
      <c r="F16" s="870"/>
      <c r="G16" s="870"/>
      <c r="H16" s="870"/>
      <c r="I16" s="870"/>
      <c r="J16" s="870"/>
      <c r="K16" s="870"/>
    </row>
    <row r="17" spans="1:12" ht="47.45" customHeight="1" x14ac:dyDescent="0.2">
      <c r="A17" s="848" t="s">
        <v>534</v>
      </c>
      <c r="B17" s="848"/>
      <c r="C17" s="848"/>
      <c r="D17" s="848"/>
      <c r="E17" s="848"/>
      <c r="F17" s="848"/>
      <c r="G17" s="848"/>
      <c r="H17" s="848"/>
      <c r="I17" s="848"/>
      <c r="J17" s="848"/>
      <c r="K17" s="848"/>
    </row>
    <row r="18" spans="1:12" ht="105" customHeight="1" thickBot="1" x14ac:dyDescent="0.25">
      <c r="A18" s="846"/>
      <c r="B18" s="846"/>
      <c r="C18" s="846"/>
      <c r="D18" s="846"/>
      <c r="E18" s="846"/>
      <c r="F18" s="846"/>
      <c r="G18" s="846"/>
      <c r="H18" s="846"/>
      <c r="I18" s="846"/>
      <c r="J18" s="846"/>
      <c r="K18" s="846"/>
    </row>
    <row r="19" spans="1:12" ht="4.5" customHeight="1" thickBot="1" x14ac:dyDescent="0.25">
      <c r="A19" s="865"/>
      <c r="B19" s="865"/>
      <c r="C19" s="865"/>
      <c r="D19" s="865"/>
      <c r="E19" s="865"/>
      <c r="F19" s="865"/>
      <c r="G19" s="865"/>
      <c r="H19" s="865"/>
      <c r="I19" s="865"/>
      <c r="J19" s="865"/>
      <c r="K19" s="865"/>
    </row>
    <row r="20" spans="1:12" ht="45" customHeight="1" x14ac:dyDescent="0.2">
      <c r="A20" s="859" t="s">
        <v>142</v>
      </c>
      <c r="B20" s="860"/>
      <c r="C20" s="860"/>
      <c r="D20" s="860"/>
      <c r="E20" s="860"/>
      <c r="F20" s="860"/>
      <c r="G20" s="860"/>
      <c r="H20" s="860"/>
      <c r="I20" s="860"/>
      <c r="J20" s="860"/>
      <c r="K20" s="860"/>
    </row>
    <row r="21" spans="1:12" ht="30" customHeight="1" x14ac:dyDescent="0.2">
      <c r="A21" s="850" t="s">
        <v>416</v>
      </c>
      <c r="B21" s="851"/>
      <c r="C21" s="851"/>
      <c r="D21" s="851"/>
      <c r="E21" s="851"/>
      <c r="F21" s="851"/>
      <c r="G21" s="851"/>
      <c r="H21" s="851"/>
      <c r="I21" s="851"/>
      <c r="J21" s="851"/>
      <c r="K21" s="852"/>
      <c r="L21" s="113"/>
    </row>
    <row r="22" spans="1:12" ht="30" customHeight="1" x14ac:dyDescent="0.2">
      <c r="A22" s="114" t="s">
        <v>224</v>
      </c>
      <c r="B22" s="855"/>
      <c r="C22" s="856"/>
      <c r="D22" s="857"/>
      <c r="E22" s="858"/>
      <c r="F22" s="858"/>
      <c r="G22" s="858"/>
      <c r="H22" s="858"/>
      <c r="I22" s="858"/>
      <c r="J22" s="858"/>
      <c r="K22" s="858"/>
    </row>
    <row r="23" spans="1:12" ht="15" customHeight="1" x14ac:dyDescent="0.2">
      <c r="A23" s="854"/>
      <c r="B23" s="854"/>
      <c r="C23" s="854"/>
      <c r="D23" s="854"/>
      <c r="E23" s="854"/>
      <c r="F23" s="854"/>
      <c r="G23" s="854"/>
      <c r="H23" s="854"/>
      <c r="I23" s="854"/>
      <c r="J23" s="854"/>
      <c r="K23" s="854"/>
    </row>
    <row r="24" spans="1:12" ht="30" customHeight="1" x14ac:dyDescent="0.2">
      <c r="A24" s="820" t="s">
        <v>535</v>
      </c>
      <c r="B24" s="820"/>
      <c r="C24" s="820"/>
      <c r="D24" s="820"/>
      <c r="E24" s="820"/>
      <c r="F24" s="820"/>
      <c r="G24" s="820"/>
      <c r="H24" s="820"/>
      <c r="I24" s="820"/>
      <c r="J24" s="820"/>
      <c r="K24" s="820"/>
    </row>
    <row r="25" spans="1:12" ht="45" customHeight="1" x14ac:dyDescent="0.2">
      <c r="A25" s="853"/>
      <c r="B25" s="853"/>
      <c r="C25" s="853"/>
      <c r="D25" s="853"/>
      <c r="E25" s="853"/>
      <c r="F25" s="853"/>
      <c r="G25" s="853"/>
      <c r="H25" s="853"/>
      <c r="I25" s="853"/>
      <c r="J25" s="853"/>
      <c r="K25" s="853"/>
    </row>
    <row r="26" spans="1:12" ht="27.75" customHeight="1" x14ac:dyDescent="0.2">
      <c r="A26" s="849" t="s">
        <v>487</v>
      </c>
      <c r="B26" s="873"/>
      <c r="C26" s="873"/>
      <c r="D26" s="873"/>
      <c r="E26" s="873"/>
      <c r="F26" s="873"/>
      <c r="G26" s="873"/>
      <c r="H26" s="873"/>
      <c r="I26" s="873"/>
      <c r="J26" s="873"/>
      <c r="K26" s="873"/>
    </row>
    <row r="27" spans="1:12" ht="60" customHeight="1" x14ac:dyDescent="0.2">
      <c r="A27" s="847"/>
      <c r="B27" s="847"/>
      <c r="C27" s="847"/>
      <c r="D27" s="847"/>
      <c r="E27" s="847"/>
      <c r="F27" s="847"/>
      <c r="G27" s="847"/>
      <c r="H27" s="847"/>
      <c r="I27" s="847"/>
      <c r="J27" s="847"/>
      <c r="K27" s="847"/>
    </row>
    <row r="28" spans="1:12" ht="26.45" customHeight="1" x14ac:dyDescent="0.2">
      <c r="A28" s="820" t="s">
        <v>488</v>
      </c>
      <c r="B28" s="820"/>
      <c r="C28" s="820"/>
      <c r="D28" s="820"/>
      <c r="E28" s="820"/>
      <c r="F28" s="820"/>
      <c r="G28" s="820"/>
      <c r="H28" s="820"/>
      <c r="I28" s="820"/>
      <c r="J28" s="820"/>
      <c r="K28" s="820"/>
    </row>
    <row r="29" spans="1:12" ht="60" customHeight="1" x14ac:dyDescent="0.2">
      <c r="A29" s="847"/>
      <c r="B29" s="847"/>
      <c r="C29" s="847"/>
      <c r="D29" s="847"/>
      <c r="E29" s="847"/>
      <c r="F29" s="847"/>
      <c r="G29" s="847"/>
      <c r="H29" s="847"/>
      <c r="I29" s="847"/>
      <c r="J29" s="847"/>
      <c r="K29" s="847"/>
    </row>
    <row r="30" spans="1:12" ht="27.75" customHeight="1" x14ac:dyDescent="0.2">
      <c r="A30" s="849" t="s">
        <v>545</v>
      </c>
      <c r="B30" s="849"/>
      <c r="C30" s="849"/>
      <c r="D30" s="849"/>
      <c r="E30" s="849"/>
      <c r="F30" s="849"/>
      <c r="G30" s="849"/>
      <c r="H30" s="849"/>
      <c r="I30" s="849"/>
      <c r="J30" s="849"/>
      <c r="K30" s="849"/>
    </row>
    <row r="31" spans="1:12" ht="69.75" customHeight="1" x14ac:dyDescent="0.2">
      <c r="A31" s="847"/>
      <c r="B31" s="847"/>
      <c r="C31" s="847"/>
      <c r="D31" s="847"/>
      <c r="E31" s="847"/>
      <c r="F31" s="847"/>
      <c r="G31" s="847"/>
      <c r="H31" s="847"/>
      <c r="I31" s="847"/>
      <c r="J31" s="847"/>
      <c r="K31" s="847"/>
    </row>
    <row r="32" spans="1:12" ht="30" customHeight="1" x14ac:dyDescent="0.2">
      <c r="A32" s="850" t="s">
        <v>376</v>
      </c>
      <c r="B32" s="851"/>
      <c r="C32" s="851"/>
      <c r="D32" s="851"/>
      <c r="E32" s="851"/>
      <c r="F32" s="851"/>
      <c r="G32" s="851"/>
      <c r="H32" s="851"/>
      <c r="I32" s="851"/>
      <c r="J32" s="851"/>
      <c r="K32" s="852"/>
    </row>
    <row r="33" spans="1:18" ht="45" customHeight="1" x14ac:dyDescent="0.2">
      <c r="A33" s="874" t="s">
        <v>536</v>
      </c>
      <c r="B33" s="874"/>
      <c r="C33" s="874"/>
      <c r="D33" s="874"/>
      <c r="E33" s="822" t="s">
        <v>240</v>
      </c>
      <c r="F33" s="823"/>
      <c r="G33" s="824"/>
      <c r="H33" s="825"/>
      <c r="I33" s="825"/>
      <c r="J33" s="825"/>
      <c r="K33" s="825"/>
      <c r="L33" s="123"/>
    </row>
    <row r="34" spans="1:18" x14ac:dyDescent="0.2">
      <c r="A34" s="875" t="s">
        <v>225</v>
      </c>
      <c r="B34" s="875"/>
      <c r="C34" s="875"/>
      <c r="D34" s="872"/>
      <c r="E34" s="880"/>
      <c r="F34" s="881"/>
      <c r="G34" s="826"/>
      <c r="H34" s="827"/>
      <c r="I34" s="827"/>
      <c r="J34" s="827"/>
      <c r="K34" s="827"/>
      <c r="L34" s="835"/>
      <c r="M34" s="835"/>
      <c r="N34" s="835"/>
      <c r="O34" s="835"/>
      <c r="P34" s="835"/>
      <c r="Q34" s="835"/>
      <c r="R34" s="835"/>
    </row>
    <row r="35" spans="1:18" ht="15" customHeight="1" x14ac:dyDescent="0.2">
      <c r="A35" s="876" t="s">
        <v>226</v>
      </c>
      <c r="B35" s="876"/>
      <c r="C35" s="876"/>
      <c r="D35" s="876"/>
      <c r="E35" s="830"/>
      <c r="F35" s="831"/>
      <c r="G35" s="826"/>
      <c r="H35" s="827"/>
      <c r="I35" s="827"/>
      <c r="J35" s="827"/>
      <c r="K35" s="827"/>
      <c r="L35" s="835"/>
      <c r="M35" s="835"/>
      <c r="N35" s="835"/>
      <c r="O35" s="835"/>
      <c r="P35" s="835"/>
      <c r="Q35" s="835"/>
      <c r="R35" s="835"/>
    </row>
    <row r="36" spans="1:18" ht="12.95" customHeight="1" x14ac:dyDescent="0.2">
      <c r="A36" s="817" t="s">
        <v>120</v>
      </c>
      <c r="B36" s="817"/>
      <c r="C36" s="817"/>
      <c r="D36" s="817"/>
      <c r="E36" s="830"/>
      <c r="F36" s="831"/>
      <c r="G36" s="826"/>
      <c r="H36" s="827"/>
      <c r="I36" s="827"/>
      <c r="J36" s="827"/>
      <c r="K36" s="827"/>
      <c r="L36" s="835"/>
      <c r="M36" s="835"/>
      <c r="N36" s="835"/>
      <c r="O36" s="835"/>
      <c r="P36" s="835"/>
      <c r="Q36" s="835"/>
      <c r="R36" s="835"/>
    </row>
    <row r="37" spans="1:18" ht="12.95" customHeight="1" x14ac:dyDescent="0.2">
      <c r="A37" s="817" t="s">
        <v>121</v>
      </c>
      <c r="B37" s="817"/>
      <c r="C37" s="817"/>
      <c r="D37" s="817"/>
      <c r="E37" s="830"/>
      <c r="F37" s="831"/>
      <c r="G37" s="826"/>
      <c r="H37" s="827"/>
      <c r="I37" s="827"/>
      <c r="J37" s="827"/>
      <c r="K37" s="827"/>
      <c r="L37" s="835"/>
      <c r="M37" s="835"/>
      <c r="N37" s="835"/>
      <c r="O37" s="835"/>
      <c r="P37" s="835"/>
      <c r="Q37" s="835"/>
      <c r="R37" s="835"/>
    </row>
    <row r="38" spans="1:18" ht="12.95" customHeight="1" x14ac:dyDescent="0.2">
      <c r="A38" s="862" t="s">
        <v>131</v>
      </c>
      <c r="B38" s="862"/>
      <c r="C38" s="862"/>
      <c r="D38" s="862"/>
      <c r="E38" s="882"/>
      <c r="F38" s="883"/>
      <c r="G38" s="828"/>
      <c r="H38" s="829"/>
      <c r="I38" s="829"/>
      <c r="J38" s="829"/>
      <c r="K38" s="829"/>
      <c r="L38" s="835"/>
      <c r="M38" s="835"/>
      <c r="N38" s="835"/>
      <c r="O38" s="835"/>
      <c r="P38" s="835"/>
      <c r="Q38" s="835"/>
      <c r="R38" s="835"/>
    </row>
    <row r="39" spans="1:18" ht="15" customHeight="1" x14ac:dyDescent="0.2">
      <c r="A39" s="854"/>
      <c r="B39" s="854"/>
      <c r="C39" s="854"/>
      <c r="D39" s="854"/>
      <c r="E39" s="854"/>
      <c r="F39" s="854"/>
      <c r="G39" s="854"/>
      <c r="H39" s="854"/>
      <c r="I39" s="854"/>
      <c r="J39" s="854"/>
      <c r="K39" s="854"/>
    </row>
    <row r="40" spans="1:18" x14ac:dyDescent="0.2">
      <c r="A40" s="820" t="s">
        <v>473</v>
      </c>
      <c r="B40" s="848"/>
      <c r="C40" s="848"/>
      <c r="D40" s="848"/>
      <c r="E40" s="848"/>
      <c r="F40" s="848"/>
      <c r="G40" s="848"/>
      <c r="H40" s="848"/>
      <c r="I40" s="848"/>
      <c r="J40" s="848"/>
      <c r="K40" s="848"/>
    </row>
    <row r="41" spans="1:18" ht="80.25" customHeight="1" x14ac:dyDescent="0.2">
      <c r="A41" s="846"/>
      <c r="B41" s="846"/>
      <c r="C41" s="846"/>
      <c r="D41" s="846"/>
      <c r="E41" s="846"/>
      <c r="F41" s="846"/>
      <c r="G41" s="846"/>
      <c r="H41" s="846"/>
      <c r="I41" s="846"/>
      <c r="J41" s="846"/>
      <c r="K41" s="846"/>
    </row>
    <row r="42" spans="1:18" ht="30" customHeight="1" x14ac:dyDescent="0.2">
      <c r="A42" s="832" t="s">
        <v>377</v>
      </c>
      <c r="B42" s="832"/>
      <c r="C42" s="832"/>
      <c r="D42" s="832"/>
      <c r="E42" s="832"/>
      <c r="F42" s="832"/>
      <c r="G42" s="832"/>
      <c r="H42" s="832"/>
      <c r="I42" s="832"/>
      <c r="J42" s="832"/>
      <c r="K42" s="832"/>
      <c r="L42" s="832"/>
    </row>
    <row r="43" spans="1:18" ht="15.75" customHeight="1" x14ac:dyDescent="0.2">
      <c r="A43" s="664"/>
      <c r="B43" s="662"/>
      <c r="C43" s="662"/>
      <c r="D43" s="662"/>
      <c r="E43" s="662"/>
      <c r="F43" s="662"/>
      <c r="G43" s="833" t="s">
        <v>2</v>
      </c>
      <c r="H43" s="833"/>
      <c r="I43" s="833"/>
      <c r="J43" s="834" t="s">
        <v>3</v>
      </c>
      <c r="K43" s="834"/>
      <c r="L43" s="834"/>
    </row>
    <row r="44" spans="1:18" ht="45" customHeight="1" x14ac:dyDescent="0.2">
      <c r="A44" s="819" t="s">
        <v>474</v>
      </c>
      <c r="B44" s="820"/>
      <c r="C44" s="820"/>
      <c r="D44" s="821"/>
      <c r="E44" s="822" t="s">
        <v>240</v>
      </c>
      <c r="F44" s="823"/>
      <c r="G44" s="168" t="s">
        <v>589</v>
      </c>
      <c r="H44" s="168" t="s">
        <v>464</v>
      </c>
      <c r="I44" s="663" t="s">
        <v>590</v>
      </c>
      <c r="J44" s="168" t="s">
        <v>227</v>
      </c>
      <c r="K44" s="168" t="s">
        <v>464</v>
      </c>
      <c r="L44" s="665" t="s">
        <v>590</v>
      </c>
    </row>
    <row r="45" spans="1:18" ht="15" customHeight="1" x14ac:dyDescent="0.2">
      <c r="A45" s="877" t="s">
        <v>117</v>
      </c>
      <c r="B45" s="878"/>
      <c r="C45" s="878"/>
      <c r="D45" s="879"/>
      <c r="E45" s="871" t="s">
        <v>411</v>
      </c>
      <c r="F45" s="872"/>
      <c r="G45" s="127"/>
      <c r="H45" s="677">
        <f t="shared" ref="H45:H52" si="0">IF(G45&gt;1000/0.75,1000/0.75,G45)</f>
        <v>0</v>
      </c>
      <c r="I45" s="678">
        <f>IF((H45*0.75)&gt;1000,1000,(H45*0.75))</f>
        <v>0</v>
      </c>
      <c r="J45" s="666"/>
      <c r="K45" s="677">
        <f t="shared" ref="K45:K52" si="1">IF(J45&gt;1000/0.75,1000/0.75,J45)</f>
        <v>0</v>
      </c>
      <c r="L45" s="678">
        <f t="shared" ref="L45:L52" si="2">IF((K45*0.75)&gt;1000,1000,(K45*0.75))</f>
        <v>0</v>
      </c>
    </row>
    <row r="46" spans="1:18" ht="15" customHeight="1" x14ac:dyDescent="0.2">
      <c r="A46" s="816" t="s">
        <v>119</v>
      </c>
      <c r="B46" s="817"/>
      <c r="C46" s="817"/>
      <c r="D46" s="818"/>
      <c r="E46" s="871" t="s">
        <v>411</v>
      </c>
      <c r="F46" s="872"/>
      <c r="G46" s="128"/>
      <c r="H46" s="677">
        <f t="shared" si="0"/>
        <v>0</v>
      </c>
      <c r="I46" s="678">
        <f>IF((H46*0.75)&gt;1000,1000,(H46*0.75))</f>
        <v>0</v>
      </c>
      <c r="J46" s="666"/>
      <c r="K46" s="677">
        <f t="shared" si="1"/>
        <v>0</v>
      </c>
      <c r="L46" s="678">
        <f t="shared" si="2"/>
        <v>0</v>
      </c>
    </row>
    <row r="47" spans="1:18" ht="15" customHeight="1" x14ac:dyDescent="0.2">
      <c r="A47" s="816" t="s">
        <v>120</v>
      </c>
      <c r="B47" s="817"/>
      <c r="C47" s="817"/>
      <c r="D47" s="818"/>
      <c r="E47" s="871" t="s">
        <v>411</v>
      </c>
      <c r="F47" s="872"/>
      <c r="G47" s="128"/>
      <c r="H47" s="677">
        <f t="shared" si="0"/>
        <v>0</v>
      </c>
      <c r="I47" s="678">
        <f t="shared" ref="I47:I52" si="3">IF((H47*0.75)&gt;1000,1000,(H47*0.75))</f>
        <v>0</v>
      </c>
      <c r="J47" s="666"/>
      <c r="K47" s="677">
        <f t="shared" si="1"/>
        <v>0</v>
      </c>
      <c r="L47" s="678">
        <f t="shared" si="2"/>
        <v>0</v>
      </c>
    </row>
    <row r="48" spans="1:18" ht="15" customHeight="1" x14ac:dyDescent="0.2">
      <c r="A48" s="816" t="s">
        <v>121</v>
      </c>
      <c r="B48" s="817"/>
      <c r="C48" s="817"/>
      <c r="D48" s="818"/>
      <c r="E48" s="871" t="s">
        <v>411</v>
      </c>
      <c r="F48" s="872"/>
      <c r="G48" s="128"/>
      <c r="H48" s="677">
        <f t="shared" si="0"/>
        <v>0</v>
      </c>
      <c r="I48" s="678">
        <f t="shared" si="3"/>
        <v>0</v>
      </c>
      <c r="J48" s="666"/>
      <c r="K48" s="677">
        <f t="shared" si="1"/>
        <v>0</v>
      </c>
      <c r="L48" s="678">
        <f t="shared" si="2"/>
        <v>0</v>
      </c>
    </row>
    <row r="49" spans="1:12" ht="15" customHeight="1" x14ac:dyDescent="0.2">
      <c r="A49" s="816" t="s">
        <v>131</v>
      </c>
      <c r="B49" s="817"/>
      <c r="C49" s="817"/>
      <c r="D49" s="818"/>
      <c r="E49" s="871" t="s">
        <v>411</v>
      </c>
      <c r="F49" s="872"/>
      <c r="G49" s="128"/>
      <c r="H49" s="677">
        <f t="shared" si="0"/>
        <v>0</v>
      </c>
      <c r="I49" s="678">
        <f t="shared" si="3"/>
        <v>0</v>
      </c>
      <c r="J49" s="666"/>
      <c r="K49" s="677">
        <f t="shared" si="1"/>
        <v>0</v>
      </c>
      <c r="L49" s="678">
        <f t="shared" si="2"/>
        <v>0</v>
      </c>
    </row>
    <row r="50" spans="1:12" ht="15" customHeight="1" x14ac:dyDescent="0.2">
      <c r="A50" s="816" t="s">
        <v>141</v>
      </c>
      <c r="B50" s="817"/>
      <c r="C50" s="817"/>
      <c r="D50" s="818"/>
      <c r="E50" s="871" t="s">
        <v>411</v>
      </c>
      <c r="F50" s="872"/>
      <c r="G50" s="128"/>
      <c r="H50" s="677">
        <f t="shared" si="0"/>
        <v>0</v>
      </c>
      <c r="I50" s="678">
        <f t="shared" si="3"/>
        <v>0</v>
      </c>
      <c r="J50" s="666"/>
      <c r="K50" s="677">
        <f t="shared" si="1"/>
        <v>0</v>
      </c>
      <c r="L50" s="678">
        <f t="shared" si="2"/>
        <v>0</v>
      </c>
    </row>
    <row r="51" spans="1:12" ht="15" customHeight="1" x14ac:dyDescent="0.2">
      <c r="A51" s="816" t="s">
        <v>466</v>
      </c>
      <c r="B51" s="817"/>
      <c r="C51" s="817"/>
      <c r="D51" s="818"/>
      <c r="E51" s="871" t="s">
        <v>411</v>
      </c>
      <c r="F51" s="872"/>
      <c r="G51" s="128"/>
      <c r="H51" s="677">
        <f t="shared" si="0"/>
        <v>0</v>
      </c>
      <c r="I51" s="678">
        <f t="shared" si="3"/>
        <v>0</v>
      </c>
      <c r="J51" s="666"/>
      <c r="K51" s="677">
        <f t="shared" si="1"/>
        <v>0</v>
      </c>
      <c r="L51" s="678">
        <f t="shared" si="2"/>
        <v>0</v>
      </c>
    </row>
    <row r="52" spans="1:12" ht="15" customHeight="1" x14ac:dyDescent="0.2">
      <c r="A52" s="861" t="s">
        <v>467</v>
      </c>
      <c r="B52" s="862"/>
      <c r="C52" s="862"/>
      <c r="D52" s="863"/>
      <c r="E52" s="871" t="s">
        <v>411</v>
      </c>
      <c r="F52" s="872"/>
      <c r="G52" s="129"/>
      <c r="H52" s="677">
        <f t="shared" si="0"/>
        <v>0</v>
      </c>
      <c r="I52" s="678">
        <f t="shared" si="3"/>
        <v>0</v>
      </c>
      <c r="J52" s="666"/>
      <c r="K52" s="677">
        <f t="shared" si="1"/>
        <v>0</v>
      </c>
      <c r="L52" s="678">
        <f t="shared" si="2"/>
        <v>0</v>
      </c>
    </row>
    <row r="53" spans="1:12" s="132" customFormat="1" ht="15" customHeight="1" x14ac:dyDescent="0.25">
      <c r="A53" s="813" t="s">
        <v>234</v>
      </c>
      <c r="B53" s="814"/>
      <c r="C53" s="814"/>
      <c r="D53" s="814"/>
      <c r="E53" s="814"/>
      <c r="F53" s="815"/>
      <c r="G53" s="131">
        <f>SUM(G45:G52)</f>
        <v>0</v>
      </c>
      <c r="H53" s="679">
        <f>IF(SUM(H45:H52)&gt;5000/0.75,5000/0.75,SUM(H45:H52))</f>
        <v>0</v>
      </c>
      <c r="I53" s="679">
        <f>IF(SUM(I45:I52)&gt;5000,5000,SUM(I45:I52))</f>
        <v>0</v>
      </c>
      <c r="J53" s="667">
        <f>SUM(J45:J52)</f>
        <v>0</v>
      </c>
      <c r="K53" s="680">
        <f>IF(SUM(K45:K52)&gt;5000/0.75,5000/0.75,SUM(K45:K52))</f>
        <v>0</v>
      </c>
      <c r="L53" s="680">
        <f>IF(SUM(L45:L52)&gt;5000,5000,SUM(L45:L52))</f>
        <v>0</v>
      </c>
    </row>
  </sheetData>
  <mergeCells count="80">
    <mergeCell ref="A26:K26"/>
    <mergeCell ref="A27:K27"/>
    <mergeCell ref="A38:D38"/>
    <mergeCell ref="E45:F45"/>
    <mergeCell ref="E46:F46"/>
    <mergeCell ref="A33:D33"/>
    <mergeCell ref="A34:D34"/>
    <mergeCell ref="A35:D35"/>
    <mergeCell ref="A36:D36"/>
    <mergeCell ref="A37:D37"/>
    <mergeCell ref="A39:K39"/>
    <mergeCell ref="A45:D45"/>
    <mergeCell ref="A46:D46"/>
    <mergeCell ref="E33:F33"/>
    <mergeCell ref="E34:F34"/>
    <mergeCell ref="E38:F38"/>
    <mergeCell ref="E47:F47"/>
    <mergeCell ref="E52:F52"/>
    <mergeCell ref="E48:F48"/>
    <mergeCell ref="E49:F49"/>
    <mergeCell ref="E50:F50"/>
    <mergeCell ref="E51:F51"/>
    <mergeCell ref="A47:D47"/>
    <mergeCell ref="A52:D52"/>
    <mergeCell ref="A1:K1"/>
    <mergeCell ref="A19:K19"/>
    <mergeCell ref="D2:K2"/>
    <mergeCell ref="D3:K3"/>
    <mergeCell ref="D4:K4"/>
    <mergeCell ref="D5:K5"/>
    <mergeCell ref="A6:K6"/>
    <mergeCell ref="A7:K7"/>
    <mergeCell ref="A17:K17"/>
    <mergeCell ref="A12:K12"/>
    <mergeCell ref="A13:K13"/>
    <mergeCell ref="A16:K16"/>
    <mergeCell ref="A14:K14"/>
    <mergeCell ref="A15:K15"/>
    <mergeCell ref="B2:C2"/>
    <mergeCell ref="A41:K41"/>
    <mergeCell ref="A28:K28"/>
    <mergeCell ref="A31:K31"/>
    <mergeCell ref="A40:K40"/>
    <mergeCell ref="A29:K29"/>
    <mergeCell ref="A30:K30"/>
    <mergeCell ref="A32:K32"/>
    <mergeCell ref="A24:K24"/>
    <mergeCell ref="A18:K18"/>
    <mergeCell ref="A21:K21"/>
    <mergeCell ref="A25:K25"/>
    <mergeCell ref="A23:K23"/>
    <mergeCell ref="B22:C22"/>
    <mergeCell ref="D22:K22"/>
    <mergeCell ref="A20:K20"/>
    <mergeCell ref="B3:C3"/>
    <mergeCell ref="B5:C5"/>
    <mergeCell ref="B4:C4"/>
    <mergeCell ref="A10:K10"/>
    <mergeCell ref="A11:K11"/>
    <mergeCell ref="A8:K8"/>
    <mergeCell ref="A9:K9"/>
    <mergeCell ref="A44:D44"/>
    <mergeCell ref="E44:F44"/>
    <mergeCell ref="G33:K38"/>
    <mergeCell ref="E35:F35"/>
    <mergeCell ref="E36:F36"/>
    <mergeCell ref="E37:F37"/>
    <mergeCell ref="A42:L42"/>
    <mergeCell ref="G43:I43"/>
    <mergeCell ref="J43:L43"/>
    <mergeCell ref="L34:R34"/>
    <mergeCell ref="L35:R35"/>
    <mergeCell ref="L36:R36"/>
    <mergeCell ref="L37:R37"/>
    <mergeCell ref="L38:R38"/>
    <mergeCell ref="A53:F53"/>
    <mergeCell ref="A48:D48"/>
    <mergeCell ref="A49:D49"/>
    <mergeCell ref="A50:D50"/>
    <mergeCell ref="A51:D51"/>
  </mergeCells>
  <pageMargins left="0.70866141732283472" right="0.70866141732283472" top="0.74803149606299213" bottom="0.74803149606299213" header="0.31496062992125984" footer="0.31496062992125984"/>
  <pageSetup scale="57" orientation="portrait" r:id="rId1"/>
  <headerFooter>
    <oddHeader>&amp;C&amp;10MUSICACTION
INITIATIVES COLLECTIVES
EVÉNEMENT CANADA</oddHeader>
  </headerFooter>
  <rowBreaks count="1" manualBreakCount="1">
    <brk id="31" max="10" man="1"/>
  </rowBreaks>
  <colBreaks count="1" manualBreakCount="1">
    <brk id="12" max="1048575"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F9540-FF89-436F-B1C7-251543FE0A78}">
  <sheetPr>
    <tabColor theme="7" tint="0.79998168889431442"/>
  </sheetPr>
  <dimension ref="A1:R986"/>
  <sheetViews>
    <sheetView zoomScaleNormal="100" workbookViewId="0">
      <selection activeCell="C42" sqref="C42:E43"/>
    </sheetView>
  </sheetViews>
  <sheetFormatPr baseColWidth="10" defaultColWidth="12.5703125" defaultRowHeight="15" customHeight="1" x14ac:dyDescent="0.2"/>
  <cols>
    <col min="1" max="1" width="11" style="134" customWidth="1"/>
    <col min="2" max="2" width="5.42578125" style="517"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64" t="s">
        <v>475</v>
      </c>
      <c r="B1" s="898"/>
      <c r="C1" s="898"/>
      <c r="D1" s="898"/>
      <c r="E1" s="898"/>
      <c r="F1" s="898"/>
      <c r="G1" s="898"/>
      <c r="H1" s="898"/>
      <c r="I1" s="898"/>
      <c r="J1" s="96"/>
      <c r="K1" s="96"/>
      <c r="L1" s="96"/>
      <c r="M1" s="96"/>
      <c r="N1" s="96"/>
      <c r="O1" s="96"/>
      <c r="P1" s="96"/>
      <c r="Q1" s="96"/>
      <c r="R1" s="96"/>
    </row>
    <row r="2" spans="1:18" ht="15" customHeight="1" x14ac:dyDescent="0.2">
      <c r="A2" s="899"/>
      <c r="B2" s="900"/>
      <c r="C2" s="900"/>
      <c r="D2" s="900"/>
      <c r="E2" s="900"/>
      <c r="F2" s="900"/>
      <c r="G2" s="900"/>
      <c r="H2" s="900"/>
      <c r="I2" s="900"/>
      <c r="J2" s="133"/>
      <c r="K2" s="133"/>
      <c r="L2" s="133"/>
      <c r="M2" s="133"/>
      <c r="N2" s="133"/>
      <c r="O2" s="133"/>
      <c r="P2" s="133"/>
      <c r="Q2" s="133"/>
      <c r="R2" s="133"/>
    </row>
    <row r="3" spans="1:18" ht="15" customHeight="1" x14ac:dyDescent="0.2">
      <c r="A3" s="520"/>
      <c r="B3" s="521"/>
      <c r="C3" s="521"/>
      <c r="D3" s="521"/>
      <c r="E3" s="521"/>
      <c r="F3" s="521"/>
      <c r="G3" s="521"/>
      <c r="H3" s="521"/>
      <c r="I3" s="521"/>
      <c r="J3" s="133"/>
      <c r="K3" s="133"/>
      <c r="L3" s="133"/>
      <c r="M3" s="133"/>
      <c r="N3" s="133"/>
      <c r="O3" s="133"/>
      <c r="P3" s="133"/>
      <c r="Q3" s="133"/>
      <c r="R3" s="133"/>
    </row>
    <row r="4" spans="1:18" ht="54.95" customHeight="1" x14ac:dyDescent="0.2">
      <c r="A4" s="887" t="s">
        <v>489</v>
      </c>
      <c r="B4" s="888"/>
      <c r="C4" s="888"/>
      <c r="D4" s="888"/>
      <c r="E4" s="889"/>
      <c r="F4" s="890" t="s">
        <v>32</v>
      </c>
      <c r="G4" s="891"/>
      <c r="H4" s="891"/>
      <c r="I4" s="135" t="s">
        <v>33</v>
      </c>
      <c r="J4" s="133"/>
      <c r="K4" s="133"/>
      <c r="L4" s="133"/>
      <c r="M4" s="133"/>
      <c r="N4" s="133"/>
      <c r="O4" s="133"/>
      <c r="P4" s="133"/>
      <c r="Q4" s="133"/>
      <c r="R4" s="133"/>
    </row>
    <row r="5" spans="1:18" s="97" customFormat="1" ht="45" customHeight="1" x14ac:dyDescent="0.2">
      <c r="A5" s="136" t="s">
        <v>133</v>
      </c>
      <c r="B5" s="512" t="s">
        <v>20</v>
      </c>
      <c r="C5" s="137" t="s">
        <v>31</v>
      </c>
      <c r="D5" s="138" t="s">
        <v>412</v>
      </c>
      <c r="E5" s="139" t="s">
        <v>248</v>
      </c>
      <c r="F5" s="543" t="s">
        <v>476</v>
      </c>
      <c r="G5" s="544" t="s">
        <v>249</v>
      </c>
      <c r="H5" s="544" t="s">
        <v>250</v>
      </c>
      <c r="I5" s="140"/>
      <c r="J5" s="141"/>
      <c r="K5" s="141"/>
      <c r="L5" s="141"/>
      <c r="M5" s="142"/>
      <c r="N5" s="142"/>
      <c r="O5" s="142"/>
      <c r="P5" s="142"/>
      <c r="Q5" s="142"/>
      <c r="R5" s="142"/>
    </row>
    <row r="6" spans="1:18" ht="13.5" customHeight="1" x14ac:dyDescent="0.2">
      <c r="A6" s="143" t="s">
        <v>23</v>
      </c>
      <c r="B6" s="513"/>
      <c r="C6" s="408"/>
      <c r="D6" s="408"/>
      <c r="E6" s="409"/>
      <c r="F6" s="392"/>
      <c r="G6" s="393"/>
      <c r="H6" s="394" t="s">
        <v>413</v>
      </c>
      <c r="I6" s="401"/>
      <c r="J6" s="901"/>
      <c r="K6" s="835"/>
      <c r="L6" s="835"/>
      <c r="M6" s="835"/>
      <c r="N6" s="835"/>
      <c r="O6" s="835"/>
      <c r="P6" s="835"/>
      <c r="Q6" s="145"/>
      <c r="R6" s="145"/>
    </row>
    <row r="7" spans="1:18" ht="13.5" customHeight="1" x14ac:dyDescent="0.2">
      <c r="A7" s="146" t="s">
        <v>24</v>
      </c>
      <c r="B7" s="514"/>
      <c r="C7" s="519"/>
      <c r="D7" s="410"/>
      <c r="E7" s="411"/>
      <c r="F7" s="395"/>
      <c r="G7" s="396"/>
      <c r="H7" s="397"/>
      <c r="I7" s="401"/>
      <c r="J7" s="147"/>
      <c r="K7" s="145"/>
      <c r="L7" s="145"/>
      <c r="M7" s="145"/>
      <c r="N7" s="145"/>
      <c r="O7" s="145"/>
      <c r="P7" s="145"/>
      <c r="Q7" s="145"/>
      <c r="R7" s="145"/>
    </row>
    <row r="8" spans="1:18" ht="13.5" customHeight="1" x14ac:dyDescent="0.2">
      <c r="A8" s="146" t="s">
        <v>25</v>
      </c>
      <c r="B8" s="514"/>
      <c r="C8" s="410"/>
      <c r="D8" s="410"/>
      <c r="E8" s="411"/>
      <c r="F8" s="395"/>
      <c r="G8" s="396"/>
      <c r="H8" s="397"/>
      <c r="I8" s="401"/>
      <c r="J8" s="148"/>
      <c r="K8" s="145"/>
      <c r="L8" s="145"/>
      <c r="M8" s="145"/>
      <c r="N8" s="145"/>
      <c r="O8" s="145"/>
      <c r="P8" s="145"/>
      <c r="Q8" s="145"/>
      <c r="R8" s="145"/>
    </row>
    <row r="9" spans="1:18" ht="13.5" customHeight="1" x14ac:dyDescent="0.2">
      <c r="A9" s="146" t="s">
        <v>26</v>
      </c>
      <c r="B9" s="514"/>
      <c r="C9" s="410"/>
      <c r="D9" s="410"/>
      <c r="E9" s="411"/>
      <c r="F9" s="395"/>
      <c r="G9" s="396"/>
      <c r="H9" s="397"/>
      <c r="I9" s="401"/>
      <c r="J9" s="150"/>
      <c r="K9" s="151"/>
      <c r="L9" s="151"/>
      <c r="M9" s="151"/>
      <c r="N9" s="151"/>
      <c r="O9" s="151"/>
      <c r="P9" s="151"/>
      <c r="Q9" s="151"/>
      <c r="R9" s="151"/>
    </row>
    <row r="10" spans="1:18" ht="13.5" customHeight="1" x14ac:dyDescent="0.2">
      <c r="A10" s="146" t="s">
        <v>27</v>
      </c>
      <c r="B10" s="514"/>
      <c r="C10" s="410"/>
      <c r="D10" s="410"/>
      <c r="E10" s="411"/>
      <c r="F10" s="395"/>
      <c r="G10" s="396"/>
      <c r="H10" s="397"/>
      <c r="I10" s="401"/>
      <c r="J10" s="150"/>
      <c r="K10" s="151"/>
      <c r="L10" s="151"/>
      <c r="M10" s="151"/>
      <c r="N10" s="151"/>
      <c r="O10" s="151"/>
      <c r="P10" s="151"/>
      <c r="Q10" s="151"/>
      <c r="R10" s="151"/>
    </row>
    <row r="11" spans="1:18" ht="13.5" customHeight="1" x14ac:dyDescent="0.2">
      <c r="A11" s="146" t="s">
        <v>28</v>
      </c>
      <c r="B11" s="514"/>
      <c r="C11" s="410"/>
      <c r="D11" s="410"/>
      <c r="E11" s="411"/>
      <c r="F11" s="395"/>
      <c r="G11" s="396"/>
      <c r="H11" s="397"/>
      <c r="I11" s="401"/>
      <c r="J11" s="150"/>
      <c r="K11" s="151"/>
      <c r="L11" s="151"/>
      <c r="M11" s="151"/>
      <c r="N11" s="151"/>
      <c r="O11" s="151"/>
      <c r="P11" s="151"/>
      <c r="Q11" s="151"/>
      <c r="R11" s="151"/>
    </row>
    <row r="12" spans="1:18" ht="13.5" customHeight="1" x14ac:dyDescent="0.2">
      <c r="A12" s="146" t="s">
        <v>29</v>
      </c>
      <c r="B12" s="514"/>
      <c r="C12" s="410"/>
      <c r="D12" s="410"/>
      <c r="E12" s="411"/>
      <c r="F12" s="395"/>
      <c r="G12" s="396"/>
      <c r="H12" s="397"/>
      <c r="I12" s="401"/>
      <c r="J12" s="150"/>
      <c r="K12" s="151"/>
      <c r="L12" s="151"/>
      <c r="M12" s="151"/>
      <c r="N12" s="151"/>
      <c r="O12" s="151"/>
      <c r="P12" s="151"/>
      <c r="Q12" s="151"/>
      <c r="R12" s="151"/>
    </row>
    <row r="13" spans="1:18" ht="13.5" customHeight="1" x14ac:dyDescent="0.2">
      <c r="A13" s="146" t="s">
        <v>30</v>
      </c>
      <c r="B13" s="515"/>
      <c r="C13" s="412"/>
      <c r="D13" s="412"/>
      <c r="E13" s="411"/>
      <c r="F13" s="395"/>
      <c r="G13" s="396"/>
      <c r="H13" s="397"/>
      <c r="I13" s="401"/>
      <c r="J13" s="150"/>
      <c r="K13" s="151"/>
      <c r="L13" s="151"/>
      <c r="M13" s="151"/>
      <c r="N13" s="151"/>
      <c r="O13" s="151"/>
      <c r="P13" s="151"/>
      <c r="Q13" s="151"/>
      <c r="R13" s="151"/>
    </row>
    <row r="14" spans="1:18" ht="13.5" customHeight="1" x14ac:dyDescent="0.2">
      <c r="A14" s="403"/>
      <c r="B14" s="404">
        <f>SUM(B6:B13)</f>
        <v>0</v>
      </c>
      <c r="C14" s="405"/>
      <c r="D14" s="405"/>
      <c r="E14" s="405"/>
      <c r="F14" s="406">
        <f>SUM(F6:F13)</f>
        <v>0</v>
      </c>
      <c r="G14" s="407">
        <f>SUM(G6:G13)</f>
        <v>0</v>
      </c>
      <c r="H14" s="407">
        <f>SUM(H6:H13)</f>
        <v>0</v>
      </c>
      <c r="I14" s="404">
        <f>SUM(I6:I13)</f>
        <v>0</v>
      </c>
      <c r="J14" s="148"/>
      <c r="K14" s="133"/>
      <c r="L14" s="133"/>
      <c r="M14" s="133"/>
      <c r="N14" s="133"/>
      <c r="O14" s="133"/>
      <c r="P14" s="133"/>
      <c r="Q14" s="133"/>
      <c r="R14" s="133"/>
    </row>
    <row r="15" spans="1:18" ht="30" customHeight="1" x14ac:dyDescent="0.2">
      <c r="A15" s="886"/>
      <c r="B15" s="886"/>
      <c r="C15" s="886"/>
      <c r="D15" s="886"/>
      <c r="E15" s="886"/>
      <c r="F15" s="152"/>
      <c r="G15" s="153"/>
      <c r="H15" s="153"/>
      <c r="I15" s="154"/>
      <c r="J15" s="155"/>
      <c r="K15" s="155"/>
      <c r="L15" s="155"/>
      <c r="M15" s="155"/>
      <c r="N15" s="155"/>
      <c r="O15" s="155"/>
      <c r="P15" s="155"/>
      <c r="Q15" s="155"/>
      <c r="R15" s="155"/>
    </row>
    <row r="16" spans="1:18" ht="42.95" customHeight="1" x14ac:dyDescent="0.2">
      <c r="A16" s="887" t="s">
        <v>479</v>
      </c>
      <c r="B16" s="888"/>
      <c r="C16" s="888"/>
      <c r="D16" s="888"/>
      <c r="E16" s="889"/>
      <c r="F16" s="890" t="s">
        <v>32</v>
      </c>
      <c r="G16" s="891"/>
      <c r="H16" s="891"/>
      <c r="I16" s="135" t="s">
        <v>33</v>
      </c>
      <c r="J16" s="155"/>
      <c r="K16" s="155"/>
      <c r="L16" s="155"/>
      <c r="M16" s="155"/>
      <c r="N16" s="155"/>
      <c r="O16" s="155"/>
      <c r="P16" s="155"/>
      <c r="Q16" s="155"/>
      <c r="R16" s="155"/>
    </row>
    <row r="17" spans="1:18" ht="30" customHeight="1" x14ac:dyDescent="0.2">
      <c r="A17" s="156" t="s">
        <v>133</v>
      </c>
      <c r="B17" s="512" t="s">
        <v>20</v>
      </c>
      <c r="C17" s="892" t="s">
        <v>478</v>
      </c>
      <c r="D17" s="893"/>
      <c r="E17" s="894"/>
      <c r="F17" s="545" t="s">
        <v>477</v>
      </c>
      <c r="G17" s="546" t="s">
        <v>249</v>
      </c>
      <c r="H17" s="547" t="s">
        <v>130</v>
      </c>
      <c r="I17" s="140"/>
      <c r="J17" s="155"/>
      <c r="K17" s="155"/>
      <c r="L17" s="155"/>
      <c r="M17" s="155"/>
      <c r="N17" s="155"/>
      <c r="O17" s="155"/>
      <c r="P17" s="155"/>
      <c r="Q17" s="155"/>
      <c r="R17" s="155"/>
    </row>
    <row r="18" spans="1:18" ht="13.5" customHeight="1" x14ac:dyDescent="0.2">
      <c r="A18" s="398"/>
      <c r="B18" s="513"/>
      <c r="C18" s="884"/>
      <c r="D18" s="884"/>
      <c r="E18" s="885"/>
      <c r="F18" s="395"/>
      <c r="G18" s="396"/>
      <c r="H18" s="394" t="s">
        <v>413</v>
      </c>
      <c r="I18" s="144"/>
      <c r="J18" s="901"/>
      <c r="K18" s="835"/>
      <c r="L18" s="835"/>
      <c r="M18" s="835"/>
      <c r="N18" s="835"/>
      <c r="O18" s="835"/>
      <c r="P18" s="835"/>
      <c r="Q18" s="133"/>
      <c r="R18" s="133"/>
    </row>
    <row r="19" spans="1:18" ht="13.5" customHeight="1" x14ac:dyDescent="0.2">
      <c r="A19" s="398"/>
      <c r="B19" s="514"/>
      <c r="C19" s="884"/>
      <c r="D19" s="884"/>
      <c r="E19" s="885"/>
      <c r="F19" s="395"/>
      <c r="G19" s="396"/>
      <c r="H19" s="397"/>
      <c r="I19" s="144"/>
      <c r="J19" s="133"/>
      <c r="K19" s="133"/>
      <c r="L19" s="133"/>
      <c r="M19" s="133"/>
      <c r="N19" s="133"/>
      <c r="O19" s="133"/>
      <c r="P19" s="133"/>
      <c r="Q19" s="133"/>
      <c r="R19" s="133"/>
    </row>
    <row r="20" spans="1:18" ht="13.5" customHeight="1" x14ac:dyDescent="0.2">
      <c r="A20" s="398"/>
      <c r="B20" s="514"/>
      <c r="C20" s="884"/>
      <c r="D20" s="884"/>
      <c r="E20" s="885"/>
      <c r="F20" s="395"/>
      <c r="G20" s="396"/>
      <c r="H20" s="397"/>
      <c r="I20" s="144"/>
      <c r="J20" s="133"/>
      <c r="K20" s="133"/>
      <c r="L20" s="133"/>
      <c r="M20" s="133"/>
      <c r="N20" s="133"/>
      <c r="O20" s="133"/>
      <c r="P20" s="133"/>
      <c r="Q20" s="133"/>
      <c r="R20" s="133"/>
    </row>
    <row r="21" spans="1:18" ht="13.5" customHeight="1" x14ac:dyDescent="0.2">
      <c r="A21" s="398"/>
      <c r="B21" s="514"/>
      <c r="C21" s="895"/>
      <c r="D21" s="896"/>
      <c r="E21" s="897"/>
      <c r="F21" s="395"/>
      <c r="G21" s="396"/>
      <c r="H21" s="397"/>
      <c r="I21" s="149"/>
      <c r="J21" s="133"/>
      <c r="K21" s="133"/>
      <c r="L21" s="133"/>
      <c r="M21" s="133"/>
      <c r="N21" s="133"/>
      <c r="O21" s="133"/>
      <c r="P21" s="133"/>
      <c r="Q21" s="133"/>
      <c r="R21" s="133"/>
    </row>
    <row r="22" spans="1:18" ht="13.5" customHeight="1" x14ac:dyDescent="0.2">
      <c r="A22" s="398"/>
      <c r="B22" s="514"/>
      <c r="C22" s="884"/>
      <c r="D22" s="884"/>
      <c r="E22" s="885"/>
      <c r="F22" s="395"/>
      <c r="G22" s="396"/>
      <c r="H22" s="397"/>
      <c r="I22" s="149"/>
      <c r="J22" s="133"/>
      <c r="K22" s="133"/>
      <c r="L22" s="133"/>
      <c r="M22" s="133"/>
      <c r="N22" s="133"/>
      <c r="O22" s="133"/>
      <c r="P22" s="133"/>
      <c r="Q22" s="133"/>
      <c r="R22" s="133"/>
    </row>
    <row r="23" spans="1:18" ht="13.5" customHeight="1" x14ac:dyDescent="0.2">
      <c r="A23" s="398"/>
      <c r="B23" s="514"/>
      <c r="C23" s="884"/>
      <c r="D23" s="884"/>
      <c r="E23" s="885"/>
      <c r="F23" s="395"/>
      <c r="G23" s="396"/>
      <c r="H23" s="397"/>
      <c r="I23" s="149"/>
      <c r="J23" s="133"/>
      <c r="K23" s="133"/>
      <c r="L23" s="133"/>
      <c r="M23" s="133"/>
      <c r="N23" s="133"/>
      <c r="O23" s="133"/>
      <c r="P23" s="133"/>
      <c r="Q23" s="133"/>
      <c r="R23" s="133"/>
    </row>
    <row r="24" spans="1:18" ht="13.5" customHeight="1" x14ac:dyDescent="0.2">
      <c r="A24" s="398"/>
      <c r="B24" s="514"/>
      <c r="C24" s="884"/>
      <c r="D24" s="884"/>
      <c r="E24" s="885"/>
      <c r="F24" s="395"/>
      <c r="G24" s="396"/>
      <c r="H24" s="397"/>
      <c r="I24" s="149"/>
      <c r="J24" s="133"/>
      <c r="K24" s="133"/>
      <c r="L24" s="133"/>
      <c r="M24" s="133"/>
      <c r="N24" s="133"/>
      <c r="O24" s="133"/>
      <c r="P24" s="133"/>
      <c r="Q24" s="133"/>
      <c r="R24" s="133"/>
    </row>
    <row r="25" spans="1:18" ht="13.5" customHeight="1" x14ac:dyDescent="0.2">
      <c r="A25" s="398"/>
      <c r="B25" s="514"/>
      <c r="C25" s="884"/>
      <c r="D25" s="884"/>
      <c r="E25" s="885"/>
      <c r="F25" s="395"/>
      <c r="G25" s="396"/>
      <c r="H25" s="397"/>
      <c r="I25" s="149"/>
      <c r="J25" s="133"/>
      <c r="K25" s="133"/>
      <c r="L25" s="133"/>
      <c r="M25" s="133"/>
      <c r="N25" s="133"/>
      <c r="O25" s="133"/>
      <c r="P25" s="133"/>
      <c r="Q25" s="133"/>
      <c r="R25" s="133"/>
    </row>
    <row r="26" spans="1:18" ht="13.5" customHeight="1" x14ac:dyDescent="0.2">
      <c r="A26" s="398"/>
      <c r="B26" s="514"/>
      <c r="C26" s="884"/>
      <c r="D26" s="884"/>
      <c r="E26" s="885"/>
      <c r="F26" s="395"/>
      <c r="G26" s="396"/>
      <c r="H26" s="397"/>
      <c r="I26" s="144"/>
      <c r="J26" s="133"/>
      <c r="K26" s="133"/>
      <c r="L26" s="133"/>
      <c r="M26" s="133"/>
      <c r="N26" s="133"/>
      <c r="O26" s="133"/>
      <c r="P26" s="133"/>
      <c r="Q26" s="133"/>
      <c r="R26" s="133"/>
    </row>
    <row r="27" spans="1:18" ht="13.5" customHeight="1" x14ac:dyDescent="0.2">
      <c r="A27" s="398"/>
      <c r="B27" s="514"/>
      <c r="C27" s="884"/>
      <c r="D27" s="884"/>
      <c r="E27" s="885"/>
      <c r="F27" s="395"/>
      <c r="G27" s="396"/>
      <c r="H27" s="397"/>
      <c r="I27" s="144"/>
      <c r="J27" s="133"/>
      <c r="K27" s="133"/>
      <c r="L27" s="133"/>
      <c r="M27" s="133"/>
      <c r="N27" s="133"/>
      <c r="O27" s="133"/>
      <c r="P27" s="133"/>
      <c r="Q27" s="133"/>
      <c r="R27" s="133"/>
    </row>
    <row r="28" spans="1:18" ht="13.5" customHeight="1" x14ac:dyDescent="0.2">
      <c r="A28" s="398"/>
      <c r="B28" s="514"/>
      <c r="C28" s="907"/>
      <c r="D28" s="908"/>
      <c r="E28" s="909"/>
      <c r="F28" s="395"/>
      <c r="G28" s="396"/>
      <c r="H28" s="397"/>
      <c r="I28" s="144"/>
      <c r="J28" s="133"/>
      <c r="K28" s="133"/>
      <c r="L28" s="133"/>
      <c r="M28" s="133"/>
      <c r="N28" s="133"/>
      <c r="O28" s="133"/>
      <c r="P28" s="133"/>
      <c r="Q28" s="133"/>
      <c r="R28" s="133"/>
    </row>
    <row r="29" spans="1:18" ht="13.5" customHeight="1" x14ac:dyDescent="0.2">
      <c r="A29" s="398"/>
      <c r="B29" s="514"/>
      <c r="C29" s="884"/>
      <c r="D29" s="884"/>
      <c r="E29" s="885"/>
      <c r="F29" s="395"/>
      <c r="G29" s="396"/>
      <c r="H29" s="397"/>
      <c r="I29" s="144"/>
      <c r="J29" s="133"/>
      <c r="K29" s="133"/>
      <c r="L29" s="133"/>
      <c r="M29" s="133"/>
      <c r="N29" s="133"/>
      <c r="O29" s="133"/>
      <c r="P29" s="133"/>
      <c r="Q29" s="133"/>
      <c r="R29" s="133"/>
    </row>
    <row r="30" spans="1:18" ht="13.5" customHeight="1" x14ac:dyDescent="0.2">
      <c r="A30" s="398"/>
      <c r="B30" s="514"/>
      <c r="C30" s="884"/>
      <c r="D30" s="884"/>
      <c r="E30" s="885"/>
      <c r="F30" s="395"/>
      <c r="G30" s="396"/>
      <c r="H30" s="397"/>
      <c r="I30" s="144"/>
      <c r="J30" s="133"/>
      <c r="K30" s="133"/>
      <c r="L30" s="133"/>
      <c r="M30" s="133"/>
      <c r="N30" s="133"/>
      <c r="O30" s="133"/>
      <c r="P30" s="133"/>
      <c r="Q30" s="133"/>
      <c r="R30" s="133"/>
    </row>
    <row r="31" spans="1:18" ht="13.5" customHeight="1" x14ac:dyDescent="0.2">
      <c r="A31" s="398"/>
      <c r="B31" s="514"/>
      <c r="C31" s="884"/>
      <c r="D31" s="884"/>
      <c r="E31" s="885"/>
      <c r="F31" s="395"/>
      <c r="G31" s="396"/>
      <c r="H31" s="397"/>
      <c r="I31" s="149"/>
      <c r="J31" s="133"/>
      <c r="K31" s="133"/>
      <c r="L31" s="133"/>
      <c r="M31" s="133"/>
      <c r="N31" s="133"/>
      <c r="O31" s="133"/>
      <c r="P31" s="133"/>
      <c r="Q31" s="133"/>
      <c r="R31" s="133"/>
    </row>
    <row r="32" spans="1:18" ht="13.5" customHeight="1" x14ac:dyDescent="0.2">
      <c r="A32" s="398"/>
      <c r="B32" s="514"/>
      <c r="C32" s="884"/>
      <c r="D32" s="884"/>
      <c r="E32" s="885"/>
      <c r="F32" s="395"/>
      <c r="G32" s="396"/>
      <c r="H32" s="397"/>
      <c r="I32" s="149"/>
      <c r="J32" s="133"/>
      <c r="K32" s="133"/>
      <c r="L32" s="133"/>
      <c r="M32" s="133"/>
      <c r="N32" s="133"/>
      <c r="O32" s="133"/>
      <c r="P32" s="133"/>
      <c r="Q32" s="133"/>
      <c r="R32" s="133"/>
    </row>
    <row r="33" spans="1:18" ht="13.5" customHeight="1" x14ac:dyDescent="0.2">
      <c r="A33" s="398"/>
      <c r="B33" s="514"/>
      <c r="C33" s="884"/>
      <c r="D33" s="884"/>
      <c r="E33" s="885"/>
      <c r="F33" s="395"/>
      <c r="G33" s="396"/>
      <c r="H33" s="397"/>
      <c r="I33" s="149"/>
      <c r="J33" s="133"/>
      <c r="K33" s="133"/>
      <c r="L33" s="133"/>
      <c r="M33" s="133"/>
      <c r="N33" s="133"/>
      <c r="O33" s="133"/>
      <c r="P33" s="133"/>
      <c r="Q33" s="133"/>
      <c r="R33" s="133"/>
    </row>
    <row r="34" spans="1:18" ht="13.5" customHeight="1" x14ac:dyDescent="0.2">
      <c r="A34" s="398"/>
      <c r="B34" s="514"/>
      <c r="C34" s="884"/>
      <c r="D34" s="884"/>
      <c r="E34" s="885"/>
      <c r="F34" s="395"/>
      <c r="G34" s="396"/>
      <c r="H34" s="397"/>
      <c r="I34" s="149"/>
      <c r="J34" s="133"/>
      <c r="K34" s="133"/>
      <c r="L34" s="133"/>
      <c r="M34" s="133"/>
      <c r="N34" s="133"/>
      <c r="O34" s="133"/>
      <c r="P34" s="133"/>
      <c r="Q34" s="133"/>
      <c r="R34" s="133"/>
    </row>
    <row r="35" spans="1:18" ht="13.5" customHeight="1" x14ac:dyDescent="0.2">
      <c r="A35" s="398"/>
      <c r="B35" s="514"/>
      <c r="C35" s="884"/>
      <c r="D35" s="884"/>
      <c r="E35" s="885"/>
      <c r="F35" s="395"/>
      <c r="G35" s="396"/>
      <c r="H35" s="397"/>
      <c r="I35" s="149"/>
      <c r="J35" s="133"/>
      <c r="K35" s="133"/>
      <c r="L35" s="133"/>
      <c r="M35" s="133"/>
      <c r="N35" s="133"/>
      <c r="O35" s="133"/>
      <c r="P35" s="133"/>
      <c r="Q35" s="133"/>
      <c r="R35" s="133"/>
    </row>
    <row r="36" spans="1:18" ht="13.5" customHeight="1" x14ac:dyDescent="0.2">
      <c r="A36" s="398"/>
      <c r="B36" s="514"/>
      <c r="C36" s="884"/>
      <c r="D36" s="884"/>
      <c r="E36" s="885"/>
      <c r="F36" s="395"/>
      <c r="G36" s="396"/>
      <c r="H36" s="397"/>
      <c r="I36" s="149"/>
      <c r="J36" s="133"/>
      <c r="K36" s="133"/>
      <c r="L36" s="133"/>
      <c r="M36" s="133"/>
      <c r="N36" s="133"/>
      <c r="O36" s="133"/>
      <c r="P36" s="133"/>
      <c r="Q36" s="133"/>
      <c r="R36" s="133"/>
    </row>
    <row r="37" spans="1:18" ht="13.5" customHeight="1" x14ac:dyDescent="0.2">
      <c r="A37" s="398"/>
      <c r="B37" s="514"/>
      <c r="C37" s="884"/>
      <c r="D37" s="884"/>
      <c r="E37" s="885"/>
      <c r="F37" s="395"/>
      <c r="G37" s="396"/>
      <c r="H37" s="397"/>
      <c r="I37" s="149"/>
      <c r="J37" s="133"/>
      <c r="K37" s="133"/>
      <c r="L37" s="133"/>
      <c r="M37" s="133"/>
      <c r="N37" s="133"/>
      <c r="O37" s="133"/>
      <c r="P37" s="133"/>
      <c r="Q37" s="133"/>
      <c r="R37" s="133"/>
    </row>
    <row r="38" spans="1:18" ht="13.5" customHeight="1" thickBot="1" x14ac:dyDescent="0.25">
      <c r="A38" s="158"/>
      <c r="B38" s="550">
        <f>SUM(B18:B37)</f>
        <v>0</v>
      </c>
      <c r="C38" s="551"/>
      <c r="D38" s="551"/>
      <c r="E38" s="551"/>
      <c r="F38" s="539">
        <f>SUM(F18:F37)</f>
        <v>0</v>
      </c>
      <c r="G38" s="540">
        <f>SUM(G18:G37)</f>
        <v>0</v>
      </c>
      <c r="H38" s="541">
        <f>SUM(H18:H37)</f>
        <v>0</v>
      </c>
      <c r="I38" s="542">
        <f>SUM(I18:I37)</f>
        <v>0</v>
      </c>
      <c r="J38" s="155"/>
      <c r="K38" s="155"/>
      <c r="L38" s="133"/>
      <c r="M38" s="133"/>
      <c r="N38" s="133"/>
      <c r="O38" s="133"/>
      <c r="P38" s="133"/>
      <c r="Q38" s="133"/>
      <c r="R38" s="133"/>
    </row>
    <row r="39" spans="1:18" s="97" customFormat="1" ht="20.100000000000001" customHeight="1" thickBot="1" x14ac:dyDescent="0.3">
      <c r="A39" s="536"/>
      <c r="B39" s="556"/>
      <c r="C39" s="902" t="s">
        <v>244</v>
      </c>
      <c r="D39" s="902"/>
      <c r="E39" s="903"/>
      <c r="F39" s="537"/>
      <c r="G39" s="537"/>
      <c r="H39" s="537"/>
      <c r="I39" s="538"/>
      <c r="J39" s="96"/>
      <c r="K39" s="96"/>
      <c r="L39" s="96"/>
      <c r="M39" s="96"/>
      <c r="N39" s="96"/>
      <c r="O39" s="96"/>
      <c r="P39" s="96"/>
      <c r="Q39" s="96"/>
      <c r="R39" s="96"/>
    </row>
    <row r="40" spans="1:18" s="97" customFormat="1" ht="20.100000000000001" customHeight="1" thickBot="1" x14ac:dyDescent="0.3">
      <c r="A40" s="548"/>
      <c r="B40" s="558"/>
      <c r="C40" s="554" t="s">
        <v>245</v>
      </c>
      <c r="D40" s="552"/>
      <c r="E40" s="552"/>
      <c r="F40" s="537"/>
      <c r="G40" s="537"/>
      <c r="H40" s="537"/>
      <c r="I40" s="538"/>
      <c r="J40" s="96"/>
      <c r="K40" s="96"/>
      <c r="L40" s="96"/>
      <c r="M40" s="96"/>
      <c r="N40" s="96"/>
      <c r="O40" s="96"/>
      <c r="P40" s="96"/>
      <c r="Q40" s="96"/>
      <c r="R40" s="96"/>
    </row>
    <row r="41" spans="1:18" s="97" customFormat="1" ht="20.100000000000001" customHeight="1" thickBot="1" x14ac:dyDescent="0.3">
      <c r="A41" s="548"/>
      <c r="B41" s="557"/>
      <c r="C41" s="554" t="s">
        <v>246</v>
      </c>
      <c r="D41" s="552"/>
      <c r="E41" s="552"/>
      <c r="F41" s="537"/>
      <c r="G41" s="537"/>
      <c r="H41" s="537"/>
      <c r="I41" s="538"/>
      <c r="J41" s="96"/>
      <c r="K41" s="96"/>
      <c r="L41" s="96"/>
      <c r="M41" s="96"/>
      <c r="N41" s="96"/>
      <c r="O41" s="96"/>
      <c r="P41" s="96"/>
      <c r="Q41" s="96"/>
      <c r="R41" s="96"/>
    </row>
    <row r="42" spans="1:18" ht="18.75" customHeight="1" x14ac:dyDescent="0.2">
      <c r="A42" s="549"/>
      <c r="B42" s="555">
        <f>B38+B14</f>
        <v>0</v>
      </c>
      <c r="C42" s="904" t="s">
        <v>540</v>
      </c>
      <c r="D42" s="905"/>
      <c r="E42" s="906"/>
      <c r="F42" s="534"/>
      <c r="G42" s="534"/>
      <c r="H42" s="534"/>
      <c r="I42" s="535"/>
      <c r="J42" s="155"/>
      <c r="K42" s="155"/>
      <c r="L42" s="155"/>
      <c r="M42" s="155"/>
      <c r="N42" s="155"/>
      <c r="O42" s="155"/>
      <c r="P42" s="155"/>
      <c r="Q42" s="155"/>
      <c r="R42" s="155"/>
    </row>
    <row r="43" spans="1:18" ht="15.75" customHeight="1" x14ac:dyDescent="0.2">
      <c r="A43" s="549"/>
      <c r="B43" s="553">
        <f>SUM(B41+B40+B39+B38+B14)</f>
        <v>0</v>
      </c>
      <c r="C43" s="904" t="s">
        <v>541</v>
      </c>
      <c r="D43" s="905"/>
      <c r="E43" s="906"/>
      <c r="F43" s="534"/>
      <c r="G43" s="534"/>
      <c r="H43" s="534"/>
      <c r="I43" s="535"/>
      <c r="J43" s="155"/>
      <c r="K43" s="155"/>
      <c r="L43" s="155"/>
      <c r="M43" s="155"/>
      <c r="N43" s="155"/>
      <c r="O43" s="155"/>
      <c r="P43" s="155"/>
      <c r="Q43" s="155"/>
      <c r="R43" s="155"/>
    </row>
    <row r="44" spans="1:18" ht="13.5" customHeight="1" x14ac:dyDescent="0.2">
      <c r="A44" s="164"/>
      <c r="B44" s="516"/>
      <c r="C44" s="165"/>
      <c r="D44" s="165"/>
      <c r="E44" s="165"/>
      <c r="F44" s="166"/>
      <c r="G44" s="166"/>
      <c r="H44" s="166"/>
      <c r="I44" s="167"/>
      <c r="J44" s="133"/>
      <c r="K44" s="133"/>
      <c r="L44" s="133"/>
      <c r="M44" s="133"/>
      <c r="N44" s="133"/>
      <c r="O44" s="133"/>
      <c r="P44" s="133"/>
      <c r="Q44" s="133"/>
      <c r="R44" s="133"/>
    </row>
    <row r="45" spans="1:18" ht="13.5" customHeight="1" x14ac:dyDescent="0.2">
      <c r="A45" s="133"/>
      <c r="B45" s="167"/>
      <c r="C45" s="157"/>
      <c r="D45" s="157"/>
      <c r="E45" s="157"/>
      <c r="F45" s="133"/>
      <c r="G45" s="133"/>
      <c r="H45" s="133"/>
      <c r="I45" s="167"/>
      <c r="J45" s="133"/>
      <c r="K45" s="133"/>
      <c r="L45" s="133"/>
      <c r="M45" s="133"/>
      <c r="N45" s="133"/>
      <c r="O45" s="133"/>
      <c r="P45" s="133"/>
      <c r="Q45" s="133"/>
      <c r="R45" s="133"/>
    </row>
    <row r="46" spans="1:18" ht="13.5" customHeight="1" x14ac:dyDescent="0.2">
      <c r="A46" s="133"/>
      <c r="B46" s="167"/>
      <c r="C46" s="157"/>
      <c r="D46" s="157"/>
      <c r="E46" s="157"/>
      <c r="F46" s="133"/>
      <c r="G46" s="133"/>
      <c r="H46" s="133"/>
      <c r="I46" s="167"/>
      <c r="J46" s="133"/>
      <c r="K46" s="133"/>
      <c r="L46" s="133"/>
      <c r="M46" s="133"/>
      <c r="N46" s="133"/>
      <c r="O46" s="133"/>
      <c r="P46" s="133"/>
      <c r="Q46" s="133"/>
      <c r="R46" s="133"/>
    </row>
    <row r="47" spans="1:18" ht="13.5" customHeight="1" x14ac:dyDescent="0.2">
      <c r="A47" s="133"/>
      <c r="B47" s="167"/>
      <c r="D47" s="157"/>
      <c r="E47" s="157"/>
      <c r="F47" s="133"/>
      <c r="G47" s="133"/>
      <c r="H47" s="133"/>
      <c r="I47" s="167"/>
      <c r="J47" s="133"/>
      <c r="K47" s="133"/>
      <c r="L47" s="133"/>
      <c r="M47" s="133"/>
      <c r="N47" s="133"/>
      <c r="O47" s="133"/>
      <c r="P47" s="133"/>
      <c r="Q47" s="133"/>
      <c r="R47" s="133"/>
    </row>
    <row r="48" spans="1:18" ht="13.5" customHeight="1" x14ac:dyDescent="0.2">
      <c r="A48" s="133"/>
      <c r="B48" s="167"/>
      <c r="C48" s="157"/>
      <c r="D48" s="157"/>
      <c r="E48" s="157"/>
      <c r="F48" s="133"/>
      <c r="G48" s="133"/>
      <c r="H48" s="133"/>
      <c r="I48" s="167"/>
      <c r="J48" s="133"/>
      <c r="K48" s="133"/>
      <c r="L48" s="133"/>
      <c r="M48" s="133"/>
      <c r="N48" s="133"/>
      <c r="O48" s="133"/>
      <c r="P48" s="133"/>
      <c r="Q48" s="133"/>
      <c r="R48" s="133"/>
    </row>
    <row r="49" spans="1:18" ht="13.5" customHeight="1" x14ac:dyDescent="0.2">
      <c r="A49" s="133"/>
      <c r="B49" s="167"/>
      <c r="C49" s="157"/>
      <c r="D49" s="157"/>
      <c r="E49" s="157"/>
      <c r="F49" s="133"/>
      <c r="G49" s="133"/>
      <c r="H49" s="133"/>
      <c r="I49" s="167"/>
      <c r="J49" s="133"/>
      <c r="K49" s="133"/>
      <c r="L49" s="133"/>
      <c r="M49" s="133"/>
      <c r="N49" s="133"/>
      <c r="O49" s="133"/>
      <c r="P49" s="133"/>
      <c r="Q49" s="133"/>
      <c r="R49" s="133"/>
    </row>
    <row r="50" spans="1:18" ht="13.5" customHeight="1" x14ac:dyDescent="0.2">
      <c r="A50" s="133"/>
      <c r="B50" s="167"/>
      <c r="C50" s="157"/>
      <c r="D50" s="157"/>
      <c r="E50" s="157"/>
      <c r="F50" s="133"/>
      <c r="G50" s="133"/>
      <c r="H50" s="133"/>
      <c r="I50" s="167"/>
      <c r="J50" s="133"/>
      <c r="K50" s="133"/>
      <c r="L50" s="133"/>
      <c r="M50" s="133"/>
      <c r="N50" s="133"/>
      <c r="O50" s="133"/>
      <c r="P50" s="133"/>
      <c r="Q50" s="133"/>
      <c r="R50" s="133"/>
    </row>
    <row r="51" spans="1:18" ht="13.5" customHeight="1" x14ac:dyDescent="0.2">
      <c r="A51" s="133"/>
      <c r="B51" s="167"/>
      <c r="C51" s="157"/>
      <c r="D51" s="157"/>
      <c r="E51" s="157"/>
      <c r="F51" s="133"/>
      <c r="G51" s="133"/>
      <c r="H51" s="133"/>
      <c r="I51" s="167"/>
      <c r="J51" s="133"/>
      <c r="K51" s="133"/>
      <c r="L51" s="133"/>
      <c r="M51" s="133"/>
      <c r="N51" s="133"/>
      <c r="O51" s="133"/>
      <c r="P51" s="133"/>
      <c r="Q51" s="133"/>
      <c r="R51" s="133"/>
    </row>
    <row r="52" spans="1:18" ht="13.5" customHeight="1" x14ac:dyDescent="0.2">
      <c r="A52" s="133"/>
      <c r="B52" s="167"/>
      <c r="C52" s="157"/>
      <c r="D52" s="157"/>
      <c r="E52" s="157"/>
      <c r="F52" s="133"/>
      <c r="G52" s="133"/>
      <c r="H52" s="133"/>
      <c r="I52" s="167"/>
      <c r="J52" s="133"/>
      <c r="K52" s="133"/>
      <c r="L52" s="133"/>
      <c r="M52" s="133"/>
      <c r="N52" s="133"/>
      <c r="O52" s="133"/>
      <c r="P52" s="133"/>
      <c r="Q52" s="133"/>
      <c r="R52" s="133"/>
    </row>
    <row r="53" spans="1:18" ht="13.5" customHeight="1" x14ac:dyDescent="0.2">
      <c r="A53" s="133"/>
      <c r="B53" s="167"/>
      <c r="C53" s="157"/>
      <c r="D53" s="157"/>
      <c r="E53" s="157"/>
      <c r="F53" s="133"/>
      <c r="G53" s="133"/>
      <c r="H53" s="133"/>
      <c r="I53" s="167"/>
      <c r="J53" s="133"/>
      <c r="K53" s="133"/>
      <c r="L53" s="133"/>
      <c r="M53" s="133"/>
      <c r="N53" s="133"/>
      <c r="O53" s="133"/>
      <c r="P53" s="133"/>
      <c r="Q53" s="133"/>
      <c r="R53" s="133"/>
    </row>
    <row r="54" spans="1:18" ht="13.5" customHeight="1" x14ac:dyDescent="0.2">
      <c r="A54" s="133"/>
      <c r="B54" s="167"/>
      <c r="C54" s="157"/>
      <c r="D54" s="157"/>
      <c r="E54" s="157"/>
      <c r="F54" s="133"/>
      <c r="G54" s="133"/>
      <c r="H54" s="133"/>
      <c r="I54" s="167"/>
      <c r="J54" s="133"/>
      <c r="K54" s="133"/>
      <c r="L54" s="133"/>
      <c r="M54" s="133"/>
      <c r="N54" s="133"/>
      <c r="O54" s="133"/>
      <c r="P54" s="133"/>
      <c r="Q54" s="133"/>
      <c r="R54" s="133"/>
    </row>
    <row r="55" spans="1:18" ht="13.5" customHeight="1" x14ac:dyDescent="0.2">
      <c r="A55" s="133"/>
      <c r="B55" s="167"/>
      <c r="C55" s="157"/>
      <c r="D55" s="157"/>
      <c r="E55" s="157"/>
      <c r="F55" s="133"/>
      <c r="G55" s="133"/>
      <c r="H55" s="133"/>
      <c r="I55" s="167"/>
      <c r="J55" s="133"/>
      <c r="K55" s="133"/>
      <c r="L55" s="133"/>
      <c r="M55" s="133"/>
      <c r="N55" s="133"/>
      <c r="O55" s="133"/>
      <c r="P55" s="133"/>
      <c r="Q55" s="133"/>
      <c r="R55" s="133"/>
    </row>
    <row r="56" spans="1:18" ht="13.5" customHeight="1" x14ac:dyDescent="0.2">
      <c r="A56" s="133"/>
      <c r="B56" s="167"/>
      <c r="C56" s="157"/>
      <c r="D56" s="157"/>
      <c r="E56" s="157"/>
      <c r="F56" s="133"/>
      <c r="G56" s="133"/>
      <c r="H56" s="133"/>
      <c r="I56" s="167"/>
      <c r="J56" s="133"/>
      <c r="K56" s="133"/>
      <c r="L56" s="133"/>
      <c r="M56" s="133"/>
      <c r="N56" s="133"/>
      <c r="O56" s="133"/>
      <c r="P56" s="133"/>
      <c r="Q56" s="133"/>
      <c r="R56" s="133"/>
    </row>
    <row r="57" spans="1:18" ht="13.5" customHeight="1" x14ac:dyDescent="0.2">
      <c r="A57" s="133"/>
      <c r="B57" s="167"/>
      <c r="C57" s="157"/>
      <c r="D57" s="157"/>
      <c r="E57" s="157"/>
      <c r="F57" s="133"/>
      <c r="G57" s="133"/>
      <c r="H57" s="133"/>
      <c r="I57" s="167"/>
      <c r="J57" s="133"/>
      <c r="K57" s="133"/>
      <c r="L57" s="133"/>
      <c r="M57" s="133"/>
      <c r="N57" s="133"/>
      <c r="O57" s="133"/>
      <c r="P57" s="133"/>
      <c r="Q57" s="133"/>
      <c r="R57" s="133"/>
    </row>
    <row r="58" spans="1:18" ht="13.5" customHeight="1" x14ac:dyDescent="0.2">
      <c r="A58" s="133"/>
      <c r="B58" s="167"/>
      <c r="C58" s="157"/>
      <c r="D58" s="157"/>
      <c r="E58" s="157"/>
      <c r="F58" s="133"/>
      <c r="G58" s="133"/>
      <c r="H58" s="133"/>
      <c r="I58" s="167"/>
      <c r="J58" s="133"/>
      <c r="K58" s="133"/>
      <c r="L58" s="133"/>
      <c r="M58" s="133"/>
      <c r="N58" s="133"/>
      <c r="O58" s="133"/>
      <c r="P58" s="133"/>
      <c r="Q58" s="133"/>
      <c r="R58" s="133"/>
    </row>
    <row r="59" spans="1:18" ht="13.5" customHeight="1" x14ac:dyDescent="0.2">
      <c r="A59" s="133"/>
      <c r="B59" s="167"/>
      <c r="C59" s="157"/>
      <c r="D59" s="157"/>
      <c r="E59" s="157"/>
      <c r="F59" s="133"/>
      <c r="G59" s="133"/>
      <c r="H59" s="133"/>
      <c r="I59" s="167"/>
      <c r="J59" s="133"/>
      <c r="K59" s="133"/>
      <c r="L59" s="133"/>
      <c r="M59" s="133"/>
      <c r="N59" s="133"/>
      <c r="O59" s="133"/>
      <c r="P59" s="133"/>
      <c r="Q59" s="133"/>
      <c r="R59" s="133"/>
    </row>
    <row r="60" spans="1:18" ht="13.5" customHeight="1" x14ac:dyDescent="0.2">
      <c r="A60" s="133"/>
      <c r="B60" s="167"/>
      <c r="C60" s="157"/>
      <c r="D60" s="157"/>
      <c r="E60" s="157"/>
      <c r="F60" s="133"/>
      <c r="G60" s="133"/>
      <c r="H60" s="133"/>
      <c r="I60" s="167"/>
      <c r="J60" s="133"/>
      <c r="K60" s="133"/>
      <c r="L60" s="133"/>
      <c r="M60" s="133"/>
      <c r="N60" s="133"/>
      <c r="O60" s="133"/>
      <c r="P60" s="133"/>
      <c r="Q60" s="133"/>
      <c r="R60" s="133"/>
    </row>
    <row r="61" spans="1:18" ht="13.5" customHeight="1" x14ac:dyDescent="0.2">
      <c r="A61" s="133"/>
      <c r="B61" s="167"/>
      <c r="C61" s="157"/>
      <c r="D61" s="157"/>
      <c r="E61" s="157"/>
      <c r="F61" s="133"/>
      <c r="G61" s="133"/>
      <c r="H61" s="133"/>
      <c r="I61" s="167"/>
      <c r="J61" s="133"/>
      <c r="K61" s="133"/>
      <c r="L61" s="133"/>
      <c r="M61" s="133"/>
      <c r="N61" s="133"/>
      <c r="O61" s="133"/>
      <c r="P61" s="133"/>
      <c r="Q61" s="133"/>
      <c r="R61" s="133"/>
    </row>
    <row r="62" spans="1:18" ht="13.5" customHeight="1" x14ac:dyDescent="0.2">
      <c r="A62" s="133"/>
      <c r="B62" s="167"/>
      <c r="C62" s="157"/>
      <c r="D62" s="157"/>
      <c r="E62" s="157"/>
      <c r="F62" s="133"/>
      <c r="G62" s="133"/>
      <c r="H62" s="133"/>
      <c r="I62" s="167"/>
      <c r="J62" s="133"/>
      <c r="K62" s="133"/>
      <c r="L62" s="133"/>
      <c r="M62" s="133"/>
      <c r="N62" s="133"/>
      <c r="O62" s="133"/>
      <c r="P62" s="133"/>
      <c r="Q62" s="133"/>
      <c r="R62" s="133"/>
    </row>
    <row r="63" spans="1:18" ht="13.5" customHeight="1" x14ac:dyDescent="0.2">
      <c r="A63" s="133"/>
      <c r="B63" s="167"/>
      <c r="C63" s="157"/>
      <c r="D63" s="157"/>
      <c r="E63" s="157"/>
      <c r="F63" s="133"/>
      <c r="G63" s="133"/>
      <c r="H63" s="133"/>
      <c r="I63" s="167"/>
      <c r="J63" s="133"/>
      <c r="K63" s="133"/>
      <c r="L63" s="133"/>
      <c r="M63" s="133"/>
      <c r="N63" s="133"/>
      <c r="O63" s="133"/>
      <c r="P63" s="133"/>
      <c r="Q63" s="133"/>
      <c r="R63" s="133"/>
    </row>
    <row r="64" spans="1:18" ht="13.5" customHeight="1" x14ac:dyDescent="0.2">
      <c r="A64" s="133"/>
      <c r="B64" s="167"/>
      <c r="C64" s="157"/>
      <c r="D64" s="157"/>
      <c r="E64" s="157"/>
      <c r="F64" s="133"/>
      <c r="G64" s="133"/>
      <c r="H64" s="133"/>
      <c r="I64" s="167"/>
      <c r="J64" s="133"/>
      <c r="K64" s="133"/>
      <c r="L64" s="133"/>
      <c r="M64" s="133"/>
      <c r="N64" s="133"/>
      <c r="O64" s="133"/>
      <c r="P64" s="133"/>
      <c r="Q64" s="133"/>
      <c r="R64" s="133"/>
    </row>
    <row r="65" spans="1:18" ht="13.5" customHeight="1" x14ac:dyDescent="0.2">
      <c r="A65" s="133"/>
      <c r="B65" s="167"/>
      <c r="C65" s="157"/>
      <c r="D65" s="157"/>
      <c r="E65" s="157"/>
      <c r="F65" s="133"/>
      <c r="G65" s="133"/>
      <c r="H65" s="133"/>
      <c r="I65" s="167"/>
      <c r="J65" s="133"/>
      <c r="K65" s="133"/>
      <c r="L65" s="133"/>
      <c r="M65" s="133"/>
      <c r="N65" s="133"/>
      <c r="O65" s="133"/>
      <c r="P65" s="133"/>
      <c r="Q65" s="133"/>
      <c r="R65" s="133"/>
    </row>
    <row r="66" spans="1:18" ht="13.5" customHeight="1" x14ac:dyDescent="0.2">
      <c r="A66" s="133"/>
      <c r="B66" s="167"/>
      <c r="C66" s="157"/>
      <c r="D66" s="157"/>
      <c r="E66" s="157"/>
      <c r="F66" s="133"/>
      <c r="G66" s="133"/>
      <c r="H66" s="133"/>
      <c r="I66" s="167"/>
      <c r="J66" s="133"/>
      <c r="K66" s="133"/>
      <c r="L66" s="133"/>
      <c r="M66" s="133"/>
      <c r="N66" s="133"/>
      <c r="O66" s="133"/>
      <c r="P66" s="133"/>
      <c r="Q66" s="133"/>
      <c r="R66" s="133"/>
    </row>
    <row r="67" spans="1:18" ht="13.5" customHeight="1" x14ac:dyDescent="0.2">
      <c r="A67" s="133"/>
      <c r="B67" s="167"/>
      <c r="C67" s="157"/>
      <c r="D67" s="157"/>
      <c r="E67" s="157"/>
      <c r="F67" s="133"/>
      <c r="G67" s="133"/>
      <c r="H67" s="133"/>
      <c r="I67" s="167"/>
      <c r="J67" s="133"/>
      <c r="K67" s="133"/>
      <c r="L67" s="133"/>
      <c r="M67" s="133"/>
      <c r="N67" s="133"/>
      <c r="O67" s="133"/>
      <c r="P67" s="133"/>
      <c r="Q67" s="133"/>
      <c r="R67" s="133"/>
    </row>
    <row r="68" spans="1:18" ht="13.5" customHeight="1" x14ac:dyDescent="0.2">
      <c r="A68" s="133"/>
      <c r="B68" s="167"/>
      <c r="C68" s="157"/>
      <c r="D68" s="157"/>
      <c r="E68" s="157"/>
      <c r="F68" s="133"/>
      <c r="G68" s="133"/>
      <c r="H68" s="133"/>
      <c r="I68" s="167"/>
      <c r="J68" s="133"/>
      <c r="K68" s="133"/>
      <c r="L68" s="133"/>
      <c r="M68" s="133"/>
      <c r="N68" s="133"/>
      <c r="O68" s="133"/>
      <c r="P68" s="133"/>
      <c r="Q68" s="133"/>
      <c r="R68" s="133"/>
    </row>
    <row r="69" spans="1:18" ht="13.5" customHeight="1" x14ac:dyDescent="0.2">
      <c r="A69" s="133"/>
      <c r="B69" s="167"/>
      <c r="C69" s="157"/>
      <c r="D69" s="157"/>
      <c r="E69" s="157"/>
      <c r="F69" s="133"/>
      <c r="G69" s="133"/>
      <c r="H69" s="133"/>
      <c r="I69" s="167"/>
      <c r="J69" s="133"/>
      <c r="K69" s="133"/>
      <c r="L69" s="133"/>
      <c r="M69" s="133"/>
      <c r="N69" s="133"/>
      <c r="O69" s="133"/>
      <c r="P69" s="133"/>
      <c r="Q69" s="133"/>
      <c r="R69" s="133"/>
    </row>
    <row r="70" spans="1:18" ht="13.5" customHeight="1" x14ac:dyDescent="0.2">
      <c r="A70" s="133"/>
      <c r="B70" s="167"/>
      <c r="C70" s="157"/>
      <c r="D70" s="157"/>
      <c r="E70" s="157"/>
      <c r="F70" s="133"/>
      <c r="G70" s="133"/>
      <c r="H70" s="133"/>
      <c r="I70" s="167"/>
      <c r="J70" s="133"/>
      <c r="K70" s="133"/>
      <c r="L70" s="133"/>
      <c r="M70" s="133"/>
      <c r="N70" s="133"/>
      <c r="O70" s="133"/>
      <c r="P70" s="133"/>
      <c r="Q70" s="133"/>
      <c r="R70" s="133"/>
    </row>
    <row r="71" spans="1:18" ht="13.5" customHeight="1" x14ac:dyDescent="0.2">
      <c r="A71" s="133"/>
      <c r="B71" s="167"/>
      <c r="C71" s="157"/>
      <c r="D71" s="157"/>
      <c r="E71" s="157"/>
      <c r="F71" s="133"/>
      <c r="G71" s="133"/>
      <c r="H71" s="133"/>
      <c r="I71" s="167"/>
      <c r="J71" s="133"/>
      <c r="K71" s="133"/>
      <c r="L71" s="133"/>
      <c r="M71" s="133"/>
      <c r="N71" s="133"/>
      <c r="O71" s="133"/>
      <c r="P71" s="133"/>
      <c r="Q71" s="133"/>
      <c r="R71" s="133"/>
    </row>
    <row r="72" spans="1:18" ht="13.5" customHeight="1" x14ac:dyDescent="0.2">
      <c r="A72" s="133"/>
      <c r="B72" s="167"/>
      <c r="C72" s="157"/>
      <c r="D72" s="157"/>
      <c r="E72" s="157"/>
      <c r="F72" s="133"/>
      <c r="G72" s="133"/>
      <c r="H72" s="133"/>
      <c r="I72" s="167"/>
      <c r="J72" s="133"/>
      <c r="K72" s="133"/>
      <c r="L72" s="133"/>
      <c r="M72" s="133"/>
      <c r="N72" s="133"/>
      <c r="O72" s="133"/>
      <c r="P72" s="133"/>
      <c r="Q72" s="133"/>
      <c r="R72" s="133"/>
    </row>
    <row r="73" spans="1:18" ht="13.5" customHeight="1" x14ac:dyDescent="0.2">
      <c r="A73" s="133"/>
      <c r="B73" s="167"/>
      <c r="C73" s="157"/>
      <c r="D73" s="157"/>
      <c r="E73" s="157"/>
      <c r="F73" s="133"/>
      <c r="G73" s="133"/>
      <c r="H73" s="133"/>
      <c r="I73" s="167"/>
      <c r="J73" s="133"/>
      <c r="K73" s="133"/>
      <c r="L73" s="133"/>
      <c r="M73" s="133"/>
      <c r="N73" s="133"/>
      <c r="O73" s="133"/>
      <c r="P73" s="133"/>
      <c r="Q73" s="133"/>
      <c r="R73" s="133"/>
    </row>
    <row r="74" spans="1:18" ht="13.5" customHeight="1" x14ac:dyDescent="0.2">
      <c r="A74" s="133"/>
      <c r="B74" s="167"/>
      <c r="C74" s="157"/>
      <c r="D74" s="157"/>
      <c r="E74" s="157"/>
      <c r="F74" s="133"/>
      <c r="G74" s="133"/>
      <c r="H74" s="133"/>
      <c r="I74" s="167"/>
      <c r="J74" s="133"/>
      <c r="K74" s="133"/>
      <c r="L74" s="133"/>
      <c r="M74" s="133"/>
      <c r="N74" s="133"/>
      <c r="O74" s="133"/>
      <c r="P74" s="133"/>
      <c r="Q74" s="133"/>
      <c r="R74" s="133"/>
    </row>
    <row r="75" spans="1:18" ht="13.5" customHeight="1" x14ac:dyDescent="0.2">
      <c r="A75" s="133"/>
      <c r="B75" s="167"/>
      <c r="C75" s="157"/>
      <c r="D75" s="157"/>
      <c r="E75" s="157"/>
      <c r="F75" s="133"/>
      <c r="G75" s="133"/>
      <c r="H75" s="133"/>
      <c r="I75" s="167"/>
      <c r="J75" s="133"/>
      <c r="K75" s="133"/>
      <c r="L75" s="133"/>
      <c r="M75" s="133"/>
      <c r="N75" s="133"/>
      <c r="O75" s="133"/>
      <c r="P75" s="133"/>
      <c r="Q75" s="133"/>
      <c r="R75" s="133"/>
    </row>
    <row r="76" spans="1:18" ht="13.5" customHeight="1" x14ac:dyDescent="0.2">
      <c r="A76" s="133"/>
      <c r="B76" s="167"/>
      <c r="C76" s="157"/>
      <c r="D76" s="157"/>
      <c r="E76" s="157"/>
      <c r="F76" s="133"/>
      <c r="G76" s="133"/>
      <c r="H76" s="133"/>
      <c r="I76" s="167"/>
      <c r="J76" s="133"/>
      <c r="K76" s="133"/>
      <c r="L76" s="133"/>
      <c r="M76" s="133"/>
      <c r="N76" s="133"/>
      <c r="O76" s="133"/>
      <c r="P76" s="133"/>
      <c r="Q76" s="133"/>
      <c r="R76" s="133"/>
    </row>
    <row r="77" spans="1:18" ht="13.5" customHeight="1" x14ac:dyDescent="0.2">
      <c r="A77" s="133"/>
      <c r="B77" s="167"/>
      <c r="C77" s="157"/>
      <c r="D77" s="157"/>
      <c r="E77" s="157"/>
      <c r="F77" s="133"/>
      <c r="G77" s="133"/>
      <c r="H77" s="133"/>
      <c r="I77" s="167"/>
      <c r="J77" s="133"/>
      <c r="K77" s="133"/>
      <c r="L77" s="133"/>
      <c r="M77" s="133"/>
      <c r="N77" s="133"/>
      <c r="O77" s="133"/>
      <c r="P77" s="133"/>
      <c r="Q77" s="133"/>
      <c r="R77" s="133"/>
    </row>
    <row r="78" spans="1:18" ht="13.5" customHeight="1" x14ac:dyDescent="0.2">
      <c r="A78" s="133"/>
      <c r="B78" s="167"/>
      <c r="C78" s="157"/>
      <c r="D78" s="157"/>
      <c r="E78" s="157"/>
      <c r="F78" s="133"/>
      <c r="G78" s="133"/>
      <c r="H78" s="133"/>
      <c r="I78" s="167"/>
      <c r="J78" s="133"/>
      <c r="K78" s="133"/>
      <c r="L78" s="133"/>
      <c r="M78" s="133"/>
      <c r="N78" s="133"/>
      <c r="O78" s="133"/>
      <c r="P78" s="133"/>
      <c r="Q78" s="133"/>
      <c r="R78" s="133"/>
    </row>
    <row r="79" spans="1:18" ht="13.5" customHeight="1" x14ac:dyDescent="0.2">
      <c r="A79" s="133"/>
      <c r="B79" s="167"/>
      <c r="C79" s="157"/>
      <c r="D79" s="157"/>
      <c r="E79" s="157"/>
      <c r="F79" s="133"/>
      <c r="G79" s="133"/>
      <c r="H79" s="133"/>
      <c r="I79" s="167"/>
      <c r="J79" s="133"/>
      <c r="K79" s="133"/>
      <c r="L79" s="133"/>
      <c r="M79" s="133"/>
      <c r="N79" s="133"/>
      <c r="O79" s="133"/>
      <c r="P79" s="133"/>
      <c r="Q79" s="133"/>
      <c r="R79" s="133"/>
    </row>
    <row r="80" spans="1:18" ht="13.5" customHeight="1" x14ac:dyDescent="0.2">
      <c r="A80" s="133"/>
      <c r="B80" s="167"/>
      <c r="C80" s="157"/>
      <c r="D80" s="157"/>
      <c r="E80" s="157"/>
      <c r="F80" s="133"/>
      <c r="G80" s="133"/>
      <c r="H80" s="133"/>
      <c r="I80" s="167"/>
      <c r="J80" s="133"/>
      <c r="K80" s="133"/>
      <c r="L80" s="133"/>
      <c r="M80" s="133"/>
      <c r="N80" s="133"/>
      <c r="O80" s="133"/>
      <c r="P80" s="133"/>
      <c r="Q80" s="133"/>
      <c r="R80" s="133"/>
    </row>
    <row r="81" spans="1:18" ht="13.5" customHeight="1" x14ac:dyDescent="0.2">
      <c r="A81" s="133"/>
      <c r="B81" s="167"/>
      <c r="C81" s="157"/>
      <c r="D81" s="157"/>
      <c r="E81" s="157"/>
      <c r="F81" s="133"/>
      <c r="G81" s="133"/>
      <c r="H81" s="133"/>
      <c r="I81" s="167"/>
      <c r="J81" s="133"/>
      <c r="K81" s="133"/>
      <c r="L81" s="133"/>
      <c r="M81" s="133"/>
      <c r="N81" s="133"/>
      <c r="O81" s="133"/>
      <c r="P81" s="133"/>
      <c r="Q81" s="133"/>
      <c r="R81" s="133"/>
    </row>
    <row r="82" spans="1:18" ht="13.5" customHeight="1" x14ac:dyDescent="0.2">
      <c r="A82" s="133"/>
      <c r="B82" s="167"/>
      <c r="C82" s="157"/>
      <c r="D82" s="157"/>
      <c r="E82" s="157"/>
      <c r="F82" s="133"/>
      <c r="G82" s="133"/>
      <c r="H82" s="133"/>
      <c r="I82" s="167"/>
      <c r="J82" s="133"/>
      <c r="K82" s="133"/>
      <c r="L82" s="133"/>
      <c r="M82" s="133"/>
      <c r="N82" s="133"/>
      <c r="O82" s="133"/>
      <c r="P82" s="133"/>
      <c r="Q82" s="133"/>
      <c r="R82" s="133"/>
    </row>
    <row r="83" spans="1:18" ht="13.5" customHeight="1" x14ac:dyDescent="0.2">
      <c r="A83" s="133"/>
      <c r="B83" s="167"/>
      <c r="C83" s="157"/>
      <c r="D83" s="157"/>
      <c r="E83" s="157"/>
      <c r="F83" s="133"/>
      <c r="G83" s="133"/>
      <c r="H83" s="133"/>
      <c r="I83" s="167"/>
      <c r="J83" s="133"/>
      <c r="K83" s="133"/>
      <c r="L83" s="133"/>
      <c r="M83" s="133"/>
      <c r="N83" s="133"/>
      <c r="O83" s="133"/>
      <c r="P83" s="133"/>
      <c r="Q83" s="133"/>
      <c r="R83" s="133"/>
    </row>
    <row r="84" spans="1:18" ht="13.5" customHeight="1" x14ac:dyDescent="0.2">
      <c r="A84" s="133"/>
      <c r="B84" s="167"/>
      <c r="C84" s="157"/>
      <c r="D84" s="157"/>
      <c r="E84" s="157"/>
      <c r="F84" s="133"/>
      <c r="G84" s="133"/>
      <c r="H84" s="133"/>
      <c r="I84" s="167"/>
      <c r="J84" s="133"/>
      <c r="K84" s="133"/>
      <c r="L84" s="133"/>
      <c r="M84" s="133"/>
      <c r="N84" s="133"/>
      <c r="O84" s="133"/>
      <c r="P84" s="133"/>
      <c r="Q84" s="133"/>
      <c r="R84" s="133"/>
    </row>
    <row r="85" spans="1:18" ht="13.5" customHeight="1" x14ac:dyDescent="0.2">
      <c r="A85" s="133"/>
      <c r="B85" s="167"/>
      <c r="C85" s="157"/>
      <c r="D85" s="157"/>
      <c r="E85" s="157"/>
      <c r="F85" s="133"/>
      <c r="G85" s="133"/>
      <c r="H85" s="133"/>
      <c r="I85" s="167"/>
      <c r="J85" s="133"/>
      <c r="K85" s="133"/>
      <c r="L85" s="133"/>
      <c r="M85" s="133"/>
      <c r="N85" s="133"/>
      <c r="O85" s="133"/>
      <c r="P85" s="133"/>
      <c r="Q85" s="133"/>
      <c r="R85" s="133"/>
    </row>
    <row r="86" spans="1:18" ht="13.5" customHeight="1" x14ac:dyDescent="0.2">
      <c r="A86" s="133"/>
      <c r="B86" s="167"/>
      <c r="C86" s="157"/>
      <c r="D86" s="157"/>
      <c r="E86" s="157"/>
      <c r="F86" s="133"/>
      <c r="G86" s="133"/>
      <c r="H86" s="133"/>
      <c r="I86" s="167"/>
      <c r="J86" s="133"/>
      <c r="K86" s="133"/>
      <c r="L86" s="133"/>
      <c r="M86" s="133"/>
      <c r="N86" s="133"/>
      <c r="O86" s="133"/>
      <c r="P86" s="133"/>
      <c r="Q86" s="133"/>
      <c r="R86" s="133"/>
    </row>
    <row r="87" spans="1:18" ht="13.5" customHeight="1" x14ac:dyDescent="0.2">
      <c r="A87" s="133"/>
      <c r="B87" s="167"/>
      <c r="C87" s="157"/>
      <c r="D87" s="157"/>
      <c r="E87" s="157"/>
      <c r="F87" s="133"/>
      <c r="G87" s="133"/>
      <c r="H87" s="133"/>
      <c r="I87" s="167"/>
      <c r="J87" s="133"/>
      <c r="K87" s="133"/>
      <c r="L87" s="133"/>
      <c r="M87" s="133"/>
      <c r="N87" s="133"/>
      <c r="O87" s="133"/>
      <c r="P87" s="133"/>
      <c r="Q87" s="133"/>
      <c r="R87" s="133"/>
    </row>
    <row r="88" spans="1:18" ht="13.5" customHeight="1" x14ac:dyDescent="0.2">
      <c r="A88" s="133"/>
      <c r="B88" s="167"/>
      <c r="C88" s="157"/>
      <c r="D88" s="157"/>
      <c r="E88" s="157"/>
      <c r="F88" s="133"/>
      <c r="G88" s="133"/>
      <c r="H88" s="133"/>
      <c r="I88" s="167"/>
      <c r="J88" s="133"/>
      <c r="K88" s="133"/>
      <c r="L88" s="133"/>
      <c r="M88" s="133"/>
      <c r="N88" s="133"/>
      <c r="O88" s="133"/>
      <c r="P88" s="133"/>
      <c r="Q88" s="133"/>
      <c r="R88" s="133"/>
    </row>
    <row r="89" spans="1:18" ht="13.5" customHeight="1" x14ac:dyDescent="0.2">
      <c r="A89" s="133"/>
      <c r="B89" s="167"/>
      <c r="C89" s="157"/>
      <c r="D89" s="157"/>
      <c r="E89" s="157"/>
      <c r="F89" s="133"/>
      <c r="G89" s="133"/>
      <c r="H89" s="133"/>
      <c r="I89" s="167"/>
      <c r="J89" s="133"/>
      <c r="K89" s="133"/>
      <c r="L89" s="133"/>
      <c r="M89" s="133"/>
      <c r="N89" s="133"/>
      <c r="O89" s="133"/>
      <c r="P89" s="133"/>
      <c r="Q89" s="133"/>
      <c r="R89" s="133"/>
    </row>
    <row r="90" spans="1:18" ht="13.5" customHeight="1" x14ac:dyDescent="0.2">
      <c r="A90" s="133"/>
      <c r="B90" s="167"/>
      <c r="C90" s="157"/>
      <c r="D90" s="157"/>
      <c r="E90" s="157"/>
      <c r="F90" s="133"/>
      <c r="G90" s="133"/>
      <c r="H90" s="133"/>
      <c r="I90" s="167"/>
      <c r="J90" s="133"/>
      <c r="K90" s="133"/>
      <c r="L90" s="133"/>
      <c r="M90" s="133"/>
      <c r="N90" s="133"/>
      <c r="O90" s="133"/>
      <c r="P90" s="133"/>
      <c r="Q90" s="133"/>
      <c r="R90" s="133"/>
    </row>
    <row r="91" spans="1:18" ht="13.5" customHeight="1" x14ac:dyDescent="0.2">
      <c r="A91" s="133"/>
      <c r="B91" s="167"/>
      <c r="C91" s="157"/>
      <c r="D91" s="157"/>
      <c r="E91" s="157"/>
      <c r="F91" s="133"/>
      <c r="G91" s="133"/>
      <c r="H91" s="133"/>
      <c r="I91" s="167"/>
      <c r="J91" s="133"/>
      <c r="K91" s="133"/>
      <c r="L91" s="133"/>
      <c r="M91" s="133"/>
      <c r="N91" s="133"/>
      <c r="O91" s="133"/>
      <c r="P91" s="133"/>
      <c r="Q91" s="133"/>
      <c r="R91" s="133"/>
    </row>
    <row r="92" spans="1:18" ht="13.5" customHeight="1" x14ac:dyDescent="0.2">
      <c r="A92" s="133"/>
      <c r="B92" s="167"/>
      <c r="C92" s="157"/>
      <c r="D92" s="157"/>
      <c r="E92" s="157"/>
      <c r="F92" s="133"/>
      <c r="G92" s="133"/>
      <c r="H92" s="133"/>
      <c r="I92" s="167"/>
      <c r="J92" s="133"/>
      <c r="K92" s="133"/>
      <c r="L92" s="133"/>
      <c r="M92" s="133"/>
      <c r="N92" s="133"/>
      <c r="O92" s="133"/>
      <c r="P92" s="133"/>
      <c r="Q92" s="133"/>
      <c r="R92" s="133"/>
    </row>
    <row r="93" spans="1:18" ht="13.5" customHeight="1" x14ac:dyDescent="0.2">
      <c r="A93" s="133"/>
      <c r="B93" s="167"/>
      <c r="C93" s="157"/>
      <c r="D93" s="157"/>
      <c r="E93" s="157"/>
      <c r="F93" s="133"/>
      <c r="G93" s="133"/>
      <c r="H93" s="133"/>
      <c r="I93" s="167"/>
      <c r="J93" s="133"/>
      <c r="K93" s="133"/>
      <c r="L93" s="133"/>
      <c r="M93" s="133"/>
      <c r="N93" s="133"/>
      <c r="O93" s="133"/>
      <c r="P93" s="133"/>
      <c r="Q93" s="133"/>
      <c r="R93" s="133"/>
    </row>
    <row r="94" spans="1:18" ht="13.5" customHeight="1" x14ac:dyDescent="0.2">
      <c r="A94" s="133"/>
      <c r="B94" s="167"/>
      <c r="C94" s="157"/>
      <c r="D94" s="157"/>
      <c r="E94" s="157"/>
      <c r="F94" s="133"/>
      <c r="G94" s="133"/>
      <c r="H94" s="133"/>
      <c r="I94" s="167"/>
      <c r="J94" s="133"/>
      <c r="K94" s="133"/>
      <c r="L94" s="133"/>
      <c r="M94" s="133"/>
      <c r="N94" s="133"/>
      <c r="O94" s="133"/>
      <c r="P94" s="133"/>
      <c r="Q94" s="133"/>
      <c r="R94" s="133"/>
    </row>
    <row r="95" spans="1:18" ht="13.5" customHeight="1" x14ac:dyDescent="0.2">
      <c r="A95" s="133"/>
      <c r="B95" s="167"/>
      <c r="C95" s="157"/>
      <c r="D95" s="157"/>
      <c r="E95" s="157"/>
      <c r="F95" s="133"/>
      <c r="G95" s="133"/>
      <c r="H95" s="133"/>
      <c r="I95" s="167"/>
      <c r="J95" s="133"/>
      <c r="K95" s="133"/>
      <c r="L95" s="133"/>
      <c r="M95" s="133"/>
      <c r="N95" s="133"/>
      <c r="O95" s="133"/>
      <c r="P95" s="133"/>
      <c r="Q95" s="133"/>
      <c r="R95" s="133"/>
    </row>
    <row r="96" spans="1:18" ht="13.5" customHeight="1" x14ac:dyDescent="0.2">
      <c r="A96" s="133"/>
      <c r="B96" s="167"/>
      <c r="C96" s="157"/>
      <c r="D96" s="157"/>
      <c r="E96" s="157"/>
      <c r="F96" s="133"/>
      <c r="G96" s="133"/>
      <c r="H96" s="133"/>
      <c r="I96" s="167"/>
      <c r="J96" s="133"/>
      <c r="K96" s="133"/>
      <c r="L96" s="133"/>
      <c r="M96" s="133"/>
      <c r="N96" s="133"/>
      <c r="O96" s="133"/>
      <c r="P96" s="133"/>
      <c r="Q96" s="133"/>
      <c r="R96" s="133"/>
    </row>
    <row r="97" spans="1:18" ht="13.5" customHeight="1" x14ac:dyDescent="0.2">
      <c r="A97" s="133"/>
      <c r="B97" s="167"/>
      <c r="C97" s="157"/>
      <c r="D97" s="157"/>
      <c r="E97" s="157"/>
      <c r="F97" s="133"/>
      <c r="G97" s="133"/>
      <c r="H97" s="133"/>
      <c r="I97" s="167"/>
      <c r="J97" s="133"/>
      <c r="K97" s="133"/>
      <c r="L97" s="133"/>
      <c r="M97" s="133"/>
      <c r="N97" s="133"/>
      <c r="O97" s="133"/>
      <c r="P97" s="133"/>
      <c r="Q97" s="133"/>
      <c r="R97" s="133"/>
    </row>
    <row r="98" spans="1:18" ht="13.5" customHeight="1" x14ac:dyDescent="0.2">
      <c r="A98" s="133"/>
      <c r="B98" s="167"/>
      <c r="C98" s="157"/>
      <c r="D98" s="157"/>
      <c r="E98" s="157"/>
      <c r="F98" s="133"/>
      <c r="G98" s="133"/>
      <c r="H98" s="133"/>
      <c r="I98" s="167"/>
      <c r="J98" s="133"/>
      <c r="K98" s="133"/>
      <c r="L98" s="133"/>
      <c r="M98" s="133"/>
      <c r="N98" s="133"/>
      <c r="O98" s="133"/>
      <c r="P98" s="133"/>
      <c r="Q98" s="133"/>
      <c r="R98" s="133"/>
    </row>
    <row r="99" spans="1:18" ht="13.5" customHeight="1" x14ac:dyDescent="0.2">
      <c r="A99" s="133"/>
      <c r="B99" s="167"/>
      <c r="C99" s="157"/>
      <c r="D99" s="157"/>
      <c r="E99" s="157"/>
      <c r="F99" s="133"/>
      <c r="G99" s="133"/>
      <c r="H99" s="133"/>
      <c r="I99" s="167"/>
      <c r="J99" s="133"/>
      <c r="K99" s="133"/>
      <c r="L99" s="133"/>
      <c r="M99" s="133"/>
      <c r="N99" s="133"/>
      <c r="O99" s="133"/>
      <c r="P99" s="133"/>
      <c r="Q99" s="133"/>
      <c r="R99" s="133"/>
    </row>
    <row r="100" spans="1:18" ht="13.5" customHeight="1" x14ac:dyDescent="0.2">
      <c r="A100" s="133"/>
      <c r="B100" s="16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6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6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6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6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6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6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6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6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6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6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6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6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6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6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6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6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6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6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6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6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6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6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6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6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6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6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6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6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6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6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6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6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6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6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6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6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6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6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6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6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6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6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6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6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6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6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6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6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6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6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6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6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6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6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6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6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6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6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6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6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6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6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6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6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6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6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6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6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6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6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6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6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6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6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6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6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6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6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6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6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6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6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6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6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6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6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6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6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6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6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6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6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6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6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6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6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6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6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6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6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6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6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6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6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6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6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6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6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6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6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6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6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6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6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6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6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6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6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6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6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6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6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6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6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6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6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6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6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6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6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6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6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6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6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6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6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6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6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6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6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6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6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6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6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6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6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6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6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6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6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6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6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6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6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6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6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6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6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6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6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6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6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6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6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6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6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6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6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6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6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6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6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6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6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6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6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6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6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6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6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6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6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6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6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6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6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6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6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6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6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6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6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6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6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6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6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6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6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6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6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6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6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6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6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6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6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6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6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6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6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6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6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6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6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6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6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6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6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6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6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6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6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6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6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6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6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6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6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6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6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6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6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6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6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6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6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6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6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6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6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6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6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6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6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6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6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6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6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6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6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6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6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6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6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6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6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6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6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6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6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6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6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6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6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6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6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6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6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6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6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6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6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6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6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6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6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6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6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6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6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6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6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6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6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6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6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6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6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6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6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6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6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6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6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6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6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6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6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6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6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6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6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6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6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6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6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6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6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6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6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6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6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6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6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6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6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6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6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6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6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6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6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6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6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6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6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6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6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6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6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6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6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6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6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6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6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6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6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6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6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6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6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6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6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6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6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6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6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6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6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6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6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6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6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6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6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6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6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6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6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6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6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6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6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6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6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6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6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6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6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6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6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6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6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6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6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6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6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6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6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6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6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6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6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6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6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6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6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6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6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6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6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6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6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6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6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6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6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6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6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6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6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6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6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6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6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6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6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6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6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6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6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6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6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6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6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6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6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6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6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6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6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6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6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6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6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6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6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6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6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6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6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6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6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6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6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6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6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6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6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6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6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6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6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6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6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6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6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6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6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6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6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6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6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6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6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6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6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6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6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6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6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6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6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6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6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6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6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6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6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6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6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6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6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6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6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6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6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6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6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6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6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6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6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6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6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6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6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6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6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6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6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6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6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6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6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6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6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6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6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6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6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6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6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6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6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6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6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6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6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6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6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6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6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6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6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6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6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6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6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6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6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6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6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6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6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6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6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6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6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6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6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6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6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6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6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6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6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6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6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6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6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6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6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6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6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6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6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6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6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6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6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6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6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6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6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6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6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6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6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6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6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6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6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6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6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6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6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6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6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6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6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6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6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6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6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6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6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6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6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6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6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6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6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6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6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6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6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6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6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6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6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6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6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6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6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6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6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6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6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6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6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6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6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6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6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6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6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6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6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6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6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6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6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6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6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6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6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6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6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6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6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6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6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6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6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6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6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6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6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6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6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6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6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6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6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6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6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6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6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6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6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6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6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6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6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6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6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6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6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6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6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6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6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6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6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6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6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6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6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6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6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6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6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6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6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6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6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6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6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6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6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6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6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6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6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6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6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6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6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6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6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6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6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6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6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6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6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6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6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6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6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6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6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6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6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6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6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6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6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6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6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6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6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6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6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6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6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6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6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6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6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6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6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6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6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6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6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6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6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6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6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6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6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6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6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6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6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6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6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6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6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6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6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6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6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6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6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6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6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6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6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6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6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6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6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6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6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6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6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6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6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6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6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6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6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6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6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6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6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6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6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6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6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6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6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6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6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6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6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6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6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6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6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6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6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6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6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6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6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6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6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6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6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6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6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6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6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6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6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6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6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6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6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6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6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6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6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6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6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6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6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6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6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6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6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6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6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6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6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6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6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6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6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6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6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6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6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6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6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6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6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6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6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6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6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6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6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6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6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6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6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6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6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6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6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6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6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6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6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6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6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6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6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6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6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6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6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6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6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6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6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6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6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6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6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6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6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6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6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6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6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6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6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6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6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6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6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6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6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6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6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6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6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6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6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6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6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6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6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6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6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6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67"/>
      <c r="C984" s="157"/>
      <c r="D984" s="157"/>
      <c r="E984" s="157"/>
      <c r="F984" s="133"/>
      <c r="G984" s="133"/>
      <c r="H984" s="133"/>
      <c r="I984" s="167"/>
      <c r="J984" s="133"/>
      <c r="K984" s="133"/>
      <c r="L984" s="133"/>
      <c r="M984" s="133"/>
      <c r="N984" s="133"/>
      <c r="O984" s="133"/>
      <c r="P984" s="133"/>
      <c r="Q984" s="133"/>
      <c r="R984" s="133"/>
    </row>
    <row r="985" spans="1:18" ht="13.5" customHeight="1" x14ac:dyDescent="0.2">
      <c r="A985" s="133"/>
      <c r="B985" s="167"/>
      <c r="C985" s="157"/>
      <c r="D985" s="157"/>
      <c r="E985" s="157"/>
      <c r="F985" s="133"/>
      <c r="G985" s="133"/>
      <c r="H985" s="133"/>
      <c r="I985" s="167"/>
      <c r="J985" s="133"/>
      <c r="K985" s="133"/>
      <c r="L985" s="133"/>
      <c r="M985" s="133"/>
      <c r="N985" s="133"/>
      <c r="O985" s="133"/>
      <c r="P985" s="133"/>
      <c r="Q985" s="133"/>
      <c r="R985" s="133"/>
    </row>
    <row r="986" spans="1:18" ht="13.5" customHeight="1" x14ac:dyDescent="0.2">
      <c r="A986" s="133"/>
      <c r="B986" s="167"/>
      <c r="C986" s="157"/>
      <c r="D986" s="157"/>
      <c r="E986" s="157"/>
      <c r="F986" s="133"/>
      <c r="G986" s="133"/>
      <c r="H986" s="133"/>
      <c r="I986" s="167"/>
      <c r="J986" s="133"/>
      <c r="K986" s="133"/>
      <c r="L986" s="133"/>
      <c r="M986" s="133"/>
      <c r="N986" s="133"/>
      <c r="O986" s="133"/>
      <c r="P986" s="133"/>
      <c r="Q986" s="133"/>
      <c r="R986" s="133"/>
    </row>
  </sheetData>
  <mergeCells count="33">
    <mergeCell ref="C39:E39"/>
    <mergeCell ref="C42:E42"/>
    <mergeCell ref="C43:E43"/>
    <mergeCell ref="J18:P18"/>
    <mergeCell ref="C19:E19"/>
    <mergeCell ref="C37:E37"/>
    <mergeCell ref="C26:E26"/>
    <mergeCell ref="C27:E27"/>
    <mergeCell ref="C28:E28"/>
    <mergeCell ref="C29:E29"/>
    <mergeCell ref="C30:E30"/>
    <mergeCell ref="C31:E31"/>
    <mergeCell ref="C32:E32"/>
    <mergeCell ref="C33:E33"/>
    <mergeCell ref="C34:E34"/>
    <mergeCell ref="C35:E35"/>
    <mergeCell ref="A1:I1"/>
    <mergeCell ref="A2:I2"/>
    <mergeCell ref="A4:E4"/>
    <mergeCell ref="F4:H4"/>
    <mergeCell ref="J6:P6"/>
    <mergeCell ref="C36:E36"/>
    <mergeCell ref="A15:E15"/>
    <mergeCell ref="C25:E25"/>
    <mergeCell ref="A16:E16"/>
    <mergeCell ref="F16:H16"/>
    <mergeCell ref="C17:E17"/>
    <mergeCell ref="C18:E18"/>
    <mergeCell ref="C20:E20"/>
    <mergeCell ref="C21:E21"/>
    <mergeCell ref="C22:E22"/>
    <mergeCell ref="C23:E23"/>
    <mergeCell ref="C24:E24"/>
  </mergeCells>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6:A13" numberStoredAsText="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8E1D6-D423-47B6-B42D-22467C28F1F4}">
  <sheetPr>
    <tabColor theme="7" tint="0.79998168889431442"/>
  </sheetPr>
  <dimension ref="A1:R984"/>
  <sheetViews>
    <sheetView zoomScaleNormal="100" workbookViewId="0">
      <selection activeCell="C41" sqref="C41:E42"/>
    </sheetView>
  </sheetViews>
  <sheetFormatPr baseColWidth="10" defaultColWidth="12.5703125" defaultRowHeight="15" customHeight="1" x14ac:dyDescent="0.2"/>
  <cols>
    <col min="1" max="1" width="12.140625" style="134" customWidth="1"/>
    <col min="2" max="2" width="3.85546875" style="134" customWidth="1"/>
    <col min="3" max="3" width="26.140625" style="134" customWidth="1"/>
    <col min="4" max="4" width="28.85546875" style="134" customWidth="1"/>
    <col min="5" max="5" width="42.140625" style="134" customWidth="1"/>
    <col min="6" max="8" width="17.5703125" style="134" customWidth="1"/>
    <col min="9" max="18" width="8.5703125" style="134" customWidth="1"/>
    <col min="19" max="16384" width="12.5703125" style="134"/>
  </cols>
  <sheetData>
    <row r="1" spans="1:18" s="97" customFormat="1" ht="45" customHeight="1" x14ac:dyDescent="0.25">
      <c r="A1" s="864" t="s">
        <v>491</v>
      </c>
      <c r="B1" s="898"/>
      <c r="C1" s="898"/>
      <c r="D1" s="898"/>
      <c r="E1" s="898"/>
      <c r="F1" s="898"/>
      <c r="G1" s="898"/>
      <c r="H1" s="898"/>
      <c r="I1" s="898"/>
      <c r="J1" s="96"/>
      <c r="K1" s="96"/>
      <c r="L1" s="96"/>
      <c r="M1" s="96"/>
      <c r="N1" s="96"/>
      <c r="O1" s="96"/>
      <c r="P1" s="96"/>
      <c r="Q1" s="96"/>
      <c r="R1" s="96"/>
    </row>
    <row r="2" spans="1:18" ht="15" customHeight="1" x14ac:dyDescent="0.2">
      <c r="A2" s="899"/>
      <c r="B2" s="900"/>
      <c r="C2" s="900"/>
      <c r="D2" s="900"/>
      <c r="E2" s="900"/>
      <c r="F2" s="900"/>
      <c r="G2" s="900"/>
      <c r="H2" s="900"/>
      <c r="I2" s="900"/>
      <c r="J2" s="133"/>
      <c r="K2" s="133"/>
      <c r="L2" s="133"/>
      <c r="M2" s="133"/>
      <c r="N2" s="133"/>
      <c r="O2" s="133"/>
      <c r="P2" s="133"/>
      <c r="Q2" s="133"/>
      <c r="R2" s="133"/>
    </row>
    <row r="3" spans="1:18" ht="48" customHeight="1" x14ac:dyDescent="0.2">
      <c r="A3" s="887" t="s">
        <v>490</v>
      </c>
      <c r="B3" s="888"/>
      <c r="C3" s="888"/>
      <c r="D3" s="888"/>
      <c r="E3" s="889"/>
      <c r="F3" s="910" t="s">
        <v>32</v>
      </c>
      <c r="G3" s="891"/>
      <c r="H3" s="891"/>
      <c r="I3" s="135" t="s">
        <v>33</v>
      </c>
      <c r="J3" s="133"/>
      <c r="K3" s="133"/>
      <c r="L3" s="133"/>
      <c r="M3" s="133"/>
      <c r="N3" s="133"/>
      <c r="O3" s="133"/>
      <c r="P3" s="133"/>
      <c r="Q3" s="133"/>
      <c r="R3" s="133"/>
    </row>
    <row r="4" spans="1:18" s="97" customFormat="1" ht="45" customHeight="1" x14ac:dyDescent="0.2">
      <c r="A4" s="136" t="s">
        <v>133</v>
      </c>
      <c r="B4" s="137" t="s">
        <v>20</v>
      </c>
      <c r="C4" s="137" t="s">
        <v>31</v>
      </c>
      <c r="D4" s="138" t="s">
        <v>458</v>
      </c>
      <c r="E4" s="139" t="s">
        <v>248</v>
      </c>
      <c r="F4" s="543" t="s">
        <v>476</v>
      </c>
      <c r="G4" s="543" t="s">
        <v>249</v>
      </c>
      <c r="H4" s="543" t="s">
        <v>250</v>
      </c>
      <c r="I4" s="140"/>
      <c r="J4" s="141"/>
      <c r="K4" s="141"/>
      <c r="L4" s="141"/>
      <c r="M4" s="142"/>
      <c r="N4" s="142"/>
      <c r="O4" s="142"/>
      <c r="P4" s="142"/>
      <c r="Q4" s="142"/>
      <c r="R4" s="142"/>
    </row>
    <row r="5" spans="1:18" ht="13.5" customHeight="1" x14ac:dyDescent="0.2">
      <c r="A5" s="143" t="s">
        <v>23</v>
      </c>
      <c r="B5" s="399"/>
      <c r="C5" s="408"/>
      <c r="D5" s="408"/>
      <c r="E5" s="409"/>
      <c r="F5" s="392"/>
      <c r="G5" s="393"/>
      <c r="H5" s="394" t="s">
        <v>413</v>
      </c>
      <c r="I5" s="401"/>
      <c r="J5" s="901"/>
      <c r="K5" s="835"/>
      <c r="L5" s="835"/>
      <c r="M5" s="835"/>
      <c r="N5" s="835"/>
      <c r="O5" s="835"/>
      <c r="P5" s="835"/>
      <c r="Q5" s="145"/>
      <c r="R5" s="145"/>
    </row>
    <row r="6" spans="1:18" ht="13.5" customHeight="1" x14ac:dyDescent="0.2">
      <c r="A6" s="146" t="s">
        <v>24</v>
      </c>
      <c r="B6" s="400"/>
      <c r="C6" s="410"/>
      <c r="D6" s="410"/>
      <c r="E6" s="411"/>
      <c r="F6" s="395"/>
      <c r="G6" s="396"/>
      <c r="H6" s="397"/>
      <c r="I6" s="401"/>
      <c r="J6" s="147"/>
      <c r="K6" s="145"/>
      <c r="L6" s="145"/>
      <c r="M6" s="145"/>
      <c r="N6" s="145"/>
      <c r="O6" s="145"/>
      <c r="P6" s="145"/>
      <c r="Q6" s="145"/>
      <c r="R6" s="145"/>
    </row>
    <row r="7" spans="1:18" ht="13.5" customHeight="1" x14ac:dyDescent="0.2">
      <c r="A7" s="146" t="s">
        <v>25</v>
      </c>
      <c r="B7" s="400"/>
      <c r="C7" s="410"/>
      <c r="D7" s="410"/>
      <c r="E7" s="411"/>
      <c r="F7" s="395"/>
      <c r="G7" s="396"/>
      <c r="H7" s="397"/>
      <c r="I7" s="401"/>
      <c r="J7" s="148"/>
      <c r="K7" s="145"/>
      <c r="L7" s="145"/>
      <c r="M7" s="145"/>
      <c r="N7" s="145"/>
      <c r="O7" s="145"/>
      <c r="P7" s="145"/>
      <c r="Q7" s="145"/>
      <c r="R7" s="145"/>
    </row>
    <row r="8" spans="1:18" ht="13.5" customHeight="1" x14ac:dyDescent="0.2">
      <c r="A8" s="146" t="s">
        <v>26</v>
      </c>
      <c r="B8" s="400"/>
      <c r="C8" s="410"/>
      <c r="D8" s="410"/>
      <c r="E8" s="411"/>
      <c r="F8" s="395"/>
      <c r="G8" s="396"/>
      <c r="H8" s="397"/>
      <c r="I8" s="401"/>
      <c r="J8" s="150"/>
      <c r="K8" s="151"/>
      <c r="L8" s="151"/>
      <c r="M8" s="151"/>
      <c r="N8" s="151"/>
      <c r="O8" s="151"/>
      <c r="P8" s="151"/>
      <c r="Q8" s="151"/>
      <c r="R8" s="151"/>
    </row>
    <row r="9" spans="1:18" ht="13.5" customHeight="1" x14ac:dyDescent="0.2">
      <c r="A9" s="146" t="s">
        <v>27</v>
      </c>
      <c r="B9" s="400"/>
      <c r="C9" s="410"/>
      <c r="D9" s="410"/>
      <c r="E9" s="411"/>
      <c r="F9" s="395"/>
      <c r="G9" s="396"/>
      <c r="H9" s="397"/>
      <c r="I9" s="401"/>
      <c r="J9" s="150"/>
      <c r="K9" s="151"/>
      <c r="L9" s="151"/>
      <c r="M9" s="151"/>
      <c r="N9" s="151"/>
      <c r="O9" s="151"/>
      <c r="P9" s="151"/>
      <c r="Q9" s="151"/>
      <c r="R9" s="151"/>
    </row>
    <row r="10" spans="1:18" ht="13.5" customHeight="1" x14ac:dyDescent="0.2">
      <c r="A10" s="146" t="s">
        <v>28</v>
      </c>
      <c r="B10" s="400"/>
      <c r="C10" s="410"/>
      <c r="D10" s="410"/>
      <c r="E10" s="411"/>
      <c r="F10" s="395"/>
      <c r="G10" s="396"/>
      <c r="H10" s="397"/>
      <c r="I10" s="401"/>
      <c r="J10" s="150"/>
      <c r="K10" s="151"/>
      <c r="L10" s="151"/>
      <c r="M10" s="151"/>
      <c r="N10" s="151"/>
      <c r="O10" s="151"/>
      <c r="P10" s="151"/>
      <c r="Q10" s="151"/>
      <c r="R10" s="151"/>
    </row>
    <row r="11" spans="1:18" ht="13.5" customHeight="1" x14ac:dyDescent="0.2">
      <c r="A11" s="146" t="s">
        <v>29</v>
      </c>
      <c r="B11" s="400"/>
      <c r="C11" s="410"/>
      <c r="D11" s="410"/>
      <c r="E11" s="411"/>
      <c r="F11" s="395"/>
      <c r="G11" s="396"/>
      <c r="H11" s="397"/>
      <c r="I11" s="401"/>
      <c r="J11" s="150"/>
      <c r="K11" s="151"/>
      <c r="L11" s="151"/>
      <c r="M11" s="151"/>
      <c r="N11" s="151"/>
      <c r="O11" s="151"/>
      <c r="P11" s="151"/>
      <c r="Q11" s="151"/>
      <c r="R11" s="151"/>
    </row>
    <row r="12" spans="1:18" ht="13.5" customHeight="1" x14ac:dyDescent="0.2">
      <c r="A12" s="146" t="s">
        <v>30</v>
      </c>
      <c r="B12" s="402"/>
      <c r="C12" s="412"/>
      <c r="D12" s="412"/>
      <c r="E12" s="411"/>
      <c r="F12" s="395"/>
      <c r="G12" s="396"/>
      <c r="H12" s="397"/>
      <c r="I12" s="401"/>
      <c r="J12" s="150"/>
      <c r="K12" s="151"/>
      <c r="L12" s="151"/>
      <c r="M12" s="151"/>
      <c r="N12" s="151"/>
      <c r="O12" s="151"/>
      <c r="P12" s="151"/>
      <c r="Q12" s="151"/>
      <c r="R12" s="151"/>
    </row>
    <row r="13" spans="1:18" ht="13.5" customHeight="1" x14ac:dyDescent="0.2">
      <c r="A13" s="403"/>
      <c r="B13" s="404">
        <f>SUM(B5:B12)</f>
        <v>0</v>
      </c>
      <c r="C13" s="405"/>
      <c r="D13" s="405"/>
      <c r="E13" s="405"/>
      <c r="F13" s="406">
        <f>SUM(F5:F12)</f>
        <v>0</v>
      </c>
      <c r="G13" s="407">
        <f>SUM(G5:G12)</f>
        <v>0</v>
      </c>
      <c r="H13" s="407">
        <f>SUM(H5:H12)</f>
        <v>0</v>
      </c>
      <c r="I13" s="404">
        <f>SUM(I5:I12)</f>
        <v>0</v>
      </c>
      <c r="J13" s="148"/>
      <c r="K13" s="133"/>
      <c r="L13" s="133"/>
      <c r="M13" s="133"/>
      <c r="N13" s="133"/>
      <c r="O13" s="133"/>
      <c r="P13" s="133"/>
      <c r="Q13" s="133"/>
      <c r="R13" s="133"/>
    </row>
    <row r="14" spans="1:18" ht="30" customHeight="1" x14ac:dyDescent="0.2">
      <c r="A14" s="886"/>
      <c r="B14" s="886"/>
      <c r="C14" s="886"/>
      <c r="D14" s="886"/>
      <c r="E14" s="886"/>
      <c r="F14" s="152"/>
      <c r="G14" s="153"/>
      <c r="H14" s="153"/>
      <c r="I14" s="154"/>
      <c r="J14" s="155"/>
      <c r="K14" s="155"/>
      <c r="L14" s="155"/>
      <c r="M14" s="155"/>
      <c r="N14" s="155"/>
      <c r="O14" s="155"/>
      <c r="P14" s="155"/>
      <c r="Q14" s="155"/>
      <c r="R14" s="155"/>
    </row>
    <row r="15" spans="1:18" ht="38.1" customHeight="1" x14ac:dyDescent="0.2">
      <c r="A15" s="887" t="s">
        <v>492</v>
      </c>
      <c r="B15" s="888"/>
      <c r="C15" s="888"/>
      <c r="D15" s="888"/>
      <c r="E15" s="889"/>
      <c r="F15" s="910" t="s">
        <v>32</v>
      </c>
      <c r="G15" s="891"/>
      <c r="H15" s="891"/>
      <c r="I15" s="135" t="s">
        <v>33</v>
      </c>
      <c r="J15" s="155"/>
      <c r="K15" s="155"/>
      <c r="L15" s="155"/>
      <c r="M15" s="155"/>
      <c r="N15" s="155"/>
      <c r="O15" s="155"/>
      <c r="P15" s="155"/>
      <c r="Q15" s="155"/>
      <c r="R15" s="155"/>
    </row>
    <row r="16" spans="1:18" ht="40.5" customHeight="1" x14ac:dyDescent="0.2">
      <c r="A16" s="156" t="s">
        <v>133</v>
      </c>
      <c r="B16" s="512" t="s">
        <v>20</v>
      </c>
      <c r="C16" s="892" t="s">
        <v>478</v>
      </c>
      <c r="D16" s="893"/>
      <c r="E16" s="894"/>
      <c r="F16" s="545" t="s">
        <v>477</v>
      </c>
      <c r="G16" s="545" t="s">
        <v>249</v>
      </c>
      <c r="H16" s="569" t="s">
        <v>130</v>
      </c>
      <c r="I16" s="140"/>
      <c r="J16" s="155"/>
      <c r="K16" s="155"/>
      <c r="L16" s="155"/>
      <c r="M16" s="155"/>
      <c r="N16" s="155"/>
      <c r="O16" s="155"/>
      <c r="P16" s="155"/>
      <c r="Q16" s="155"/>
      <c r="R16" s="155"/>
    </row>
    <row r="17" spans="1:18" ht="13.5" customHeight="1" x14ac:dyDescent="0.2">
      <c r="A17" s="398"/>
      <c r="B17" s="399"/>
      <c r="C17" s="884"/>
      <c r="D17" s="884"/>
      <c r="E17" s="885"/>
      <c r="F17" s="395"/>
      <c r="G17" s="396"/>
      <c r="H17" s="394" t="s">
        <v>413</v>
      </c>
      <c r="I17" s="144"/>
      <c r="J17" s="901"/>
      <c r="K17" s="835"/>
      <c r="L17" s="835"/>
      <c r="M17" s="835"/>
      <c r="N17" s="835"/>
      <c r="O17" s="835"/>
      <c r="P17" s="835"/>
      <c r="Q17" s="133"/>
      <c r="R17" s="133"/>
    </row>
    <row r="18" spans="1:18" ht="13.5" customHeight="1" x14ac:dyDescent="0.2">
      <c r="A18" s="398"/>
      <c r="B18" s="400"/>
      <c r="C18" s="884"/>
      <c r="D18" s="884"/>
      <c r="E18" s="885"/>
      <c r="F18" s="395"/>
      <c r="G18" s="396"/>
      <c r="H18" s="397"/>
      <c r="I18" s="144"/>
      <c r="J18" s="133"/>
      <c r="K18" s="133"/>
      <c r="L18" s="133"/>
      <c r="M18" s="133"/>
      <c r="N18" s="133"/>
      <c r="O18" s="133"/>
      <c r="P18" s="133"/>
      <c r="Q18" s="133"/>
      <c r="R18" s="133"/>
    </row>
    <row r="19" spans="1:18" ht="13.5" customHeight="1" x14ac:dyDescent="0.2">
      <c r="A19" s="398"/>
      <c r="B19" s="400"/>
      <c r="C19" s="884"/>
      <c r="D19" s="884"/>
      <c r="E19" s="885"/>
      <c r="F19" s="395"/>
      <c r="G19" s="396"/>
      <c r="H19" s="397"/>
      <c r="I19" s="144"/>
      <c r="J19" s="133"/>
      <c r="K19" s="133"/>
      <c r="L19" s="133"/>
      <c r="M19" s="133"/>
      <c r="N19" s="133"/>
      <c r="O19" s="133"/>
      <c r="P19" s="133"/>
      <c r="Q19" s="133"/>
      <c r="R19" s="133"/>
    </row>
    <row r="20" spans="1:18" ht="13.5" customHeight="1" x14ac:dyDescent="0.2">
      <c r="A20" s="398"/>
      <c r="B20" s="400"/>
      <c r="C20" s="895"/>
      <c r="D20" s="896"/>
      <c r="E20" s="897"/>
      <c r="F20" s="395"/>
      <c r="G20" s="396"/>
      <c r="H20" s="397"/>
      <c r="I20" s="149"/>
      <c r="J20" s="133"/>
      <c r="K20" s="133"/>
      <c r="L20" s="133"/>
      <c r="M20" s="133"/>
      <c r="N20" s="133"/>
      <c r="O20" s="133"/>
      <c r="P20" s="133"/>
      <c r="Q20" s="133"/>
      <c r="R20" s="133"/>
    </row>
    <row r="21" spans="1:18" ht="13.5" customHeight="1" x14ac:dyDescent="0.2">
      <c r="A21" s="398"/>
      <c r="B21" s="400"/>
      <c r="C21" s="884"/>
      <c r="D21" s="884"/>
      <c r="E21" s="885"/>
      <c r="F21" s="395"/>
      <c r="G21" s="396"/>
      <c r="H21" s="397"/>
      <c r="I21" s="149"/>
      <c r="J21" s="133"/>
      <c r="K21" s="133"/>
      <c r="L21" s="133"/>
      <c r="M21" s="133"/>
      <c r="N21" s="133"/>
      <c r="O21" s="133"/>
      <c r="P21" s="133"/>
      <c r="Q21" s="133"/>
      <c r="R21" s="133"/>
    </row>
    <row r="22" spans="1:18" ht="13.5" customHeight="1" x14ac:dyDescent="0.2">
      <c r="A22" s="398"/>
      <c r="B22" s="400"/>
      <c r="C22" s="884"/>
      <c r="D22" s="884"/>
      <c r="E22" s="885"/>
      <c r="F22" s="395"/>
      <c r="G22" s="396"/>
      <c r="H22" s="397"/>
      <c r="I22" s="149"/>
      <c r="J22" s="133"/>
      <c r="K22" s="133"/>
      <c r="L22" s="133"/>
      <c r="M22" s="133"/>
      <c r="N22" s="133"/>
      <c r="O22" s="133"/>
      <c r="P22" s="133"/>
      <c r="Q22" s="133"/>
      <c r="R22" s="133"/>
    </row>
    <row r="23" spans="1:18" ht="13.5" customHeight="1" x14ac:dyDescent="0.2">
      <c r="A23" s="398"/>
      <c r="B23" s="400"/>
      <c r="C23" s="884"/>
      <c r="D23" s="884"/>
      <c r="E23" s="885"/>
      <c r="F23" s="395"/>
      <c r="G23" s="396"/>
      <c r="H23" s="397"/>
      <c r="I23" s="149"/>
      <c r="J23" s="133"/>
      <c r="K23" s="133"/>
      <c r="L23" s="133"/>
      <c r="M23" s="133"/>
      <c r="N23" s="133"/>
      <c r="O23" s="133"/>
      <c r="P23" s="133"/>
      <c r="Q23" s="133"/>
      <c r="R23" s="133"/>
    </row>
    <row r="24" spans="1:18" ht="13.5" customHeight="1" x14ac:dyDescent="0.2">
      <c r="A24" s="398"/>
      <c r="B24" s="400"/>
      <c r="C24" s="884"/>
      <c r="D24" s="884"/>
      <c r="E24" s="885"/>
      <c r="F24" s="395"/>
      <c r="G24" s="396"/>
      <c r="H24" s="397"/>
      <c r="I24" s="149"/>
      <c r="J24" s="133"/>
      <c r="K24" s="133"/>
      <c r="L24" s="133"/>
      <c r="M24" s="133"/>
      <c r="N24" s="133"/>
      <c r="O24" s="133"/>
      <c r="P24" s="133"/>
      <c r="Q24" s="133"/>
      <c r="R24" s="133"/>
    </row>
    <row r="25" spans="1:18" ht="13.5" customHeight="1" x14ac:dyDescent="0.2">
      <c r="A25" s="398"/>
      <c r="B25" s="400"/>
      <c r="C25" s="884"/>
      <c r="D25" s="884"/>
      <c r="E25" s="885"/>
      <c r="F25" s="395"/>
      <c r="G25" s="396"/>
      <c r="H25" s="397"/>
      <c r="I25" s="144"/>
      <c r="J25" s="133"/>
      <c r="K25" s="133"/>
      <c r="L25" s="133"/>
      <c r="M25" s="133"/>
      <c r="N25" s="133"/>
      <c r="O25" s="133"/>
      <c r="P25" s="133"/>
      <c r="Q25" s="133"/>
      <c r="R25" s="133"/>
    </row>
    <row r="26" spans="1:18" ht="13.5" customHeight="1" x14ac:dyDescent="0.2">
      <c r="A26" s="398"/>
      <c r="B26" s="400"/>
      <c r="C26" s="884"/>
      <c r="D26" s="884"/>
      <c r="E26" s="885"/>
      <c r="F26" s="395"/>
      <c r="G26" s="396"/>
      <c r="H26" s="397"/>
      <c r="I26" s="144"/>
      <c r="J26" s="133"/>
      <c r="K26" s="133"/>
      <c r="L26" s="133"/>
      <c r="M26" s="133"/>
      <c r="N26" s="133"/>
      <c r="O26" s="133"/>
      <c r="P26" s="133"/>
      <c r="Q26" s="133"/>
      <c r="R26" s="133"/>
    </row>
    <row r="27" spans="1:18" ht="13.5" customHeight="1" x14ac:dyDescent="0.2">
      <c r="A27" s="398"/>
      <c r="B27" s="400"/>
      <c r="C27" s="907"/>
      <c r="D27" s="908"/>
      <c r="E27" s="909"/>
      <c r="F27" s="395"/>
      <c r="G27" s="396"/>
      <c r="H27" s="397"/>
      <c r="I27" s="144"/>
      <c r="J27" s="133"/>
      <c r="K27" s="133"/>
      <c r="L27" s="133"/>
      <c r="M27" s="133"/>
      <c r="N27" s="133"/>
      <c r="O27" s="133"/>
      <c r="P27" s="133"/>
      <c r="Q27" s="133"/>
      <c r="R27" s="133"/>
    </row>
    <row r="28" spans="1:18" ht="13.5" customHeight="1" x14ac:dyDescent="0.2">
      <c r="A28" s="398"/>
      <c r="B28" s="400"/>
      <c r="C28" s="884"/>
      <c r="D28" s="884"/>
      <c r="E28" s="885"/>
      <c r="F28" s="395"/>
      <c r="G28" s="396"/>
      <c r="H28" s="397"/>
      <c r="I28" s="144"/>
      <c r="J28" s="133"/>
      <c r="K28" s="133"/>
      <c r="L28" s="133"/>
      <c r="M28" s="133"/>
      <c r="N28" s="133"/>
      <c r="O28" s="133"/>
      <c r="P28" s="133"/>
      <c r="Q28" s="133"/>
      <c r="R28" s="133"/>
    </row>
    <row r="29" spans="1:18" ht="13.5" customHeight="1" x14ac:dyDescent="0.2">
      <c r="A29" s="398"/>
      <c r="B29" s="400"/>
      <c r="C29" s="884"/>
      <c r="D29" s="884"/>
      <c r="E29" s="885"/>
      <c r="F29" s="395"/>
      <c r="G29" s="396"/>
      <c r="H29" s="397"/>
      <c r="I29" s="144"/>
      <c r="J29" s="133"/>
      <c r="K29" s="133"/>
      <c r="L29" s="133"/>
      <c r="M29" s="133"/>
      <c r="N29" s="133"/>
      <c r="O29" s="133"/>
      <c r="P29" s="133"/>
      <c r="Q29" s="133"/>
      <c r="R29" s="133"/>
    </row>
    <row r="30" spans="1:18" ht="13.5" customHeight="1" x14ac:dyDescent="0.2">
      <c r="A30" s="398"/>
      <c r="B30" s="400"/>
      <c r="C30" s="884"/>
      <c r="D30" s="884"/>
      <c r="E30" s="885"/>
      <c r="F30" s="395"/>
      <c r="G30" s="396"/>
      <c r="H30" s="397"/>
      <c r="I30" s="149"/>
      <c r="J30" s="133"/>
      <c r="K30" s="133"/>
      <c r="L30" s="133"/>
      <c r="M30" s="133"/>
      <c r="N30" s="133"/>
      <c r="O30" s="133"/>
      <c r="P30" s="133"/>
      <c r="Q30" s="133"/>
      <c r="R30" s="133"/>
    </row>
    <row r="31" spans="1:18" ht="13.5" customHeight="1" x14ac:dyDescent="0.2">
      <c r="A31" s="398"/>
      <c r="B31" s="400"/>
      <c r="C31" s="884"/>
      <c r="D31" s="884"/>
      <c r="E31" s="885"/>
      <c r="F31" s="395"/>
      <c r="G31" s="396"/>
      <c r="H31" s="397"/>
      <c r="I31" s="149"/>
      <c r="J31" s="133"/>
      <c r="K31" s="133"/>
      <c r="L31" s="133"/>
      <c r="M31" s="133"/>
      <c r="N31" s="133"/>
      <c r="O31" s="133"/>
      <c r="P31" s="133"/>
      <c r="Q31" s="133"/>
      <c r="R31" s="133"/>
    </row>
    <row r="32" spans="1:18" ht="13.5" customHeight="1" x14ac:dyDescent="0.2">
      <c r="A32" s="398"/>
      <c r="B32" s="400"/>
      <c r="C32" s="884"/>
      <c r="D32" s="884"/>
      <c r="E32" s="885"/>
      <c r="F32" s="395"/>
      <c r="G32" s="396"/>
      <c r="H32" s="397"/>
      <c r="I32" s="149"/>
      <c r="J32" s="133"/>
      <c r="K32" s="133"/>
      <c r="L32" s="133"/>
      <c r="M32" s="133"/>
      <c r="N32" s="133"/>
      <c r="O32" s="133"/>
      <c r="P32" s="133"/>
      <c r="Q32" s="133"/>
      <c r="R32" s="133"/>
    </row>
    <row r="33" spans="1:18" ht="13.5" customHeight="1" x14ac:dyDescent="0.2">
      <c r="A33" s="398"/>
      <c r="B33" s="400"/>
      <c r="C33" s="884"/>
      <c r="D33" s="884"/>
      <c r="E33" s="885"/>
      <c r="F33" s="395"/>
      <c r="G33" s="396"/>
      <c r="H33" s="397"/>
      <c r="I33" s="149"/>
      <c r="J33" s="133"/>
      <c r="K33" s="133"/>
      <c r="L33" s="133"/>
      <c r="M33" s="133"/>
      <c r="N33" s="133"/>
      <c r="O33" s="133"/>
      <c r="P33" s="133"/>
      <c r="Q33" s="133"/>
      <c r="R33" s="133"/>
    </row>
    <row r="34" spans="1:18" ht="13.5" customHeight="1" x14ac:dyDescent="0.2">
      <c r="A34" s="398"/>
      <c r="B34" s="400"/>
      <c r="C34" s="884"/>
      <c r="D34" s="884"/>
      <c r="E34" s="885"/>
      <c r="F34" s="395"/>
      <c r="G34" s="396"/>
      <c r="H34" s="397"/>
      <c r="I34" s="149"/>
      <c r="J34" s="133"/>
      <c r="K34" s="133"/>
      <c r="L34" s="133"/>
      <c r="M34" s="133"/>
      <c r="N34" s="133"/>
      <c r="O34" s="133"/>
      <c r="P34" s="133"/>
      <c r="Q34" s="133"/>
      <c r="R34" s="133"/>
    </row>
    <row r="35" spans="1:18" ht="13.5" customHeight="1" x14ac:dyDescent="0.2">
      <c r="A35" s="398"/>
      <c r="B35" s="400"/>
      <c r="C35" s="884"/>
      <c r="D35" s="884"/>
      <c r="E35" s="885"/>
      <c r="F35" s="395"/>
      <c r="G35" s="396"/>
      <c r="H35" s="397"/>
      <c r="I35" s="149"/>
      <c r="J35" s="133"/>
      <c r="K35" s="133"/>
      <c r="L35" s="133"/>
      <c r="M35" s="133"/>
      <c r="N35" s="133"/>
      <c r="O35" s="133"/>
      <c r="P35" s="133"/>
      <c r="Q35" s="133"/>
      <c r="R35" s="133"/>
    </row>
    <row r="36" spans="1:18" ht="13.5" customHeight="1" x14ac:dyDescent="0.2">
      <c r="A36" s="398"/>
      <c r="B36" s="400"/>
      <c r="C36" s="884"/>
      <c r="D36" s="884"/>
      <c r="E36" s="885"/>
      <c r="F36" s="395"/>
      <c r="G36" s="396"/>
      <c r="H36" s="397"/>
      <c r="I36" s="149"/>
      <c r="J36" s="133"/>
      <c r="K36" s="133"/>
      <c r="L36" s="133"/>
      <c r="M36" s="133"/>
      <c r="N36" s="133"/>
      <c r="O36" s="133"/>
      <c r="P36" s="133"/>
      <c r="Q36" s="133"/>
      <c r="R36" s="133"/>
    </row>
    <row r="37" spans="1:18" ht="13.5" customHeight="1" thickBot="1" x14ac:dyDescent="0.25">
      <c r="A37" s="158"/>
      <c r="B37" s="159">
        <f>SUM(B17:B36)</f>
        <v>0</v>
      </c>
      <c r="C37" s="160"/>
      <c r="D37" s="160"/>
      <c r="E37" s="160"/>
      <c r="F37" s="161">
        <f>SUM(F17:F36)</f>
        <v>0</v>
      </c>
      <c r="G37" s="161">
        <f>SUM(G17:G36)</f>
        <v>0</v>
      </c>
      <c r="H37" s="162">
        <f>SUM(H17:H36)</f>
        <v>0</v>
      </c>
      <c r="I37" s="163">
        <f>SUM(I17:I36)</f>
        <v>0</v>
      </c>
      <c r="J37" s="155"/>
      <c r="K37" s="155"/>
      <c r="L37" s="133"/>
      <c r="M37" s="133"/>
      <c r="N37" s="133"/>
      <c r="O37" s="133"/>
      <c r="P37" s="133"/>
      <c r="Q37" s="133"/>
      <c r="R37" s="133"/>
    </row>
    <row r="38" spans="1:18" s="97" customFormat="1" ht="20.100000000000001" customHeight="1" thickBot="1" x14ac:dyDescent="0.3">
      <c r="A38" s="536"/>
      <c r="B38" s="556"/>
      <c r="C38" s="902" t="s">
        <v>244</v>
      </c>
      <c r="D38" s="902"/>
      <c r="E38" s="903"/>
      <c r="F38" s="537"/>
      <c r="G38" s="537"/>
      <c r="H38" s="537"/>
      <c r="I38" s="538"/>
      <c r="J38" s="96"/>
      <c r="K38" s="96"/>
      <c r="L38" s="96"/>
      <c r="M38" s="96"/>
      <c r="N38" s="96"/>
      <c r="O38" s="96"/>
      <c r="P38" s="96"/>
      <c r="Q38" s="96"/>
      <c r="R38" s="96"/>
    </row>
    <row r="39" spans="1:18" s="97" customFormat="1" ht="20.100000000000001" customHeight="1" thickBot="1" x14ac:dyDescent="0.3">
      <c r="A39" s="548"/>
      <c r="B39" s="558"/>
      <c r="C39" s="554" t="s">
        <v>245</v>
      </c>
      <c r="D39" s="552"/>
      <c r="E39" s="552"/>
      <c r="F39" s="537"/>
      <c r="G39" s="537"/>
      <c r="H39" s="537"/>
      <c r="I39" s="538"/>
      <c r="J39" s="96"/>
      <c r="K39" s="96"/>
      <c r="L39" s="96"/>
      <c r="M39" s="96"/>
      <c r="N39" s="96"/>
      <c r="O39" s="96"/>
      <c r="P39" s="96"/>
      <c r="Q39" s="96"/>
      <c r="R39" s="96"/>
    </row>
    <row r="40" spans="1:18" s="97" customFormat="1" ht="20.100000000000001" customHeight="1" thickBot="1" x14ac:dyDescent="0.3">
      <c r="A40" s="548"/>
      <c r="B40" s="557"/>
      <c r="C40" s="554" t="s">
        <v>246</v>
      </c>
      <c r="D40" s="552"/>
      <c r="E40" s="552"/>
      <c r="F40" s="537"/>
      <c r="G40" s="537"/>
      <c r="H40" s="537"/>
      <c r="I40" s="538"/>
      <c r="J40" s="96"/>
      <c r="K40" s="96"/>
      <c r="L40" s="96"/>
      <c r="M40" s="96"/>
      <c r="N40" s="96"/>
      <c r="O40" s="96"/>
      <c r="P40" s="96"/>
      <c r="Q40" s="96"/>
      <c r="R40" s="96"/>
    </row>
    <row r="41" spans="1:18" ht="23.1" customHeight="1" x14ac:dyDescent="0.2">
      <c r="A41" s="549"/>
      <c r="B41" s="555">
        <f>B37+B13</f>
        <v>0</v>
      </c>
      <c r="C41" s="904" t="s">
        <v>540</v>
      </c>
      <c r="D41" s="905"/>
      <c r="E41" s="906"/>
      <c r="F41" s="534"/>
      <c r="G41" s="534"/>
      <c r="H41" s="534"/>
      <c r="I41" s="535"/>
      <c r="J41" s="155"/>
      <c r="K41" s="155"/>
      <c r="L41" s="155"/>
      <c r="M41" s="155"/>
      <c r="N41" s="155"/>
      <c r="O41" s="155"/>
      <c r="P41" s="155"/>
      <c r="Q41" s="155"/>
      <c r="R41" s="155"/>
    </row>
    <row r="42" spans="1:18" ht="18.95" customHeight="1" x14ac:dyDescent="0.2">
      <c r="A42" s="549"/>
      <c r="B42" s="553">
        <f>SUM(B40+B39+B38+B37+B13)</f>
        <v>0</v>
      </c>
      <c r="C42" s="904" t="s">
        <v>541</v>
      </c>
      <c r="D42" s="905"/>
      <c r="E42" s="906"/>
      <c r="F42" s="534"/>
      <c r="G42" s="534"/>
      <c r="H42" s="534"/>
      <c r="I42" s="535"/>
      <c r="J42" s="133"/>
      <c r="K42" s="133"/>
      <c r="L42" s="133"/>
      <c r="M42" s="133"/>
      <c r="N42" s="133"/>
      <c r="O42" s="133"/>
      <c r="P42" s="133"/>
      <c r="Q42" s="133"/>
      <c r="R42" s="133"/>
    </row>
    <row r="43" spans="1:18" ht="13.5" customHeight="1" x14ac:dyDescent="0.2">
      <c r="A43" s="133"/>
      <c r="B43" s="157"/>
      <c r="C43" s="157"/>
      <c r="D43" s="157"/>
      <c r="E43" s="157"/>
      <c r="F43" s="133"/>
      <c r="G43" s="133"/>
      <c r="H43" s="133"/>
      <c r="I43" s="167"/>
      <c r="J43" s="133"/>
      <c r="K43" s="133"/>
      <c r="L43" s="133"/>
      <c r="M43" s="133"/>
      <c r="N43" s="133"/>
      <c r="O43" s="133"/>
      <c r="P43" s="133"/>
      <c r="Q43" s="133"/>
      <c r="R43" s="133"/>
    </row>
    <row r="44" spans="1:18" ht="13.5" customHeight="1" x14ac:dyDescent="0.2">
      <c r="A44" s="133"/>
      <c r="B44" s="157"/>
      <c r="C44" s="157"/>
      <c r="D44" s="157"/>
      <c r="E44" s="157"/>
      <c r="F44" s="133"/>
      <c r="G44" s="133"/>
      <c r="H44" s="133"/>
      <c r="I44" s="167"/>
      <c r="J44" s="133"/>
      <c r="K44" s="133"/>
      <c r="L44" s="133"/>
      <c r="M44" s="133"/>
      <c r="N44" s="133"/>
      <c r="O44" s="133"/>
      <c r="P44" s="133"/>
      <c r="Q44" s="133"/>
      <c r="R44" s="133"/>
    </row>
    <row r="45" spans="1:18" ht="13.5" customHeight="1" x14ac:dyDescent="0.2">
      <c r="A45" s="133"/>
      <c r="B45" s="157"/>
      <c r="C45" s="157"/>
      <c r="D45" s="157"/>
      <c r="E45" s="157"/>
      <c r="F45" s="133"/>
      <c r="G45" s="133"/>
      <c r="H45" s="133"/>
      <c r="I45" s="167"/>
      <c r="J45" s="133"/>
      <c r="K45" s="133"/>
      <c r="L45" s="133"/>
      <c r="M45" s="133"/>
      <c r="N45" s="133"/>
      <c r="O45" s="133"/>
      <c r="P45" s="133"/>
      <c r="Q45" s="133"/>
      <c r="R45" s="133"/>
    </row>
    <row r="46" spans="1:18" ht="13.5" customHeight="1" x14ac:dyDescent="0.2">
      <c r="A46" s="133"/>
      <c r="B46" s="157"/>
      <c r="C46" s="157"/>
      <c r="D46" s="157"/>
      <c r="E46" s="157"/>
      <c r="F46" s="133"/>
      <c r="G46" s="133"/>
      <c r="H46" s="133"/>
      <c r="I46" s="167"/>
      <c r="J46" s="133"/>
      <c r="K46" s="133"/>
      <c r="L46" s="133"/>
      <c r="M46" s="133"/>
      <c r="N46" s="133"/>
      <c r="O46" s="133"/>
      <c r="P46" s="133"/>
      <c r="Q46" s="133"/>
      <c r="R46" s="133"/>
    </row>
    <row r="47" spans="1:18" ht="13.5" customHeight="1" x14ac:dyDescent="0.2">
      <c r="A47" s="133"/>
      <c r="B47" s="157"/>
      <c r="C47" s="157"/>
      <c r="D47" s="157"/>
      <c r="E47" s="157"/>
      <c r="F47" s="133"/>
      <c r="G47" s="133"/>
      <c r="H47" s="133"/>
      <c r="I47" s="167"/>
      <c r="J47" s="133"/>
      <c r="K47" s="133"/>
      <c r="L47" s="133"/>
      <c r="M47" s="133"/>
      <c r="N47" s="133"/>
      <c r="O47" s="133"/>
      <c r="P47" s="133"/>
      <c r="Q47" s="133"/>
      <c r="R47" s="133"/>
    </row>
    <row r="48" spans="1:18" ht="13.5" customHeight="1" x14ac:dyDescent="0.2">
      <c r="A48" s="133"/>
      <c r="B48" s="157"/>
      <c r="C48" s="157"/>
      <c r="D48" s="157"/>
      <c r="E48" s="157"/>
      <c r="F48" s="133"/>
      <c r="G48" s="133"/>
      <c r="H48" s="133"/>
      <c r="I48" s="167"/>
      <c r="J48" s="133"/>
      <c r="K48" s="133"/>
      <c r="L48" s="133"/>
      <c r="M48" s="133"/>
      <c r="N48" s="133"/>
      <c r="O48" s="133"/>
      <c r="P48" s="133"/>
      <c r="Q48" s="133"/>
      <c r="R48" s="133"/>
    </row>
    <row r="49" spans="1:18" ht="13.5" customHeight="1" x14ac:dyDescent="0.2">
      <c r="A49" s="133"/>
      <c r="B49" s="157"/>
      <c r="C49" s="157"/>
      <c r="D49" s="157"/>
      <c r="E49" s="157"/>
      <c r="F49" s="133"/>
      <c r="G49" s="133"/>
      <c r="H49" s="133"/>
      <c r="I49" s="167"/>
      <c r="J49" s="133"/>
      <c r="K49" s="133"/>
      <c r="L49" s="133"/>
      <c r="M49" s="133"/>
      <c r="N49" s="133"/>
      <c r="O49" s="133"/>
      <c r="P49" s="133"/>
      <c r="Q49" s="133"/>
      <c r="R49" s="133"/>
    </row>
    <row r="50" spans="1:18" ht="13.5" customHeight="1" x14ac:dyDescent="0.2">
      <c r="A50" s="133"/>
      <c r="B50" s="157"/>
      <c r="C50" s="157"/>
      <c r="D50" s="157"/>
      <c r="E50" s="157"/>
      <c r="F50" s="133"/>
      <c r="G50" s="133"/>
      <c r="H50" s="133"/>
      <c r="I50" s="167"/>
      <c r="J50" s="133"/>
      <c r="K50" s="133"/>
      <c r="L50" s="133"/>
      <c r="M50" s="133"/>
      <c r="N50" s="133"/>
      <c r="O50" s="133"/>
      <c r="P50" s="133"/>
      <c r="Q50" s="133"/>
      <c r="R50" s="133"/>
    </row>
    <row r="51" spans="1:18" ht="13.5" customHeight="1" x14ac:dyDescent="0.2">
      <c r="A51" s="133"/>
      <c r="B51" s="157"/>
      <c r="C51" s="157"/>
      <c r="D51" s="157"/>
      <c r="E51" s="157"/>
      <c r="F51" s="133"/>
      <c r="G51" s="133"/>
      <c r="H51" s="133"/>
      <c r="I51" s="167"/>
      <c r="J51" s="133"/>
      <c r="K51" s="133"/>
      <c r="L51" s="133"/>
      <c r="M51" s="133"/>
      <c r="N51" s="133"/>
      <c r="O51" s="133"/>
      <c r="P51" s="133"/>
      <c r="Q51" s="133"/>
      <c r="R51" s="133"/>
    </row>
    <row r="52" spans="1:18" ht="13.5" customHeight="1" x14ac:dyDescent="0.2">
      <c r="A52" s="133"/>
      <c r="B52" s="157"/>
      <c r="C52" s="157"/>
      <c r="D52" s="157"/>
      <c r="E52" s="157"/>
      <c r="F52" s="133"/>
      <c r="G52" s="133"/>
      <c r="H52" s="133"/>
      <c r="I52" s="167"/>
      <c r="J52" s="133"/>
      <c r="K52" s="133"/>
      <c r="L52" s="133"/>
      <c r="M52" s="133"/>
      <c r="N52" s="133"/>
      <c r="O52" s="133"/>
      <c r="P52" s="133"/>
      <c r="Q52" s="133"/>
      <c r="R52" s="133"/>
    </row>
    <row r="53" spans="1:18" ht="13.5" customHeight="1" x14ac:dyDescent="0.2">
      <c r="A53" s="133"/>
      <c r="B53" s="157"/>
      <c r="C53" s="157"/>
      <c r="D53" s="157"/>
      <c r="E53" s="157"/>
      <c r="F53" s="133"/>
      <c r="G53" s="133"/>
      <c r="H53" s="133"/>
      <c r="I53" s="167"/>
      <c r="J53" s="133"/>
      <c r="K53" s="133"/>
      <c r="L53" s="133"/>
      <c r="M53" s="133"/>
      <c r="N53" s="133"/>
      <c r="O53" s="133"/>
      <c r="P53" s="133"/>
      <c r="Q53" s="133"/>
      <c r="R53" s="133"/>
    </row>
    <row r="54" spans="1:18" ht="13.5" customHeight="1" x14ac:dyDescent="0.2">
      <c r="A54" s="133"/>
      <c r="B54" s="157"/>
      <c r="C54" s="157"/>
      <c r="D54" s="157"/>
      <c r="E54" s="157"/>
      <c r="F54" s="133"/>
      <c r="G54" s="133"/>
      <c r="H54" s="133"/>
      <c r="I54" s="167"/>
      <c r="J54" s="133"/>
      <c r="K54" s="133"/>
      <c r="L54" s="133"/>
      <c r="M54" s="133"/>
      <c r="N54" s="133"/>
      <c r="O54" s="133"/>
      <c r="P54" s="133"/>
      <c r="Q54" s="133"/>
      <c r="R54" s="133"/>
    </row>
    <row r="55" spans="1:18" ht="13.5" customHeight="1" x14ac:dyDescent="0.2">
      <c r="A55" s="133"/>
      <c r="B55" s="157"/>
      <c r="C55" s="157"/>
      <c r="D55" s="157"/>
      <c r="E55" s="157"/>
      <c r="F55" s="133"/>
      <c r="G55" s="133"/>
      <c r="H55" s="133"/>
      <c r="I55" s="167"/>
      <c r="J55" s="133"/>
      <c r="K55" s="133"/>
      <c r="L55" s="133"/>
      <c r="M55" s="133"/>
      <c r="N55" s="133"/>
      <c r="O55" s="133"/>
      <c r="P55" s="133"/>
      <c r="Q55" s="133"/>
      <c r="R55" s="133"/>
    </row>
    <row r="56" spans="1:18" ht="13.5" customHeight="1" x14ac:dyDescent="0.2">
      <c r="A56" s="133"/>
      <c r="B56" s="157"/>
      <c r="C56" s="157"/>
      <c r="D56" s="157"/>
      <c r="E56" s="157"/>
      <c r="F56" s="133"/>
      <c r="G56" s="133"/>
      <c r="H56" s="133"/>
      <c r="I56" s="167"/>
      <c r="J56" s="133"/>
      <c r="K56" s="133"/>
      <c r="L56" s="133"/>
      <c r="M56" s="133"/>
      <c r="N56" s="133"/>
      <c r="O56" s="133"/>
      <c r="P56" s="133"/>
      <c r="Q56" s="133"/>
      <c r="R56" s="133"/>
    </row>
    <row r="57" spans="1:18" ht="13.5" customHeight="1" x14ac:dyDescent="0.2">
      <c r="A57" s="133"/>
      <c r="B57" s="157"/>
      <c r="C57" s="157"/>
      <c r="D57" s="157"/>
      <c r="E57" s="157"/>
      <c r="F57" s="133"/>
      <c r="G57" s="133"/>
      <c r="H57" s="133"/>
      <c r="I57" s="167"/>
      <c r="J57" s="133"/>
      <c r="K57" s="133"/>
      <c r="L57" s="133"/>
      <c r="M57" s="133"/>
      <c r="N57" s="133"/>
      <c r="O57" s="133"/>
      <c r="P57" s="133"/>
      <c r="Q57" s="133"/>
      <c r="R57" s="133"/>
    </row>
    <row r="58" spans="1:18" ht="13.5" customHeight="1" x14ac:dyDescent="0.2">
      <c r="A58" s="133"/>
      <c r="B58" s="157"/>
      <c r="C58" s="157"/>
      <c r="D58" s="157"/>
      <c r="E58" s="157"/>
      <c r="F58" s="133"/>
      <c r="G58" s="133"/>
      <c r="H58" s="133"/>
      <c r="I58" s="167"/>
      <c r="J58" s="133"/>
      <c r="K58" s="133"/>
      <c r="L58" s="133"/>
      <c r="M58" s="133"/>
      <c r="N58" s="133"/>
      <c r="O58" s="133"/>
      <c r="P58" s="133"/>
      <c r="Q58" s="133"/>
      <c r="R58" s="133"/>
    </row>
    <row r="59" spans="1:18" ht="13.5" customHeight="1" x14ac:dyDescent="0.2">
      <c r="A59" s="133"/>
      <c r="B59" s="157"/>
      <c r="C59" s="157"/>
      <c r="D59" s="157"/>
      <c r="E59" s="157"/>
      <c r="F59" s="133"/>
      <c r="G59" s="133"/>
      <c r="H59" s="133"/>
      <c r="I59" s="167"/>
      <c r="J59" s="133"/>
      <c r="K59" s="133"/>
      <c r="L59" s="133"/>
      <c r="M59" s="133"/>
      <c r="N59" s="133"/>
      <c r="O59" s="133"/>
      <c r="P59" s="133"/>
      <c r="Q59" s="133"/>
      <c r="R59" s="133"/>
    </row>
    <row r="60" spans="1:18" ht="13.5" customHeight="1" x14ac:dyDescent="0.2">
      <c r="A60" s="133"/>
      <c r="B60" s="157"/>
      <c r="C60" s="157"/>
      <c r="D60" s="157"/>
      <c r="E60" s="157"/>
      <c r="F60" s="133"/>
      <c r="G60" s="133"/>
      <c r="H60" s="133"/>
      <c r="I60" s="167"/>
      <c r="J60" s="133"/>
      <c r="K60" s="133"/>
      <c r="L60" s="133"/>
      <c r="M60" s="133"/>
      <c r="N60" s="133"/>
      <c r="O60" s="133"/>
      <c r="P60" s="133"/>
      <c r="Q60" s="133"/>
      <c r="R60" s="133"/>
    </row>
    <row r="61" spans="1:18" ht="13.5" customHeight="1" x14ac:dyDescent="0.2">
      <c r="A61" s="133"/>
      <c r="B61" s="157"/>
      <c r="C61" s="157"/>
      <c r="D61" s="157"/>
      <c r="E61" s="157"/>
      <c r="F61" s="133"/>
      <c r="G61" s="133"/>
      <c r="H61" s="133"/>
      <c r="I61" s="167"/>
      <c r="J61" s="133"/>
      <c r="K61" s="133"/>
      <c r="L61" s="133"/>
      <c r="M61" s="133"/>
      <c r="N61" s="133"/>
      <c r="O61" s="133"/>
      <c r="P61" s="133"/>
      <c r="Q61" s="133"/>
      <c r="R61" s="133"/>
    </row>
    <row r="62" spans="1:18" ht="13.5" customHeight="1" x14ac:dyDescent="0.2">
      <c r="A62" s="133"/>
      <c r="B62" s="157"/>
      <c r="C62" s="157"/>
      <c r="D62" s="157"/>
      <c r="E62" s="157"/>
      <c r="F62" s="133"/>
      <c r="G62" s="133"/>
      <c r="H62" s="133"/>
      <c r="I62" s="167"/>
      <c r="J62" s="133"/>
      <c r="K62" s="133"/>
      <c r="L62" s="133"/>
      <c r="M62" s="133"/>
      <c r="N62" s="133"/>
      <c r="O62" s="133"/>
      <c r="P62" s="133"/>
      <c r="Q62" s="133"/>
      <c r="R62" s="133"/>
    </row>
    <row r="63" spans="1:18" ht="13.5" customHeight="1" x14ac:dyDescent="0.2">
      <c r="A63" s="133"/>
      <c r="B63" s="157"/>
      <c r="C63" s="157"/>
      <c r="D63" s="157"/>
      <c r="E63" s="157"/>
      <c r="F63" s="133"/>
      <c r="G63" s="133"/>
      <c r="H63" s="133"/>
      <c r="I63" s="167"/>
      <c r="J63" s="133"/>
      <c r="K63" s="133"/>
      <c r="L63" s="133"/>
      <c r="M63" s="133"/>
      <c r="N63" s="133"/>
      <c r="O63" s="133"/>
      <c r="P63" s="133"/>
      <c r="Q63" s="133"/>
      <c r="R63" s="133"/>
    </row>
    <row r="64" spans="1:18" ht="13.5" customHeight="1" x14ac:dyDescent="0.2">
      <c r="A64" s="133"/>
      <c r="B64" s="157"/>
      <c r="C64" s="157"/>
      <c r="D64" s="157"/>
      <c r="E64" s="157"/>
      <c r="F64" s="133"/>
      <c r="G64" s="133"/>
      <c r="H64" s="133"/>
      <c r="I64" s="167"/>
      <c r="J64" s="133"/>
      <c r="K64" s="133"/>
      <c r="L64" s="133"/>
      <c r="M64" s="133"/>
      <c r="N64" s="133"/>
      <c r="O64" s="133"/>
      <c r="P64" s="133"/>
      <c r="Q64" s="133"/>
      <c r="R64" s="133"/>
    </row>
    <row r="65" spans="1:18" ht="13.5" customHeight="1" x14ac:dyDescent="0.2">
      <c r="A65" s="133"/>
      <c r="B65" s="157"/>
      <c r="C65" s="157"/>
      <c r="D65" s="157"/>
      <c r="E65" s="157"/>
      <c r="F65" s="133"/>
      <c r="G65" s="133"/>
      <c r="H65" s="133"/>
      <c r="I65" s="167"/>
      <c r="J65" s="133"/>
      <c r="K65" s="133"/>
      <c r="L65" s="133"/>
      <c r="M65" s="133"/>
      <c r="N65" s="133"/>
      <c r="O65" s="133"/>
      <c r="P65" s="133"/>
      <c r="Q65" s="133"/>
      <c r="R65" s="133"/>
    </row>
    <row r="66" spans="1:18" ht="13.5" customHeight="1" x14ac:dyDescent="0.2">
      <c r="A66" s="133"/>
      <c r="B66" s="157"/>
      <c r="C66" s="157"/>
      <c r="D66" s="157"/>
      <c r="E66" s="157"/>
      <c r="F66" s="133"/>
      <c r="G66" s="133"/>
      <c r="H66" s="133"/>
      <c r="I66" s="167"/>
      <c r="J66" s="133"/>
      <c r="K66" s="133"/>
      <c r="L66" s="133"/>
      <c r="M66" s="133"/>
      <c r="N66" s="133"/>
      <c r="O66" s="133"/>
      <c r="P66" s="133"/>
      <c r="Q66" s="133"/>
      <c r="R66" s="133"/>
    </row>
    <row r="67" spans="1:18" ht="13.5" customHeight="1" x14ac:dyDescent="0.2">
      <c r="A67" s="133"/>
      <c r="B67" s="157"/>
      <c r="C67" s="157"/>
      <c r="D67" s="157"/>
      <c r="E67" s="157"/>
      <c r="F67" s="133"/>
      <c r="G67" s="133"/>
      <c r="H67" s="133"/>
      <c r="I67" s="167"/>
      <c r="J67" s="133"/>
      <c r="K67" s="133"/>
      <c r="L67" s="133"/>
      <c r="M67" s="133"/>
      <c r="N67" s="133"/>
      <c r="O67" s="133"/>
      <c r="P67" s="133"/>
      <c r="Q67" s="133"/>
      <c r="R67" s="133"/>
    </row>
    <row r="68" spans="1:18" ht="13.5" customHeight="1" x14ac:dyDescent="0.2">
      <c r="A68" s="133"/>
      <c r="B68" s="157"/>
      <c r="C68" s="157"/>
      <c r="D68" s="157"/>
      <c r="E68" s="157"/>
      <c r="F68" s="133"/>
      <c r="G68" s="133"/>
      <c r="H68" s="133"/>
      <c r="I68" s="167"/>
      <c r="J68" s="133"/>
      <c r="K68" s="133"/>
      <c r="L68" s="133"/>
      <c r="M68" s="133"/>
      <c r="N68" s="133"/>
      <c r="O68" s="133"/>
      <c r="P68" s="133"/>
      <c r="Q68" s="133"/>
      <c r="R68" s="133"/>
    </row>
    <row r="69" spans="1:18" ht="13.5" customHeight="1" x14ac:dyDescent="0.2">
      <c r="A69" s="133"/>
      <c r="B69" s="157"/>
      <c r="C69" s="157"/>
      <c r="D69" s="157"/>
      <c r="E69" s="157"/>
      <c r="F69" s="133"/>
      <c r="G69" s="133"/>
      <c r="H69" s="133"/>
      <c r="I69" s="167"/>
      <c r="J69" s="133"/>
      <c r="K69" s="133"/>
      <c r="L69" s="133"/>
      <c r="M69" s="133"/>
      <c r="N69" s="133"/>
      <c r="O69" s="133"/>
      <c r="P69" s="133"/>
      <c r="Q69" s="133"/>
      <c r="R69" s="133"/>
    </row>
    <row r="70" spans="1:18" ht="13.5" customHeight="1" x14ac:dyDescent="0.2">
      <c r="A70" s="133"/>
      <c r="B70" s="157"/>
      <c r="C70" s="157"/>
      <c r="D70" s="157"/>
      <c r="E70" s="157"/>
      <c r="F70" s="133"/>
      <c r="G70" s="133"/>
      <c r="H70" s="133"/>
      <c r="I70" s="167"/>
      <c r="J70" s="133"/>
      <c r="K70" s="133"/>
      <c r="L70" s="133"/>
      <c r="M70" s="133"/>
      <c r="N70" s="133"/>
      <c r="O70" s="133"/>
      <c r="P70" s="133"/>
      <c r="Q70" s="133"/>
      <c r="R70" s="133"/>
    </row>
    <row r="71" spans="1:18" ht="13.5" customHeight="1" x14ac:dyDescent="0.2">
      <c r="A71" s="133"/>
      <c r="B71" s="157"/>
      <c r="C71" s="157"/>
      <c r="D71" s="157"/>
      <c r="E71" s="157"/>
      <c r="F71" s="133"/>
      <c r="G71" s="133"/>
      <c r="H71" s="133"/>
      <c r="I71" s="167"/>
      <c r="J71" s="133"/>
      <c r="K71" s="133"/>
      <c r="L71" s="133"/>
      <c r="M71" s="133"/>
      <c r="N71" s="133"/>
      <c r="O71" s="133"/>
      <c r="P71" s="133"/>
      <c r="Q71" s="133"/>
      <c r="R71" s="133"/>
    </row>
    <row r="72" spans="1:18" ht="13.5" customHeight="1" x14ac:dyDescent="0.2">
      <c r="A72" s="133"/>
      <c r="B72" s="157"/>
      <c r="C72" s="157"/>
      <c r="D72" s="157"/>
      <c r="E72" s="157"/>
      <c r="F72" s="133"/>
      <c r="G72" s="133"/>
      <c r="H72" s="133"/>
      <c r="I72" s="167"/>
      <c r="J72" s="133"/>
      <c r="K72" s="133"/>
      <c r="L72" s="133"/>
      <c r="M72" s="133"/>
      <c r="N72" s="133"/>
      <c r="O72" s="133"/>
      <c r="P72" s="133"/>
      <c r="Q72" s="133"/>
      <c r="R72" s="133"/>
    </row>
    <row r="73" spans="1:18" ht="13.5" customHeight="1" x14ac:dyDescent="0.2">
      <c r="A73" s="133"/>
      <c r="B73" s="157"/>
      <c r="C73" s="157"/>
      <c r="D73" s="157"/>
      <c r="E73" s="157"/>
      <c r="F73" s="133"/>
      <c r="G73" s="133"/>
      <c r="H73" s="133"/>
      <c r="I73" s="167"/>
      <c r="J73" s="133"/>
      <c r="K73" s="133"/>
      <c r="L73" s="133"/>
      <c r="M73" s="133"/>
      <c r="N73" s="133"/>
      <c r="O73" s="133"/>
      <c r="P73" s="133"/>
      <c r="Q73" s="133"/>
      <c r="R73" s="133"/>
    </row>
    <row r="74" spans="1:18" ht="13.5" customHeight="1" x14ac:dyDescent="0.2">
      <c r="A74" s="133"/>
      <c r="B74" s="157"/>
      <c r="C74" s="157"/>
      <c r="D74" s="157"/>
      <c r="E74" s="157"/>
      <c r="F74" s="133"/>
      <c r="G74" s="133"/>
      <c r="H74" s="133"/>
      <c r="I74" s="167"/>
      <c r="J74" s="133"/>
      <c r="K74" s="133"/>
      <c r="L74" s="133"/>
      <c r="M74" s="133"/>
      <c r="N74" s="133"/>
      <c r="O74" s="133"/>
      <c r="P74" s="133"/>
      <c r="Q74" s="133"/>
      <c r="R74" s="133"/>
    </row>
    <row r="75" spans="1:18" ht="13.5" customHeight="1" x14ac:dyDescent="0.2">
      <c r="A75" s="133"/>
      <c r="B75" s="157"/>
      <c r="C75" s="157"/>
      <c r="D75" s="157"/>
      <c r="E75" s="157"/>
      <c r="F75" s="133"/>
      <c r="G75" s="133"/>
      <c r="H75" s="133"/>
      <c r="I75" s="167"/>
      <c r="J75" s="133"/>
      <c r="K75" s="133"/>
      <c r="L75" s="133"/>
      <c r="M75" s="133"/>
      <c r="N75" s="133"/>
      <c r="O75" s="133"/>
      <c r="P75" s="133"/>
      <c r="Q75" s="133"/>
      <c r="R75" s="133"/>
    </row>
    <row r="76" spans="1:18" ht="13.5" customHeight="1" x14ac:dyDescent="0.2">
      <c r="A76" s="133"/>
      <c r="B76" s="157"/>
      <c r="C76" s="157"/>
      <c r="D76" s="157"/>
      <c r="E76" s="157"/>
      <c r="F76" s="133"/>
      <c r="G76" s="133"/>
      <c r="H76" s="133"/>
      <c r="I76" s="167"/>
      <c r="J76" s="133"/>
      <c r="K76" s="133"/>
      <c r="L76" s="133"/>
      <c r="M76" s="133"/>
      <c r="N76" s="133"/>
      <c r="O76" s="133"/>
      <c r="P76" s="133"/>
      <c r="Q76" s="133"/>
      <c r="R76" s="133"/>
    </row>
    <row r="77" spans="1:18" ht="13.5" customHeight="1" x14ac:dyDescent="0.2">
      <c r="A77" s="133"/>
      <c r="B77" s="157"/>
      <c r="C77" s="157"/>
      <c r="D77" s="157"/>
      <c r="E77" s="157"/>
      <c r="F77" s="133"/>
      <c r="G77" s="133"/>
      <c r="H77" s="133"/>
      <c r="I77" s="167"/>
      <c r="J77" s="133"/>
      <c r="K77" s="133"/>
      <c r="L77" s="133"/>
      <c r="M77" s="133"/>
      <c r="N77" s="133"/>
      <c r="O77" s="133"/>
      <c r="P77" s="133"/>
      <c r="Q77" s="133"/>
      <c r="R77" s="133"/>
    </row>
    <row r="78" spans="1:18" ht="13.5" customHeight="1" x14ac:dyDescent="0.2">
      <c r="A78" s="133"/>
      <c r="B78" s="157"/>
      <c r="C78" s="157"/>
      <c r="D78" s="157"/>
      <c r="E78" s="157"/>
      <c r="F78" s="133"/>
      <c r="G78" s="133"/>
      <c r="H78" s="133"/>
      <c r="I78" s="167"/>
      <c r="J78" s="133"/>
      <c r="K78" s="133"/>
      <c r="L78" s="133"/>
      <c r="M78" s="133"/>
      <c r="N78" s="133"/>
      <c r="O78" s="133"/>
      <c r="P78" s="133"/>
      <c r="Q78" s="133"/>
      <c r="R78" s="133"/>
    </row>
    <row r="79" spans="1:18" ht="13.5" customHeight="1" x14ac:dyDescent="0.2">
      <c r="A79" s="133"/>
      <c r="B79" s="157"/>
      <c r="C79" s="157"/>
      <c r="D79" s="157"/>
      <c r="E79" s="157"/>
      <c r="F79" s="133"/>
      <c r="G79" s="133"/>
      <c r="H79" s="133"/>
      <c r="I79" s="167"/>
      <c r="J79" s="133"/>
      <c r="K79" s="133"/>
      <c r="L79" s="133"/>
      <c r="M79" s="133"/>
      <c r="N79" s="133"/>
      <c r="O79" s="133"/>
      <c r="P79" s="133"/>
      <c r="Q79" s="133"/>
      <c r="R79" s="133"/>
    </row>
    <row r="80" spans="1:18" ht="13.5" customHeight="1" x14ac:dyDescent="0.2">
      <c r="A80" s="133"/>
      <c r="B80" s="157"/>
      <c r="C80" s="157"/>
      <c r="D80" s="157"/>
      <c r="E80" s="157"/>
      <c r="F80" s="133"/>
      <c r="G80" s="133"/>
      <c r="H80" s="133"/>
      <c r="I80" s="167"/>
      <c r="J80" s="133"/>
      <c r="K80" s="133"/>
      <c r="L80" s="133"/>
      <c r="M80" s="133"/>
      <c r="N80" s="133"/>
      <c r="O80" s="133"/>
      <c r="P80" s="133"/>
      <c r="Q80" s="133"/>
      <c r="R80" s="133"/>
    </row>
    <row r="81" spans="1:18" ht="13.5" customHeight="1" x14ac:dyDescent="0.2">
      <c r="A81" s="133"/>
      <c r="B81" s="157"/>
      <c r="C81" s="157"/>
      <c r="D81" s="157"/>
      <c r="E81" s="157"/>
      <c r="F81" s="133"/>
      <c r="G81" s="133"/>
      <c r="H81" s="133"/>
      <c r="I81" s="167"/>
      <c r="J81" s="133"/>
      <c r="K81" s="133"/>
      <c r="L81" s="133"/>
      <c r="M81" s="133"/>
      <c r="N81" s="133"/>
      <c r="O81" s="133"/>
      <c r="P81" s="133"/>
      <c r="Q81" s="133"/>
      <c r="R81" s="133"/>
    </row>
    <row r="82" spans="1:18" ht="13.5" customHeight="1" x14ac:dyDescent="0.2">
      <c r="A82" s="133"/>
      <c r="B82" s="157"/>
      <c r="C82" s="157"/>
      <c r="D82" s="157"/>
      <c r="E82" s="157"/>
      <c r="F82" s="133"/>
      <c r="G82" s="133"/>
      <c r="H82" s="133"/>
      <c r="I82" s="167"/>
      <c r="J82" s="133"/>
      <c r="K82" s="133"/>
      <c r="L82" s="133"/>
      <c r="M82" s="133"/>
      <c r="N82" s="133"/>
      <c r="O82" s="133"/>
      <c r="P82" s="133"/>
      <c r="Q82" s="133"/>
      <c r="R82" s="133"/>
    </row>
    <row r="83" spans="1:18" ht="13.5" customHeight="1" x14ac:dyDescent="0.2">
      <c r="A83" s="133"/>
      <c r="B83" s="157"/>
      <c r="C83" s="157"/>
      <c r="D83" s="157"/>
      <c r="E83" s="157"/>
      <c r="F83" s="133"/>
      <c r="G83" s="133"/>
      <c r="H83" s="133"/>
      <c r="I83" s="167"/>
      <c r="J83" s="133"/>
      <c r="K83" s="133"/>
      <c r="L83" s="133"/>
      <c r="M83" s="133"/>
      <c r="N83" s="133"/>
      <c r="O83" s="133"/>
      <c r="P83" s="133"/>
      <c r="Q83" s="133"/>
      <c r="R83" s="133"/>
    </row>
    <row r="84" spans="1:18" ht="13.5" customHeight="1" x14ac:dyDescent="0.2">
      <c r="A84" s="133"/>
      <c r="B84" s="157"/>
      <c r="C84" s="157"/>
      <c r="D84" s="157"/>
      <c r="E84" s="157"/>
      <c r="F84" s="133"/>
      <c r="G84" s="133"/>
      <c r="H84" s="133"/>
      <c r="I84" s="167"/>
      <c r="J84" s="133"/>
      <c r="K84" s="133"/>
      <c r="L84" s="133"/>
      <c r="M84" s="133"/>
      <c r="N84" s="133"/>
      <c r="O84" s="133"/>
      <c r="P84" s="133"/>
      <c r="Q84" s="133"/>
      <c r="R84" s="133"/>
    </row>
    <row r="85" spans="1:18" ht="13.5" customHeight="1" x14ac:dyDescent="0.2">
      <c r="A85" s="133"/>
      <c r="B85" s="157"/>
      <c r="C85" s="157"/>
      <c r="D85" s="157"/>
      <c r="E85" s="157"/>
      <c r="F85" s="133"/>
      <c r="G85" s="133"/>
      <c r="H85" s="133"/>
      <c r="I85" s="167"/>
      <c r="J85" s="133"/>
      <c r="K85" s="133"/>
      <c r="L85" s="133"/>
      <c r="M85" s="133"/>
      <c r="N85" s="133"/>
      <c r="O85" s="133"/>
      <c r="P85" s="133"/>
      <c r="Q85" s="133"/>
      <c r="R85" s="133"/>
    </row>
    <row r="86" spans="1:18" ht="13.5" customHeight="1" x14ac:dyDescent="0.2">
      <c r="A86" s="133"/>
      <c r="B86" s="157"/>
      <c r="C86" s="157"/>
      <c r="D86" s="157"/>
      <c r="E86" s="157"/>
      <c r="F86" s="133"/>
      <c r="G86" s="133"/>
      <c r="H86" s="133"/>
      <c r="I86" s="167"/>
      <c r="J86" s="133"/>
      <c r="K86" s="133"/>
      <c r="L86" s="133"/>
      <c r="M86" s="133"/>
      <c r="N86" s="133"/>
      <c r="O86" s="133"/>
      <c r="P86" s="133"/>
      <c r="Q86" s="133"/>
      <c r="R86" s="133"/>
    </row>
    <row r="87" spans="1:18" ht="13.5" customHeight="1" x14ac:dyDescent="0.2">
      <c r="A87" s="133"/>
      <c r="B87" s="157"/>
      <c r="C87" s="157"/>
      <c r="D87" s="157"/>
      <c r="E87" s="157"/>
      <c r="F87" s="133"/>
      <c r="G87" s="133"/>
      <c r="H87" s="133"/>
      <c r="I87" s="167"/>
      <c r="J87" s="133"/>
      <c r="K87" s="133"/>
      <c r="L87" s="133"/>
      <c r="M87" s="133"/>
      <c r="N87" s="133"/>
      <c r="O87" s="133"/>
      <c r="P87" s="133"/>
      <c r="Q87" s="133"/>
      <c r="R87" s="133"/>
    </row>
    <row r="88" spans="1:18" ht="13.5" customHeight="1" x14ac:dyDescent="0.2">
      <c r="A88" s="133"/>
      <c r="B88" s="157"/>
      <c r="C88" s="157"/>
      <c r="D88" s="157"/>
      <c r="E88" s="157"/>
      <c r="F88" s="133"/>
      <c r="G88" s="133"/>
      <c r="H88" s="133"/>
      <c r="I88" s="167"/>
      <c r="J88" s="133"/>
      <c r="K88" s="133"/>
      <c r="L88" s="133"/>
      <c r="M88" s="133"/>
      <c r="N88" s="133"/>
      <c r="O88" s="133"/>
      <c r="P88" s="133"/>
      <c r="Q88" s="133"/>
      <c r="R88" s="133"/>
    </row>
    <row r="89" spans="1:18" ht="13.5" customHeight="1" x14ac:dyDescent="0.2">
      <c r="A89" s="133"/>
      <c r="B89" s="157"/>
      <c r="C89" s="157"/>
      <c r="D89" s="157"/>
      <c r="E89" s="157"/>
      <c r="F89" s="133"/>
      <c r="G89" s="133"/>
      <c r="H89" s="133"/>
      <c r="I89" s="167"/>
      <c r="J89" s="133"/>
      <c r="K89" s="133"/>
      <c r="L89" s="133"/>
      <c r="M89" s="133"/>
      <c r="N89" s="133"/>
      <c r="O89" s="133"/>
      <c r="P89" s="133"/>
      <c r="Q89" s="133"/>
      <c r="R89" s="133"/>
    </row>
    <row r="90" spans="1:18" ht="13.5" customHeight="1" x14ac:dyDescent="0.2">
      <c r="A90" s="133"/>
      <c r="B90" s="157"/>
      <c r="C90" s="157"/>
      <c r="D90" s="157"/>
      <c r="E90" s="157"/>
      <c r="F90" s="133"/>
      <c r="G90" s="133"/>
      <c r="H90" s="133"/>
      <c r="I90" s="167"/>
      <c r="J90" s="133"/>
      <c r="K90" s="133"/>
      <c r="L90" s="133"/>
      <c r="M90" s="133"/>
      <c r="N90" s="133"/>
      <c r="O90" s="133"/>
      <c r="P90" s="133"/>
      <c r="Q90" s="133"/>
      <c r="R90" s="133"/>
    </row>
    <row r="91" spans="1:18" ht="13.5" customHeight="1" x14ac:dyDescent="0.2">
      <c r="A91" s="133"/>
      <c r="B91" s="157"/>
      <c r="C91" s="157"/>
      <c r="D91" s="157"/>
      <c r="E91" s="157"/>
      <c r="F91" s="133"/>
      <c r="G91" s="133"/>
      <c r="H91" s="133"/>
      <c r="I91" s="167"/>
      <c r="J91" s="133"/>
      <c r="K91" s="133"/>
      <c r="L91" s="133"/>
      <c r="M91" s="133"/>
      <c r="N91" s="133"/>
      <c r="O91" s="133"/>
      <c r="P91" s="133"/>
      <c r="Q91" s="133"/>
      <c r="R91" s="133"/>
    </row>
    <row r="92" spans="1:18" ht="13.5" customHeight="1" x14ac:dyDescent="0.2">
      <c r="A92" s="133"/>
      <c r="B92" s="157"/>
      <c r="C92" s="157"/>
      <c r="D92" s="157"/>
      <c r="E92" s="157"/>
      <c r="F92" s="133"/>
      <c r="G92" s="133"/>
      <c r="H92" s="133"/>
      <c r="I92" s="167"/>
      <c r="J92" s="133"/>
      <c r="K92" s="133"/>
      <c r="L92" s="133"/>
      <c r="M92" s="133"/>
      <c r="N92" s="133"/>
      <c r="O92" s="133"/>
      <c r="P92" s="133"/>
      <c r="Q92" s="133"/>
      <c r="R92" s="133"/>
    </row>
    <row r="93" spans="1:18" ht="13.5" customHeight="1" x14ac:dyDescent="0.2">
      <c r="A93" s="133"/>
      <c r="B93" s="157"/>
      <c r="C93" s="157"/>
      <c r="D93" s="157"/>
      <c r="E93" s="157"/>
      <c r="F93" s="133"/>
      <c r="G93" s="133"/>
      <c r="H93" s="133"/>
      <c r="I93" s="167"/>
      <c r="J93" s="133"/>
      <c r="K93" s="133"/>
      <c r="L93" s="133"/>
      <c r="M93" s="133"/>
      <c r="N93" s="133"/>
      <c r="O93" s="133"/>
      <c r="P93" s="133"/>
      <c r="Q93" s="133"/>
      <c r="R93" s="133"/>
    </row>
    <row r="94" spans="1:18" ht="13.5" customHeight="1" x14ac:dyDescent="0.2">
      <c r="A94" s="133"/>
      <c r="B94" s="157"/>
      <c r="C94" s="157"/>
      <c r="D94" s="157"/>
      <c r="E94" s="157"/>
      <c r="F94" s="133"/>
      <c r="G94" s="133"/>
      <c r="H94" s="133"/>
      <c r="I94" s="167"/>
      <c r="J94" s="133"/>
      <c r="K94" s="133"/>
      <c r="L94" s="133"/>
      <c r="M94" s="133"/>
      <c r="N94" s="133"/>
      <c r="O94" s="133"/>
      <c r="P94" s="133"/>
      <c r="Q94" s="133"/>
      <c r="R94" s="133"/>
    </row>
    <row r="95" spans="1:18" ht="13.5" customHeight="1" x14ac:dyDescent="0.2">
      <c r="A95" s="133"/>
      <c r="B95" s="157"/>
      <c r="C95" s="157"/>
      <c r="D95" s="157"/>
      <c r="E95" s="157"/>
      <c r="F95" s="133"/>
      <c r="G95" s="133"/>
      <c r="H95" s="133"/>
      <c r="I95" s="167"/>
      <c r="J95" s="133"/>
      <c r="K95" s="133"/>
      <c r="L95" s="133"/>
      <c r="M95" s="133"/>
      <c r="N95" s="133"/>
      <c r="O95" s="133"/>
      <c r="P95" s="133"/>
      <c r="Q95" s="133"/>
      <c r="R95" s="133"/>
    </row>
    <row r="96" spans="1:18" ht="13.5" customHeight="1" x14ac:dyDescent="0.2">
      <c r="A96" s="133"/>
      <c r="B96" s="157"/>
      <c r="C96" s="157"/>
      <c r="D96" s="157"/>
      <c r="E96" s="157"/>
      <c r="F96" s="133"/>
      <c r="G96" s="133"/>
      <c r="H96" s="133"/>
      <c r="I96" s="167"/>
      <c r="J96" s="133"/>
      <c r="K96" s="133"/>
      <c r="L96" s="133"/>
      <c r="M96" s="133"/>
      <c r="N96" s="133"/>
      <c r="O96" s="133"/>
      <c r="P96" s="133"/>
      <c r="Q96" s="133"/>
      <c r="R96" s="133"/>
    </row>
    <row r="97" spans="1:18" ht="13.5" customHeight="1" x14ac:dyDescent="0.2">
      <c r="A97" s="133"/>
      <c r="B97" s="157"/>
      <c r="C97" s="157"/>
      <c r="D97" s="157"/>
      <c r="E97" s="157"/>
      <c r="F97" s="133"/>
      <c r="G97" s="133"/>
      <c r="H97" s="133"/>
      <c r="I97" s="167"/>
      <c r="J97" s="133"/>
      <c r="K97" s="133"/>
      <c r="L97" s="133"/>
      <c r="M97" s="133"/>
      <c r="N97" s="133"/>
      <c r="O97" s="133"/>
      <c r="P97" s="133"/>
      <c r="Q97" s="133"/>
      <c r="R97" s="133"/>
    </row>
    <row r="98" spans="1:18" ht="13.5" customHeight="1" x14ac:dyDescent="0.2">
      <c r="A98" s="133"/>
      <c r="B98" s="157"/>
      <c r="C98" s="157"/>
      <c r="D98" s="157"/>
      <c r="E98" s="157"/>
      <c r="F98" s="133"/>
      <c r="G98" s="133"/>
      <c r="H98" s="133"/>
      <c r="I98" s="167"/>
      <c r="J98" s="133"/>
      <c r="K98" s="133"/>
      <c r="L98" s="133"/>
      <c r="M98" s="133"/>
      <c r="N98" s="133"/>
      <c r="O98" s="133"/>
      <c r="P98" s="133"/>
      <c r="Q98" s="133"/>
      <c r="R98" s="133"/>
    </row>
    <row r="99" spans="1:18" ht="13.5" customHeight="1" x14ac:dyDescent="0.2">
      <c r="A99" s="133"/>
      <c r="B99" s="157"/>
      <c r="C99" s="157"/>
      <c r="D99" s="157"/>
      <c r="E99" s="157"/>
      <c r="F99" s="133"/>
      <c r="G99" s="133"/>
      <c r="H99" s="133"/>
      <c r="I99" s="167"/>
      <c r="J99" s="133"/>
      <c r="K99" s="133"/>
      <c r="L99" s="133"/>
      <c r="M99" s="133"/>
      <c r="N99" s="133"/>
      <c r="O99" s="133"/>
      <c r="P99" s="133"/>
      <c r="Q99" s="133"/>
      <c r="R99" s="133"/>
    </row>
    <row r="100" spans="1:18" ht="13.5" customHeight="1" x14ac:dyDescent="0.2">
      <c r="A100" s="133"/>
      <c r="B100" s="157"/>
      <c r="C100" s="157"/>
      <c r="D100" s="157"/>
      <c r="E100" s="157"/>
      <c r="F100" s="133"/>
      <c r="G100" s="133"/>
      <c r="H100" s="133"/>
      <c r="I100" s="167"/>
      <c r="J100" s="133"/>
      <c r="K100" s="133"/>
      <c r="L100" s="133"/>
      <c r="M100" s="133"/>
      <c r="N100" s="133"/>
      <c r="O100" s="133"/>
      <c r="P100" s="133"/>
      <c r="Q100" s="133"/>
      <c r="R100" s="133"/>
    </row>
    <row r="101" spans="1:18" ht="13.5" customHeight="1" x14ac:dyDescent="0.2">
      <c r="A101" s="133"/>
      <c r="B101" s="157"/>
      <c r="C101" s="157"/>
      <c r="D101" s="157"/>
      <c r="E101" s="157"/>
      <c r="F101" s="133"/>
      <c r="G101" s="133"/>
      <c r="H101" s="133"/>
      <c r="I101" s="167"/>
      <c r="J101" s="133"/>
      <c r="K101" s="133"/>
      <c r="L101" s="133"/>
      <c r="M101" s="133"/>
      <c r="N101" s="133"/>
      <c r="O101" s="133"/>
      <c r="P101" s="133"/>
      <c r="Q101" s="133"/>
      <c r="R101" s="133"/>
    </row>
    <row r="102" spans="1:18" ht="13.5" customHeight="1" x14ac:dyDescent="0.2">
      <c r="A102" s="133"/>
      <c r="B102" s="157"/>
      <c r="C102" s="157"/>
      <c r="D102" s="157"/>
      <c r="E102" s="157"/>
      <c r="F102" s="133"/>
      <c r="G102" s="133"/>
      <c r="H102" s="133"/>
      <c r="I102" s="167"/>
      <c r="J102" s="133"/>
      <c r="K102" s="133"/>
      <c r="L102" s="133"/>
      <c r="M102" s="133"/>
      <c r="N102" s="133"/>
      <c r="O102" s="133"/>
      <c r="P102" s="133"/>
      <c r="Q102" s="133"/>
      <c r="R102" s="133"/>
    </row>
    <row r="103" spans="1:18" ht="13.5" customHeight="1" x14ac:dyDescent="0.2">
      <c r="A103" s="133"/>
      <c r="B103" s="157"/>
      <c r="C103" s="157"/>
      <c r="D103" s="157"/>
      <c r="E103" s="157"/>
      <c r="F103" s="133"/>
      <c r="G103" s="133"/>
      <c r="H103" s="133"/>
      <c r="I103" s="167"/>
      <c r="J103" s="133"/>
      <c r="K103" s="133"/>
      <c r="L103" s="133"/>
      <c r="M103" s="133"/>
      <c r="N103" s="133"/>
      <c r="O103" s="133"/>
      <c r="P103" s="133"/>
      <c r="Q103" s="133"/>
      <c r="R103" s="133"/>
    </row>
    <row r="104" spans="1:18" ht="13.5" customHeight="1" x14ac:dyDescent="0.2">
      <c r="A104" s="133"/>
      <c r="B104" s="157"/>
      <c r="C104" s="157"/>
      <c r="D104" s="157"/>
      <c r="E104" s="157"/>
      <c r="F104" s="133"/>
      <c r="G104" s="133"/>
      <c r="H104" s="133"/>
      <c r="I104" s="167"/>
      <c r="J104" s="133"/>
      <c r="K104" s="133"/>
      <c r="L104" s="133"/>
      <c r="M104" s="133"/>
      <c r="N104" s="133"/>
      <c r="O104" s="133"/>
      <c r="P104" s="133"/>
      <c r="Q104" s="133"/>
      <c r="R104" s="133"/>
    </row>
    <row r="105" spans="1:18" ht="13.5" customHeight="1" x14ac:dyDescent="0.2">
      <c r="A105" s="133"/>
      <c r="B105" s="157"/>
      <c r="C105" s="157"/>
      <c r="D105" s="157"/>
      <c r="E105" s="157"/>
      <c r="F105" s="133"/>
      <c r="G105" s="133"/>
      <c r="H105" s="133"/>
      <c r="I105" s="167"/>
      <c r="J105" s="133"/>
      <c r="K105" s="133"/>
      <c r="L105" s="133"/>
      <c r="M105" s="133"/>
      <c r="N105" s="133"/>
      <c r="O105" s="133"/>
      <c r="P105" s="133"/>
      <c r="Q105" s="133"/>
      <c r="R105" s="133"/>
    </row>
    <row r="106" spans="1:18" ht="13.5" customHeight="1" x14ac:dyDescent="0.2">
      <c r="A106" s="133"/>
      <c r="B106" s="157"/>
      <c r="C106" s="157"/>
      <c r="D106" s="157"/>
      <c r="E106" s="157"/>
      <c r="F106" s="133"/>
      <c r="G106" s="133"/>
      <c r="H106" s="133"/>
      <c r="I106" s="167"/>
      <c r="J106" s="133"/>
      <c r="K106" s="133"/>
      <c r="L106" s="133"/>
      <c r="M106" s="133"/>
      <c r="N106" s="133"/>
      <c r="O106" s="133"/>
      <c r="P106" s="133"/>
      <c r="Q106" s="133"/>
      <c r="R106" s="133"/>
    </row>
    <row r="107" spans="1:18" ht="13.5" customHeight="1" x14ac:dyDescent="0.2">
      <c r="A107" s="133"/>
      <c r="B107" s="157"/>
      <c r="C107" s="157"/>
      <c r="D107" s="157"/>
      <c r="E107" s="157"/>
      <c r="F107" s="133"/>
      <c r="G107" s="133"/>
      <c r="H107" s="133"/>
      <c r="I107" s="167"/>
      <c r="J107" s="133"/>
      <c r="K107" s="133"/>
      <c r="L107" s="133"/>
      <c r="M107" s="133"/>
      <c r="N107" s="133"/>
      <c r="O107" s="133"/>
      <c r="P107" s="133"/>
      <c r="Q107" s="133"/>
      <c r="R107" s="133"/>
    </row>
    <row r="108" spans="1:18" ht="13.5" customHeight="1" x14ac:dyDescent="0.2">
      <c r="A108" s="133"/>
      <c r="B108" s="157"/>
      <c r="C108" s="157"/>
      <c r="D108" s="157"/>
      <c r="E108" s="157"/>
      <c r="F108" s="133"/>
      <c r="G108" s="133"/>
      <c r="H108" s="133"/>
      <c r="I108" s="167"/>
      <c r="J108" s="133"/>
      <c r="K108" s="133"/>
      <c r="L108" s="133"/>
      <c r="M108" s="133"/>
      <c r="N108" s="133"/>
      <c r="O108" s="133"/>
      <c r="P108" s="133"/>
      <c r="Q108" s="133"/>
      <c r="R108" s="133"/>
    </row>
    <row r="109" spans="1:18" ht="13.5" customHeight="1" x14ac:dyDescent="0.2">
      <c r="A109" s="133"/>
      <c r="B109" s="157"/>
      <c r="C109" s="157"/>
      <c r="D109" s="157"/>
      <c r="E109" s="157"/>
      <c r="F109" s="133"/>
      <c r="G109" s="133"/>
      <c r="H109" s="133"/>
      <c r="I109" s="167"/>
      <c r="J109" s="133"/>
      <c r="K109" s="133"/>
      <c r="L109" s="133"/>
      <c r="M109" s="133"/>
      <c r="N109" s="133"/>
      <c r="O109" s="133"/>
      <c r="P109" s="133"/>
      <c r="Q109" s="133"/>
      <c r="R109" s="133"/>
    </row>
    <row r="110" spans="1:18" ht="13.5" customHeight="1" x14ac:dyDescent="0.2">
      <c r="A110" s="133"/>
      <c r="B110" s="157"/>
      <c r="C110" s="157"/>
      <c r="D110" s="157"/>
      <c r="E110" s="157"/>
      <c r="F110" s="133"/>
      <c r="G110" s="133"/>
      <c r="H110" s="133"/>
      <c r="I110" s="167"/>
      <c r="J110" s="133"/>
      <c r="K110" s="133"/>
      <c r="L110" s="133"/>
      <c r="M110" s="133"/>
      <c r="N110" s="133"/>
      <c r="O110" s="133"/>
      <c r="P110" s="133"/>
      <c r="Q110" s="133"/>
      <c r="R110" s="133"/>
    </row>
    <row r="111" spans="1:18" ht="13.5" customHeight="1" x14ac:dyDescent="0.2">
      <c r="A111" s="133"/>
      <c r="B111" s="157"/>
      <c r="C111" s="157"/>
      <c r="D111" s="157"/>
      <c r="E111" s="157"/>
      <c r="F111" s="133"/>
      <c r="G111" s="133"/>
      <c r="H111" s="133"/>
      <c r="I111" s="167"/>
      <c r="J111" s="133"/>
      <c r="K111" s="133"/>
      <c r="L111" s="133"/>
      <c r="M111" s="133"/>
      <c r="N111" s="133"/>
      <c r="O111" s="133"/>
      <c r="P111" s="133"/>
      <c r="Q111" s="133"/>
      <c r="R111" s="133"/>
    </row>
    <row r="112" spans="1:18" ht="13.5" customHeight="1" x14ac:dyDescent="0.2">
      <c r="A112" s="133"/>
      <c r="B112" s="157"/>
      <c r="C112" s="157"/>
      <c r="D112" s="157"/>
      <c r="E112" s="157"/>
      <c r="F112" s="133"/>
      <c r="G112" s="133"/>
      <c r="H112" s="133"/>
      <c r="I112" s="167"/>
      <c r="J112" s="133"/>
      <c r="K112" s="133"/>
      <c r="L112" s="133"/>
      <c r="M112" s="133"/>
      <c r="N112" s="133"/>
      <c r="O112" s="133"/>
      <c r="P112" s="133"/>
      <c r="Q112" s="133"/>
      <c r="R112" s="133"/>
    </row>
    <row r="113" spans="1:18" ht="13.5" customHeight="1" x14ac:dyDescent="0.2">
      <c r="A113" s="133"/>
      <c r="B113" s="157"/>
      <c r="C113" s="157"/>
      <c r="D113" s="157"/>
      <c r="E113" s="157"/>
      <c r="F113" s="133"/>
      <c r="G113" s="133"/>
      <c r="H113" s="133"/>
      <c r="I113" s="167"/>
      <c r="J113" s="133"/>
      <c r="K113" s="133"/>
      <c r="L113" s="133"/>
      <c r="M113" s="133"/>
      <c r="N113" s="133"/>
      <c r="O113" s="133"/>
      <c r="P113" s="133"/>
      <c r="Q113" s="133"/>
      <c r="R113" s="133"/>
    </row>
    <row r="114" spans="1:18" ht="13.5" customHeight="1" x14ac:dyDescent="0.2">
      <c r="A114" s="133"/>
      <c r="B114" s="157"/>
      <c r="C114" s="157"/>
      <c r="D114" s="157"/>
      <c r="E114" s="157"/>
      <c r="F114" s="133"/>
      <c r="G114" s="133"/>
      <c r="H114" s="133"/>
      <c r="I114" s="167"/>
      <c r="J114" s="133"/>
      <c r="K114" s="133"/>
      <c r="L114" s="133"/>
      <c r="M114" s="133"/>
      <c r="N114" s="133"/>
      <c r="O114" s="133"/>
      <c r="P114" s="133"/>
      <c r="Q114" s="133"/>
      <c r="R114" s="133"/>
    </row>
    <row r="115" spans="1:18" ht="13.5" customHeight="1" x14ac:dyDescent="0.2">
      <c r="A115" s="133"/>
      <c r="B115" s="157"/>
      <c r="C115" s="157"/>
      <c r="D115" s="157"/>
      <c r="E115" s="157"/>
      <c r="F115" s="133"/>
      <c r="G115" s="133"/>
      <c r="H115" s="133"/>
      <c r="I115" s="167"/>
      <c r="J115" s="133"/>
      <c r="K115" s="133"/>
      <c r="L115" s="133"/>
      <c r="M115" s="133"/>
      <c r="N115" s="133"/>
      <c r="O115" s="133"/>
      <c r="P115" s="133"/>
      <c r="Q115" s="133"/>
      <c r="R115" s="133"/>
    </row>
    <row r="116" spans="1:18" ht="13.5" customHeight="1" x14ac:dyDescent="0.2">
      <c r="A116" s="133"/>
      <c r="B116" s="157"/>
      <c r="C116" s="157"/>
      <c r="D116" s="157"/>
      <c r="E116" s="157"/>
      <c r="F116" s="133"/>
      <c r="G116" s="133"/>
      <c r="H116" s="133"/>
      <c r="I116" s="167"/>
      <c r="J116" s="133"/>
      <c r="K116" s="133"/>
      <c r="L116" s="133"/>
      <c r="M116" s="133"/>
      <c r="N116" s="133"/>
      <c r="O116" s="133"/>
      <c r="P116" s="133"/>
      <c r="Q116" s="133"/>
      <c r="R116" s="133"/>
    </row>
    <row r="117" spans="1:18" ht="13.5" customHeight="1" x14ac:dyDescent="0.2">
      <c r="A117" s="133"/>
      <c r="B117" s="157"/>
      <c r="C117" s="157"/>
      <c r="D117" s="157"/>
      <c r="E117" s="157"/>
      <c r="F117" s="133"/>
      <c r="G117" s="133"/>
      <c r="H117" s="133"/>
      <c r="I117" s="167"/>
      <c r="J117" s="133"/>
      <c r="K117" s="133"/>
      <c r="L117" s="133"/>
      <c r="M117" s="133"/>
      <c r="N117" s="133"/>
      <c r="O117" s="133"/>
      <c r="P117" s="133"/>
      <c r="Q117" s="133"/>
      <c r="R117" s="133"/>
    </row>
    <row r="118" spans="1:18" ht="13.5" customHeight="1" x14ac:dyDescent="0.2">
      <c r="A118" s="133"/>
      <c r="B118" s="157"/>
      <c r="C118" s="157"/>
      <c r="D118" s="157"/>
      <c r="E118" s="157"/>
      <c r="F118" s="133"/>
      <c r="G118" s="133"/>
      <c r="H118" s="133"/>
      <c r="I118" s="167"/>
      <c r="J118" s="133"/>
      <c r="K118" s="133"/>
      <c r="L118" s="133"/>
      <c r="M118" s="133"/>
      <c r="N118" s="133"/>
      <c r="O118" s="133"/>
      <c r="P118" s="133"/>
      <c r="Q118" s="133"/>
      <c r="R118" s="133"/>
    </row>
    <row r="119" spans="1:18" ht="13.5" customHeight="1" x14ac:dyDescent="0.2">
      <c r="A119" s="133"/>
      <c r="B119" s="157"/>
      <c r="C119" s="157"/>
      <c r="D119" s="157"/>
      <c r="E119" s="157"/>
      <c r="F119" s="133"/>
      <c r="G119" s="133"/>
      <c r="H119" s="133"/>
      <c r="I119" s="167"/>
      <c r="J119" s="133"/>
      <c r="K119" s="133"/>
      <c r="L119" s="133"/>
      <c r="M119" s="133"/>
      <c r="N119" s="133"/>
      <c r="O119" s="133"/>
      <c r="P119" s="133"/>
      <c r="Q119" s="133"/>
      <c r="R119" s="133"/>
    </row>
    <row r="120" spans="1:18" ht="13.5" customHeight="1" x14ac:dyDescent="0.2">
      <c r="A120" s="133"/>
      <c r="B120" s="157"/>
      <c r="C120" s="157"/>
      <c r="D120" s="157"/>
      <c r="E120" s="157"/>
      <c r="F120" s="133"/>
      <c r="G120" s="133"/>
      <c r="H120" s="133"/>
      <c r="I120" s="167"/>
      <c r="J120" s="133"/>
      <c r="K120" s="133"/>
      <c r="L120" s="133"/>
      <c r="M120" s="133"/>
      <c r="N120" s="133"/>
      <c r="O120" s="133"/>
      <c r="P120" s="133"/>
      <c r="Q120" s="133"/>
      <c r="R120" s="133"/>
    </row>
    <row r="121" spans="1:18" ht="13.5" customHeight="1" x14ac:dyDescent="0.2">
      <c r="A121" s="133"/>
      <c r="B121" s="157"/>
      <c r="C121" s="157"/>
      <c r="D121" s="157"/>
      <c r="E121" s="157"/>
      <c r="F121" s="133"/>
      <c r="G121" s="133"/>
      <c r="H121" s="133"/>
      <c r="I121" s="167"/>
      <c r="J121" s="133"/>
      <c r="K121" s="133"/>
      <c r="L121" s="133"/>
      <c r="M121" s="133"/>
      <c r="N121" s="133"/>
      <c r="O121" s="133"/>
      <c r="P121" s="133"/>
      <c r="Q121" s="133"/>
      <c r="R121" s="133"/>
    </row>
    <row r="122" spans="1:18" ht="13.5" customHeight="1" x14ac:dyDescent="0.2">
      <c r="A122" s="133"/>
      <c r="B122" s="157"/>
      <c r="C122" s="157"/>
      <c r="D122" s="157"/>
      <c r="E122" s="157"/>
      <c r="F122" s="133"/>
      <c r="G122" s="133"/>
      <c r="H122" s="133"/>
      <c r="I122" s="167"/>
      <c r="J122" s="133"/>
      <c r="K122" s="133"/>
      <c r="L122" s="133"/>
      <c r="M122" s="133"/>
      <c r="N122" s="133"/>
      <c r="O122" s="133"/>
      <c r="P122" s="133"/>
      <c r="Q122" s="133"/>
      <c r="R122" s="133"/>
    </row>
    <row r="123" spans="1:18" ht="13.5" customHeight="1" x14ac:dyDescent="0.2">
      <c r="A123" s="133"/>
      <c r="B123" s="157"/>
      <c r="C123" s="157"/>
      <c r="D123" s="157"/>
      <c r="E123" s="157"/>
      <c r="F123" s="133"/>
      <c r="G123" s="133"/>
      <c r="H123" s="133"/>
      <c r="I123" s="167"/>
      <c r="J123" s="133"/>
      <c r="K123" s="133"/>
      <c r="L123" s="133"/>
      <c r="M123" s="133"/>
      <c r="N123" s="133"/>
      <c r="O123" s="133"/>
      <c r="P123" s="133"/>
      <c r="Q123" s="133"/>
      <c r="R123" s="133"/>
    </row>
    <row r="124" spans="1:18" ht="13.5" customHeight="1" x14ac:dyDescent="0.2">
      <c r="A124" s="133"/>
      <c r="B124" s="157"/>
      <c r="C124" s="157"/>
      <c r="D124" s="157"/>
      <c r="E124" s="157"/>
      <c r="F124" s="133"/>
      <c r="G124" s="133"/>
      <c r="H124" s="133"/>
      <c r="I124" s="167"/>
      <c r="J124" s="133"/>
      <c r="K124" s="133"/>
      <c r="L124" s="133"/>
      <c r="M124" s="133"/>
      <c r="N124" s="133"/>
      <c r="O124" s="133"/>
      <c r="P124" s="133"/>
      <c r="Q124" s="133"/>
      <c r="R124" s="133"/>
    </row>
    <row r="125" spans="1:18" ht="13.5" customHeight="1" x14ac:dyDescent="0.2">
      <c r="A125" s="133"/>
      <c r="B125" s="157"/>
      <c r="C125" s="157"/>
      <c r="D125" s="157"/>
      <c r="E125" s="157"/>
      <c r="F125" s="133"/>
      <c r="G125" s="133"/>
      <c r="H125" s="133"/>
      <c r="I125" s="167"/>
      <c r="J125" s="133"/>
      <c r="K125" s="133"/>
      <c r="L125" s="133"/>
      <c r="M125" s="133"/>
      <c r="N125" s="133"/>
      <c r="O125" s="133"/>
      <c r="P125" s="133"/>
      <c r="Q125" s="133"/>
      <c r="R125" s="133"/>
    </row>
    <row r="126" spans="1:18" ht="13.5" customHeight="1" x14ac:dyDescent="0.2">
      <c r="A126" s="133"/>
      <c r="B126" s="157"/>
      <c r="C126" s="157"/>
      <c r="D126" s="157"/>
      <c r="E126" s="157"/>
      <c r="F126" s="133"/>
      <c r="G126" s="133"/>
      <c r="H126" s="133"/>
      <c r="I126" s="167"/>
      <c r="J126" s="133"/>
      <c r="K126" s="133"/>
      <c r="L126" s="133"/>
      <c r="M126" s="133"/>
      <c r="N126" s="133"/>
      <c r="O126" s="133"/>
      <c r="P126" s="133"/>
      <c r="Q126" s="133"/>
      <c r="R126" s="133"/>
    </row>
    <row r="127" spans="1:18" ht="13.5" customHeight="1" x14ac:dyDescent="0.2">
      <c r="A127" s="133"/>
      <c r="B127" s="157"/>
      <c r="C127" s="157"/>
      <c r="D127" s="157"/>
      <c r="E127" s="157"/>
      <c r="F127" s="133"/>
      <c r="G127" s="133"/>
      <c r="H127" s="133"/>
      <c r="I127" s="167"/>
      <c r="J127" s="133"/>
      <c r="K127" s="133"/>
      <c r="L127" s="133"/>
      <c r="M127" s="133"/>
      <c r="N127" s="133"/>
      <c r="O127" s="133"/>
      <c r="P127" s="133"/>
      <c r="Q127" s="133"/>
      <c r="R127" s="133"/>
    </row>
    <row r="128" spans="1:18" ht="13.5" customHeight="1" x14ac:dyDescent="0.2">
      <c r="A128" s="133"/>
      <c r="B128" s="157"/>
      <c r="C128" s="157"/>
      <c r="D128" s="157"/>
      <c r="E128" s="157"/>
      <c r="F128" s="133"/>
      <c r="G128" s="133"/>
      <c r="H128" s="133"/>
      <c r="I128" s="167"/>
      <c r="J128" s="133"/>
      <c r="K128" s="133"/>
      <c r="L128" s="133"/>
      <c r="M128" s="133"/>
      <c r="N128" s="133"/>
      <c r="O128" s="133"/>
      <c r="P128" s="133"/>
      <c r="Q128" s="133"/>
      <c r="R128" s="133"/>
    </row>
    <row r="129" spans="1:18" ht="13.5" customHeight="1" x14ac:dyDescent="0.2">
      <c r="A129" s="133"/>
      <c r="B129" s="157"/>
      <c r="C129" s="157"/>
      <c r="D129" s="157"/>
      <c r="E129" s="157"/>
      <c r="F129" s="133"/>
      <c r="G129" s="133"/>
      <c r="H129" s="133"/>
      <c r="I129" s="167"/>
      <c r="J129" s="133"/>
      <c r="K129" s="133"/>
      <c r="L129" s="133"/>
      <c r="M129" s="133"/>
      <c r="N129" s="133"/>
      <c r="O129" s="133"/>
      <c r="P129" s="133"/>
      <c r="Q129" s="133"/>
      <c r="R129" s="133"/>
    </row>
    <row r="130" spans="1:18" ht="13.5" customHeight="1" x14ac:dyDescent="0.2">
      <c r="A130" s="133"/>
      <c r="B130" s="157"/>
      <c r="C130" s="157"/>
      <c r="D130" s="157"/>
      <c r="E130" s="157"/>
      <c r="F130" s="133"/>
      <c r="G130" s="133"/>
      <c r="H130" s="133"/>
      <c r="I130" s="167"/>
      <c r="J130" s="133"/>
      <c r="K130" s="133"/>
      <c r="L130" s="133"/>
      <c r="M130" s="133"/>
      <c r="N130" s="133"/>
      <c r="O130" s="133"/>
      <c r="P130" s="133"/>
      <c r="Q130" s="133"/>
      <c r="R130" s="133"/>
    </row>
    <row r="131" spans="1:18" ht="13.5" customHeight="1" x14ac:dyDescent="0.2">
      <c r="A131" s="133"/>
      <c r="B131" s="157"/>
      <c r="C131" s="157"/>
      <c r="D131" s="157"/>
      <c r="E131" s="157"/>
      <c r="F131" s="133"/>
      <c r="G131" s="133"/>
      <c r="H131" s="133"/>
      <c r="I131" s="167"/>
      <c r="J131" s="133"/>
      <c r="K131" s="133"/>
      <c r="L131" s="133"/>
      <c r="M131" s="133"/>
      <c r="N131" s="133"/>
      <c r="O131" s="133"/>
      <c r="P131" s="133"/>
      <c r="Q131" s="133"/>
      <c r="R131" s="133"/>
    </row>
    <row r="132" spans="1:18" ht="13.5" customHeight="1" x14ac:dyDescent="0.2">
      <c r="A132" s="133"/>
      <c r="B132" s="157"/>
      <c r="C132" s="157"/>
      <c r="D132" s="157"/>
      <c r="E132" s="157"/>
      <c r="F132" s="133"/>
      <c r="G132" s="133"/>
      <c r="H132" s="133"/>
      <c r="I132" s="167"/>
      <c r="J132" s="133"/>
      <c r="K132" s="133"/>
      <c r="L132" s="133"/>
      <c r="M132" s="133"/>
      <c r="N132" s="133"/>
      <c r="O132" s="133"/>
      <c r="P132" s="133"/>
      <c r="Q132" s="133"/>
      <c r="R132" s="133"/>
    </row>
    <row r="133" spans="1:18" ht="13.5" customHeight="1" x14ac:dyDescent="0.2">
      <c r="A133" s="133"/>
      <c r="B133" s="157"/>
      <c r="C133" s="157"/>
      <c r="D133" s="157"/>
      <c r="E133" s="157"/>
      <c r="F133" s="133"/>
      <c r="G133" s="133"/>
      <c r="H133" s="133"/>
      <c r="I133" s="167"/>
      <c r="J133" s="133"/>
      <c r="K133" s="133"/>
      <c r="L133" s="133"/>
      <c r="M133" s="133"/>
      <c r="N133" s="133"/>
      <c r="O133" s="133"/>
      <c r="P133" s="133"/>
      <c r="Q133" s="133"/>
      <c r="R133" s="133"/>
    </row>
    <row r="134" spans="1:18" ht="13.5" customHeight="1" x14ac:dyDescent="0.2">
      <c r="A134" s="133"/>
      <c r="B134" s="157"/>
      <c r="C134" s="157"/>
      <c r="D134" s="157"/>
      <c r="E134" s="157"/>
      <c r="F134" s="133"/>
      <c r="G134" s="133"/>
      <c r="H134" s="133"/>
      <c r="I134" s="167"/>
      <c r="J134" s="133"/>
      <c r="K134" s="133"/>
      <c r="L134" s="133"/>
      <c r="M134" s="133"/>
      <c r="N134" s="133"/>
      <c r="O134" s="133"/>
      <c r="P134" s="133"/>
      <c r="Q134" s="133"/>
      <c r="R134" s="133"/>
    </row>
    <row r="135" spans="1:18" ht="13.5" customHeight="1" x14ac:dyDescent="0.2">
      <c r="A135" s="133"/>
      <c r="B135" s="157"/>
      <c r="C135" s="157"/>
      <c r="D135" s="157"/>
      <c r="E135" s="157"/>
      <c r="F135" s="133"/>
      <c r="G135" s="133"/>
      <c r="H135" s="133"/>
      <c r="I135" s="167"/>
      <c r="J135" s="133"/>
      <c r="K135" s="133"/>
      <c r="L135" s="133"/>
      <c r="M135" s="133"/>
      <c r="N135" s="133"/>
      <c r="O135" s="133"/>
      <c r="P135" s="133"/>
      <c r="Q135" s="133"/>
      <c r="R135" s="133"/>
    </row>
    <row r="136" spans="1:18" ht="13.5" customHeight="1" x14ac:dyDescent="0.2">
      <c r="A136" s="133"/>
      <c r="B136" s="157"/>
      <c r="C136" s="157"/>
      <c r="D136" s="157"/>
      <c r="E136" s="157"/>
      <c r="F136" s="133"/>
      <c r="G136" s="133"/>
      <c r="H136" s="133"/>
      <c r="I136" s="167"/>
      <c r="J136" s="133"/>
      <c r="K136" s="133"/>
      <c r="L136" s="133"/>
      <c r="M136" s="133"/>
      <c r="N136" s="133"/>
      <c r="O136" s="133"/>
      <c r="P136" s="133"/>
      <c r="Q136" s="133"/>
      <c r="R136" s="133"/>
    </row>
    <row r="137" spans="1:18" ht="13.5" customHeight="1" x14ac:dyDescent="0.2">
      <c r="A137" s="133"/>
      <c r="B137" s="157"/>
      <c r="C137" s="157"/>
      <c r="D137" s="157"/>
      <c r="E137" s="157"/>
      <c r="F137" s="133"/>
      <c r="G137" s="133"/>
      <c r="H137" s="133"/>
      <c r="I137" s="167"/>
      <c r="J137" s="133"/>
      <c r="K137" s="133"/>
      <c r="L137" s="133"/>
      <c r="M137" s="133"/>
      <c r="N137" s="133"/>
      <c r="O137" s="133"/>
      <c r="P137" s="133"/>
      <c r="Q137" s="133"/>
      <c r="R137" s="133"/>
    </row>
    <row r="138" spans="1:18" ht="13.5" customHeight="1" x14ac:dyDescent="0.2">
      <c r="A138" s="133"/>
      <c r="B138" s="157"/>
      <c r="C138" s="157"/>
      <c r="D138" s="157"/>
      <c r="E138" s="157"/>
      <c r="F138" s="133"/>
      <c r="G138" s="133"/>
      <c r="H138" s="133"/>
      <c r="I138" s="167"/>
      <c r="J138" s="133"/>
      <c r="K138" s="133"/>
      <c r="L138" s="133"/>
      <c r="M138" s="133"/>
      <c r="N138" s="133"/>
      <c r="O138" s="133"/>
      <c r="P138" s="133"/>
      <c r="Q138" s="133"/>
      <c r="R138" s="133"/>
    </row>
    <row r="139" spans="1:18" ht="13.5" customHeight="1" x14ac:dyDescent="0.2">
      <c r="A139" s="133"/>
      <c r="B139" s="157"/>
      <c r="C139" s="157"/>
      <c r="D139" s="157"/>
      <c r="E139" s="157"/>
      <c r="F139" s="133"/>
      <c r="G139" s="133"/>
      <c r="H139" s="133"/>
      <c r="I139" s="167"/>
      <c r="J139" s="133"/>
      <c r="K139" s="133"/>
      <c r="L139" s="133"/>
      <c r="M139" s="133"/>
      <c r="N139" s="133"/>
      <c r="O139" s="133"/>
      <c r="P139" s="133"/>
      <c r="Q139" s="133"/>
      <c r="R139" s="133"/>
    </row>
    <row r="140" spans="1:18" ht="13.5" customHeight="1" x14ac:dyDescent="0.2">
      <c r="A140" s="133"/>
      <c r="B140" s="157"/>
      <c r="C140" s="157"/>
      <c r="D140" s="157"/>
      <c r="E140" s="157"/>
      <c r="F140" s="133"/>
      <c r="G140" s="133"/>
      <c r="H140" s="133"/>
      <c r="I140" s="167"/>
      <c r="J140" s="133"/>
      <c r="K140" s="133"/>
      <c r="L140" s="133"/>
      <c r="M140" s="133"/>
      <c r="N140" s="133"/>
      <c r="O140" s="133"/>
      <c r="P140" s="133"/>
      <c r="Q140" s="133"/>
      <c r="R140" s="133"/>
    </row>
    <row r="141" spans="1:18" ht="13.5" customHeight="1" x14ac:dyDescent="0.2">
      <c r="A141" s="133"/>
      <c r="B141" s="157"/>
      <c r="C141" s="157"/>
      <c r="D141" s="157"/>
      <c r="E141" s="157"/>
      <c r="F141" s="133"/>
      <c r="G141" s="133"/>
      <c r="H141" s="133"/>
      <c r="I141" s="167"/>
      <c r="J141" s="133"/>
      <c r="K141" s="133"/>
      <c r="L141" s="133"/>
      <c r="M141" s="133"/>
      <c r="N141" s="133"/>
      <c r="O141" s="133"/>
      <c r="P141" s="133"/>
      <c r="Q141" s="133"/>
      <c r="R141" s="133"/>
    </row>
    <row r="142" spans="1:18" ht="13.5" customHeight="1" x14ac:dyDescent="0.2">
      <c r="A142" s="133"/>
      <c r="B142" s="157"/>
      <c r="C142" s="157"/>
      <c r="D142" s="157"/>
      <c r="E142" s="157"/>
      <c r="F142" s="133"/>
      <c r="G142" s="133"/>
      <c r="H142" s="133"/>
      <c r="I142" s="167"/>
      <c r="J142" s="133"/>
      <c r="K142" s="133"/>
      <c r="L142" s="133"/>
      <c r="M142" s="133"/>
      <c r="N142" s="133"/>
      <c r="O142" s="133"/>
      <c r="P142" s="133"/>
      <c r="Q142" s="133"/>
      <c r="R142" s="133"/>
    </row>
    <row r="143" spans="1:18" ht="13.5" customHeight="1" x14ac:dyDescent="0.2">
      <c r="A143" s="133"/>
      <c r="B143" s="157"/>
      <c r="C143" s="157"/>
      <c r="D143" s="157"/>
      <c r="E143" s="157"/>
      <c r="F143" s="133"/>
      <c r="G143" s="133"/>
      <c r="H143" s="133"/>
      <c r="I143" s="167"/>
      <c r="J143" s="133"/>
      <c r="K143" s="133"/>
      <c r="L143" s="133"/>
      <c r="M143" s="133"/>
      <c r="N143" s="133"/>
      <c r="O143" s="133"/>
      <c r="P143" s="133"/>
      <c r="Q143" s="133"/>
      <c r="R143" s="133"/>
    </row>
    <row r="144" spans="1:18" ht="13.5" customHeight="1" x14ac:dyDescent="0.2">
      <c r="A144" s="133"/>
      <c r="B144" s="157"/>
      <c r="C144" s="157"/>
      <c r="D144" s="157"/>
      <c r="E144" s="157"/>
      <c r="F144" s="133"/>
      <c r="G144" s="133"/>
      <c r="H144" s="133"/>
      <c r="I144" s="167"/>
      <c r="J144" s="133"/>
      <c r="K144" s="133"/>
      <c r="L144" s="133"/>
      <c r="M144" s="133"/>
      <c r="N144" s="133"/>
      <c r="O144" s="133"/>
      <c r="P144" s="133"/>
      <c r="Q144" s="133"/>
      <c r="R144" s="133"/>
    </row>
    <row r="145" spans="1:18" ht="13.5" customHeight="1" x14ac:dyDescent="0.2">
      <c r="A145" s="133"/>
      <c r="B145" s="157"/>
      <c r="C145" s="157"/>
      <c r="D145" s="157"/>
      <c r="E145" s="157"/>
      <c r="F145" s="133"/>
      <c r="G145" s="133"/>
      <c r="H145" s="133"/>
      <c r="I145" s="167"/>
      <c r="J145" s="133"/>
      <c r="K145" s="133"/>
      <c r="L145" s="133"/>
      <c r="M145" s="133"/>
      <c r="N145" s="133"/>
      <c r="O145" s="133"/>
      <c r="P145" s="133"/>
      <c r="Q145" s="133"/>
      <c r="R145" s="133"/>
    </row>
    <row r="146" spans="1:18" ht="13.5" customHeight="1" x14ac:dyDescent="0.2">
      <c r="A146" s="133"/>
      <c r="B146" s="157"/>
      <c r="C146" s="157"/>
      <c r="D146" s="157"/>
      <c r="E146" s="157"/>
      <c r="F146" s="133"/>
      <c r="G146" s="133"/>
      <c r="H146" s="133"/>
      <c r="I146" s="167"/>
      <c r="J146" s="133"/>
      <c r="K146" s="133"/>
      <c r="L146" s="133"/>
      <c r="M146" s="133"/>
      <c r="N146" s="133"/>
      <c r="O146" s="133"/>
      <c r="P146" s="133"/>
      <c r="Q146" s="133"/>
      <c r="R146" s="133"/>
    </row>
    <row r="147" spans="1:18" ht="13.5" customHeight="1" x14ac:dyDescent="0.2">
      <c r="A147" s="133"/>
      <c r="B147" s="157"/>
      <c r="C147" s="157"/>
      <c r="D147" s="157"/>
      <c r="E147" s="157"/>
      <c r="F147" s="133"/>
      <c r="G147" s="133"/>
      <c r="H147" s="133"/>
      <c r="I147" s="167"/>
      <c r="J147" s="133"/>
      <c r="K147" s="133"/>
      <c r="L147" s="133"/>
      <c r="M147" s="133"/>
      <c r="N147" s="133"/>
      <c r="O147" s="133"/>
      <c r="P147" s="133"/>
      <c r="Q147" s="133"/>
      <c r="R147" s="133"/>
    </row>
    <row r="148" spans="1:18" ht="13.5" customHeight="1" x14ac:dyDescent="0.2">
      <c r="A148" s="133"/>
      <c r="B148" s="157"/>
      <c r="C148" s="157"/>
      <c r="D148" s="157"/>
      <c r="E148" s="157"/>
      <c r="F148" s="133"/>
      <c r="G148" s="133"/>
      <c r="H148" s="133"/>
      <c r="I148" s="167"/>
      <c r="J148" s="133"/>
      <c r="K148" s="133"/>
      <c r="L148" s="133"/>
      <c r="M148" s="133"/>
      <c r="N148" s="133"/>
      <c r="O148" s="133"/>
      <c r="P148" s="133"/>
      <c r="Q148" s="133"/>
      <c r="R148" s="133"/>
    </row>
    <row r="149" spans="1:18" ht="13.5" customHeight="1" x14ac:dyDescent="0.2">
      <c r="A149" s="133"/>
      <c r="B149" s="157"/>
      <c r="C149" s="157"/>
      <c r="D149" s="157"/>
      <c r="E149" s="157"/>
      <c r="F149" s="133"/>
      <c r="G149" s="133"/>
      <c r="H149" s="133"/>
      <c r="I149" s="167"/>
      <c r="J149" s="133"/>
      <c r="K149" s="133"/>
      <c r="L149" s="133"/>
      <c r="M149" s="133"/>
      <c r="N149" s="133"/>
      <c r="O149" s="133"/>
      <c r="P149" s="133"/>
      <c r="Q149" s="133"/>
      <c r="R149" s="133"/>
    </row>
    <row r="150" spans="1:18" ht="13.5" customHeight="1" x14ac:dyDescent="0.2">
      <c r="A150" s="133"/>
      <c r="B150" s="157"/>
      <c r="C150" s="157"/>
      <c r="D150" s="157"/>
      <c r="E150" s="157"/>
      <c r="F150" s="133"/>
      <c r="G150" s="133"/>
      <c r="H150" s="133"/>
      <c r="I150" s="167"/>
      <c r="J150" s="133"/>
      <c r="K150" s="133"/>
      <c r="L150" s="133"/>
      <c r="M150" s="133"/>
      <c r="N150" s="133"/>
      <c r="O150" s="133"/>
      <c r="P150" s="133"/>
      <c r="Q150" s="133"/>
      <c r="R150" s="133"/>
    </row>
    <row r="151" spans="1:18" ht="13.5" customHeight="1" x14ac:dyDescent="0.2">
      <c r="A151" s="133"/>
      <c r="B151" s="157"/>
      <c r="C151" s="157"/>
      <c r="D151" s="157"/>
      <c r="E151" s="157"/>
      <c r="F151" s="133"/>
      <c r="G151" s="133"/>
      <c r="H151" s="133"/>
      <c r="I151" s="167"/>
      <c r="J151" s="133"/>
      <c r="K151" s="133"/>
      <c r="L151" s="133"/>
      <c r="M151" s="133"/>
      <c r="N151" s="133"/>
      <c r="O151" s="133"/>
      <c r="P151" s="133"/>
      <c r="Q151" s="133"/>
      <c r="R151" s="133"/>
    </row>
    <row r="152" spans="1:18" ht="13.5" customHeight="1" x14ac:dyDescent="0.2">
      <c r="A152" s="133"/>
      <c r="B152" s="157"/>
      <c r="C152" s="157"/>
      <c r="D152" s="157"/>
      <c r="E152" s="157"/>
      <c r="F152" s="133"/>
      <c r="G152" s="133"/>
      <c r="H152" s="133"/>
      <c r="I152" s="167"/>
      <c r="J152" s="133"/>
      <c r="K152" s="133"/>
      <c r="L152" s="133"/>
      <c r="M152" s="133"/>
      <c r="N152" s="133"/>
      <c r="O152" s="133"/>
      <c r="P152" s="133"/>
      <c r="Q152" s="133"/>
      <c r="R152" s="133"/>
    </row>
    <row r="153" spans="1:18" ht="13.5" customHeight="1" x14ac:dyDescent="0.2">
      <c r="A153" s="133"/>
      <c r="B153" s="157"/>
      <c r="C153" s="157"/>
      <c r="D153" s="157"/>
      <c r="E153" s="157"/>
      <c r="F153" s="133"/>
      <c r="G153" s="133"/>
      <c r="H153" s="133"/>
      <c r="I153" s="167"/>
      <c r="J153" s="133"/>
      <c r="K153" s="133"/>
      <c r="L153" s="133"/>
      <c r="M153" s="133"/>
      <c r="N153" s="133"/>
      <c r="O153" s="133"/>
      <c r="P153" s="133"/>
      <c r="Q153" s="133"/>
      <c r="R153" s="133"/>
    </row>
    <row r="154" spans="1:18" ht="13.5" customHeight="1" x14ac:dyDescent="0.2">
      <c r="A154" s="133"/>
      <c r="B154" s="157"/>
      <c r="C154" s="157"/>
      <c r="D154" s="157"/>
      <c r="E154" s="157"/>
      <c r="F154" s="133"/>
      <c r="G154" s="133"/>
      <c r="H154" s="133"/>
      <c r="I154" s="167"/>
      <c r="J154" s="133"/>
      <c r="K154" s="133"/>
      <c r="L154" s="133"/>
      <c r="M154" s="133"/>
      <c r="N154" s="133"/>
      <c r="O154" s="133"/>
      <c r="P154" s="133"/>
      <c r="Q154" s="133"/>
      <c r="R154" s="133"/>
    </row>
    <row r="155" spans="1:18" ht="13.5" customHeight="1" x14ac:dyDescent="0.2">
      <c r="A155" s="133"/>
      <c r="B155" s="157"/>
      <c r="C155" s="157"/>
      <c r="D155" s="157"/>
      <c r="E155" s="157"/>
      <c r="F155" s="133"/>
      <c r="G155" s="133"/>
      <c r="H155" s="133"/>
      <c r="I155" s="167"/>
      <c r="J155" s="133"/>
      <c r="K155" s="133"/>
      <c r="L155" s="133"/>
      <c r="M155" s="133"/>
      <c r="N155" s="133"/>
      <c r="O155" s="133"/>
      <c r="P155" s="133"/>
      <c r="Q155" s="133"/>
      <c r="R155" s="133"/>
    </row>
    <row r="156" spans="1:18" ht="13.5" customHeight="1" x14ac:dyDescent="0.2">
      <c r="A156" s="133"/>
      <c r="B156" s="157"/>
      <c r="C156" s="157"/>
      <c r="D156" s="157"/>
      <c r="E156" s="157"/>
      <c r="F156" s="133"/>
      <c r="G156" s="133"/>
      <c r="H156" s="133"/>
      <c r="I156" s="167"/>
      <c r="J156" s="133"/>
      <c r="K156" s="133"/>
      <c r="L156" s="133"/>
      <c r="M156" s="133"/>
      <c r="N156" s="133"/>
      <c r="O156" s="133"/>
      <c r="P156" s="133"/>
      <c r="Q156" s="133"/>
      <c r="R156" s="133"/>
    </row>
    <row r="157" spans="1:18" ht="13.5" customHeight="1" x14ac:dyDescent="0.2">
      <c r="A157" s="133"/>
      <c r="B157" s="157"/>
      <c r="C157" s="157"/>
      <c r="D157" s="157"/>
      <c r="E157" s="157"/>
      <c r="F157" s="133"/>
      <c r="G157" s="133"/>
      <c r="H157" s="133"/>
      <c r="I157" s="167"/>
      <c r="J157" s="133"/>
      <c r="K157" s="133"/>
      <c r="L157" s="133"/>
      <c r="M157" s="133"/>
      <c r="N157" s="133"/>
      <c r="O157" s="133"/>
      <c r="P157" s="133"/>
      <c r="Q157" s="133"/>
      <c r="R157" s="133"/>
    </row>
    <row r="158" spans="1:18" ht="13.5" customHeight="1" x14ac:dyDescent="0.2">
      <c r="A158" s="133"/>
      <c r="B158" s="157"/>
      <c r="C158" s="157"/>
      <c r="D158" s="157"/>
      <c r="E158" s="157"/>
      <c r="F158" s="133"/>
      <c r="G158" s="133"/>
      <c r="H158" s="133"/>
      <c r="I158" s="167"/>
      <c r="J158" s="133"/>
      <c r="K158" s="133"/>
      <c r="L158" s="133"/>
      <c r="M158" s="133"/>
      <c r="N158" s="133"/>
      <c r="O158" s="133"/>
      <c r="P158" s="133"/>
      <c r="Q158" s="133"/>
      <c r="R158" s="133"/>
    </row>
    <row r="159" spans="1:18" ht="13.5" customHeight="1" x14ac:dyDescent="0.2">
      <c r="A159" s="133"/>
      <c r="B159" s="157"/>
      <c r="C159" s="157"/>
      <c r="D159" s="157"/>
      <c r="E159" s="157"/>
      <c r="F159" s="133"/>
      <c r="G159" s="133"/>
      <c r="H159" s="133"/>
      <c r="I159" s="167"/>
      <c r="J159" s="133"/>
      <c r="K159" s="133"/>
      <c r="L159" s="133"/>
      <c r="M159" s="133"/>
      <c r="N159" s="133"/>
      <c r="O159" s="133"/>
      <c r="P159" s="133"/>
      <c r="Q159" s="133"/>
      <c r="R159" s="133"/>
    </row>
    <row r="160" spans="1:18" ht="13.5" customHeight="1" x14ac:dyDescent="0.2">
      <c r="A160" s="133"/>
      <c r="B160" s="157"/>
      <c r="C160" s="157"/>
      <c r="D160" s="157"/>
      <c r="E160" s="157"/>
      <c r="F160" s="133"/>
      <c r="G160" s="133"/>
      <c r="H160" s="133"/>
      <c r="I160" s="167"/>
      <c r="J160" s="133"/>
      <c r="K160" s="133"/>
      <c r="L160" s="133"/>
      <c r="M160" s="133"/>
      <c r="N160" s="133"/>
      <c r="O160" s="133"/>
      <c r="P160" s="133"/>
      <c r="Q160" s="133"/>
      <c r="R160" s="133"/>
    </row>
    <row r="161" spans="1:18" ht="13.5" customHeight="1" x14ac:dyDescent="0.2">
      <c r="A161" s="133"/>
      <c r="B161" s="157"/>
      <c r="C161" s="157"/>
      <c r="D161" s="157"/>
      <c r="E161" s="157"/>
      <c r="F161" s="133"/>
      <c r="G161" s="133"/>
      <c r="H161" s="133"/>
      <c r="I161" s="167"/>
      <c r="J161" s="133"/>
      <c r="K161" s="133"/>
      <c r="L161" s="133"/>
      <c r="M161" s="133"/>
      <c r="N161" s="133"/>
      <c r="O161" s="133"/>
      <c r="P161" s="133"/>
      <c r="Q161" s="133"/>
      <c r="R161" s="133"/>
    </row>
    <row r="162" spans="1:18" ht="13.5" customHeight="1" x14ac:dyDescent="0.2">
      <c r="A162" s="133"/>
      <c r="B162" s="157"/>
      <c r="C162" s="157"/>
      <c r="D162" s="157"/>
      <c r="E162" s="157"/>
      <c r="F162" s="133"/>
      <c r="G162" s="133"/>
      <c r="H162" s="133"/>
      <c r="I162" s="167"/>
      <c r="J162" s="133"/>
      <c r="K162" s="133"/>
      <c r="L162" s="133"/>
      <c r="M162" s="133"/>
      <c r="N162" s="133"/>
      <c r="O162" s="133"/>
      <c r="P162" s="133"/>
      <c r="Q162" s="133"/>
      <c r="R162" s="133"/>
    </row>
    <row r="163" spans="1:18" ht="13.5" customHeight="1" x14ac:dyDescent="0.2">
      <c r="A163" s="133"/>
      <c r="B163" s="157"/>
      <c r="C163" s="157"/>
      <c r="D163" s="157"/>
      <c r="E163" s="157"/>
      <c r="F163" s="133"/>
      <c r="G163" s="133"/>
      <c r="H163" s="133"/>
      <c r="I163" s="167"/>
      <c r="J163" s="133"/>
      <c r="K163" s="133"/>
      <c r="L163" s="133"/>
      <c r="M163" s="133"/>
      <c r="N163" s="133"/>
      <c r="O163" s="133"/>
      <c r="P163" s="133"/>
      <c r="Q163" s="133"/>
      <c r="R163" s="133"/>
    </row>
    <row r="164" spans="1:18" ht="13.5" customHeight="1" x14ac:dyDescent="0.2">
      <c r="A164" s="133"/>
      <c r="B164" s="157"/>
      <c r="C164" s="157"/>
      <c r="D164" s="157"/>
      <c r="E164" s="157"/>
      <c r="F164" s="133"/>
      <c r="G164" s="133"/>
      <c r="H164" s="133"/>
      <c r="I164" s="167"/>
      <c r="J164" s="133"/>
      <c r="K164" s="133"/>
      <c r="L164" s="133"/>
      <c r="M164" s="133"/>
      <c r="N164" s="133"/>
      <c r="O164" s="133"/>
      <c r="P164" s="133"/>
      <c r="Q164" s="133"/>
      <c r="R164" s="133"/>
    </row>
    <row r="165" spans="1:18" ht="13.5" customHeight="1" x14ac:dyDescent="0.2">
      <c r="A165" s="133"/>
      <c r="B165" s="157"/>
      <c r="C165" s="157"/>
      <c r="D165" s="157"/>
      <c r="E165" s="157"/>
      <c r="F165" s="133"/>
      <c r="G165" s="133"/>
      <c r="H165" s="133"/>
      <c r="I165" s="167"/>
      <c r="J165" s="133"/>
      <c r="K165" s="133"/>
      <c r="L165" s="133"/>
      <c r="M165" s="133"/>
      <c r="N165" s="133"/>
      <c r="O165" s="133"/>
      <c r="P165" s="133"/>
      <c r="Q165" s="133"/>
      <c r="R165" s="133"/>
    </row>
    <row r="166" spans="1:18" ht="13.5" customHeight="1" x14ac:dyDescent="0.2">
      <c r="A166" s="133"/>
      <c r="B166" s="157"/>
      <c r="C166" s="157"/>
      <c r="D166" s="157"/>
      <c r="E166" s="157"/>
      <c r="F166" s="133"/>
      <c r="G166" s="133"/>
      <c r="H166" s="133"/>
      <c r="I166" s="167"/>
      <c r="J166" s="133"/>
      <c r="K166" s="133"/>
      <c r="L166" s="133"/>
      <c r="M166" s="133"/>
      <c r="N166" s="133"/>
      <c r="O166" s="133"/>
      <c r="P166" s="133"/>
      <c r="Q166" s="133"/>
      <c r="R166" s="133"/>
    </row>
    <row r="167" spans="1:18" ht="13.5" customHeight="1" x14ac:dyDescent="0.2">
      <c r="A167" s="133"/>
      <c r="B167" s="157"/>
      <c r="C167" s="157"/>
      <c r="D167" s="157"/>
      <c r="E167" s="157"/>
      <c r="F167" s="133"/>
      <c r="G167" s="133"/>
      <c r="H167" s="133"/>
      <c r="I167" s="167"/>
      <c r="J167" s="133"/>
      <c r="K167" s="133"/>
      <c r="L167" s="133"/>
      <c r="M167" s="133"/>
      <c r="N167" s="133"/>
      <c r="O167" s="133"/>
      <c r="P167" s="133"/>
      <c r="Q167" s="133"/>
      <c r="R167" s="133"/>
    </row>
    <row r="168" spans="1:18" ht="13.5" customHeight="1" x14ac:dyDescent="0.2">
      <c r="A168" s="133"/>
      <c r="B168" s="157"/>
      <c r="C168" s="157"/>
      <c r="D168" s="157"/>
      <c r="E168" s="157"/>
      <c r="F168" s="133"/>
      <c r="G168" s="133"/>
      <c r="H168" s="133"/>
      <c r="I168" s="167"/>
      <c r="J168" s="133"/>
      <c r="K168" s="133"/>
      <c r="L168" s="133"/>
      <c r="M168" s="133"/>
      <c r="N168" s="133"/>
      <c r="O168" s="133"/>
      <c r="P168" s="133"/>
      <c r="Q168" s="133"/>
      <c r="R168" s="133"/>
    </row>
    <row r="169" spans="1:18" ht="13.5" customHeight="1" x14ac:dyDescent="0.2">
      <c r="A169" s="133"/>
      <c r="B169" s="157"/>
      <c r="C169" s="157"/>
      <c r="D169" s="157"/>
      <c r="E169" s="157"/>
      <c r="F169" s="133"/>
      <c r="G169" s="133"/>
      <c r="H169" s="133"/>
      <c r="I169" s="167"/>
      <c r="J169" s="133"/>
      <c r="K169" s="133"/>
      <c r="L169" s="133"/>
      <c r="M169" s="133"/>
      <c r="N169" s="133"/>
      <c r="O169" s="133"/>
      <c r="P169" s="133"/>
      <c r="Q169" s="133"/>
      <c r="R169" s="133"/>
    </row>
    <row r="170" spans="1:18" ht="13.5" customHeight="1" x14ac:dyDescent="0.2">
      <c r="A170" s="133"/>
      <c r="B170" s="157"/>
      <c r="C170" s="157"/>
      <c r="D170" s="157"/>
      <c r="E170" s="157"/>
      <c r="F170" s="133"/>
      <c r="G170" s="133"/>
      <c r="H170" s="133"/>
      <c r="I170" s="167"/>
      <c r="J170" s="133"/>
      <c r="K170" s="133"/>
      <c r="L170" s="133"/>
      <c r="M170" s="133"/>
      <c r="N170" s="133"/>
      <c r="O170" s="133"/>
      <c r="P170" s="133"/>
      <c r="Q170" s="133"/>
      <c r="R170" s="133"/>
    </row>
    <row r="171" spans="1:18" ht="13.5" customHeight="1" x14ac:dyDescent="0.2">
      <c r="A171" s="133"/>
      <c r="B171" s="157"/>
      <c r="C171" s="157"/>
      <c r="D171" s="157"/>
      <c r="E171" s="157"/>
      <c r="F171" s="133"/>
      <c r="G171" s="133"/>
      <c r="H171" s="133"/>
      <c r="I171" s="167"/>
      <c r="J171" s="133"/>
      <c r="K171" s="133"/>
      <c r="L171" s="133"/>
      <c r="M171" s="133"/>
      <c r="N171" s="133"/>
      <c r="O171" s="133"/>
      <c r="P171" s="133"/>
      <c r="Q171" s="133"/>
      <c r="R171" s="133"/>
    </row>
    <row r="172" spans="1:18" ht="13.5" customHeight="1" x14ac:dyDescent="0.2">
      <c r="A172" s="133"/>
      <c r="B172" s="157"/>
      <c r="C172" s="157"/>
      <c r="D172" s="157"/>
      <c r="E172" s="157"/>
      <c r="F172" s="133"/>
      <c r="G172" s="133"/>
      <c r="H172" s="133"/>
      <c r="I172" s="167"/>
      <c r="J172" s="133"/>
      <c r="K172" s="133"/>
      <c r="L172" s="133"/>
      <c r="M172" s="133"/>
      <c r="N172" s="133"/>
      <c r="O172" s="133"/>
      <c r="P172" s="133"/>
      <c r="Q172" s="133"/>
      <c r="R172" s="133"/>
    </row>
    <row r="173" spans="1:18" ht="13.5" customHeight="1" x14ac:dyDescent="0.2">
      <c r="A173" s="133"/>
      <c r="B173" s="157"/>
      <c r="C173" s="157"/>
      <c r="D173" s="157"/>
      <c r="E173" s="157"/>
      <c r="F173" s="133"/>
      <c r="G173" s="133"/>
      <c r="H173" s="133"/>
      <c r="I173" s="167"/>
      <c r="J173" s="133"/>
      <c r="K173" s="133"/>
      <c r="L173" s="133"/>
      <c r="M173" s="133"/>
      <c r="N173" s="133"/>
      <c r="O173" s="133"/>
      <c r="P173" s="133"/>
      <c r="Q173" s="133"/>
      <c r="R173" s="133"/>
    </row>
    <row r="174" spans="1:18" ht="13.5" customHeight="1" x14ac:dyDescent="0.2">
      <c r="A174" s="133"/>
      <c r="B174" s="157"/>
      <c r="C174" s="157"/>
      <c r="D174" s="157"/>
      <c r="E174" s="157"/>
      <c r="F174" s="133"/>
      <c r="G174" s="133"/>
      <c r="H174" s="133"/>
      <c r="I174" s="167"/>
      <c r="J174" s="133"/>
      <c r="K174" s="133"/>
      <c r="L174" s="133"/>
      <c r="M174" s="133"/>
      <c r="N174" s="133"/>
      <c r="O174" s="133"/>
      <c r="P174" s="133"/>
      <c r="Q174" s="133"/>
      <c r="R174" s="133"/>
    </row>
    <row r="175" spans="1:18" ht="13.5" customHeight="1" x14ac:dyDescent="0.2">
      <c r="A175" s="133"/>
      <c r="B175" s="157"/>
      <c r="C175" s="157"/>
      <c r="D175" s="157"/>
      <c r="E175" s="157"/>
      <c r="F175" s="133"/>
      <c r="G175" s="133"/>
      <c r="H175" s="133"/>
      <c r="I175" s="167"/>
      <c r="J175" s="133"/>
      <c r="K175" s="133"/>
      <c r="L175" s="133"/>
      <c r="M175" s="133"/>
      <c r="N175" s="133"/>
      <c r="O175" s="133"/>
      <c r="P175" s="133"/>
      <c r="Q175" s="133"/>
      <c r="R175" s="133"/>
    </row>
    <row r="176" spans="1:18" ht="13.5" customHeight="1" x14ac:dyDescent="0.2">
      <c r="A176" s="133"/>
      <c r="B176" s="157"/>
      <c r="C176" s="157"/>
      <c r="D176" s="157"/>
      <c r="E176" s="157"/>
      <c r="F176" s="133"/>
      <c r="G176" s="133"/>
      <c r="H176" s="133"/>
      <c r="I176" s="167"/>
      <c r="J176" s="133"/>
      <c r="K176" s="133"/>
      <c r="L176" s="133"/>
      <c r="M176" s="133"/>
      <c r="N176" s="133"/>
      <c r="O176" s="133"/>
      <c r="P176" s="133"/>
      <c r="Q176" s="133"/>
      <c r="R176" s="133"/>
    </row>
    <row r="177" spans="1:18" ht="13.5" customHeight="1" x14ac:dyDescent="0.2">
      <c r="A177" s="133"/>
      <c r="B177" s="157"/>
      <c r="C177" s="157"/>
      <c r="D177" s="157"/>
      <c r="E177" s="157"/>
      <c r="F177" s="133"/>
      <c r="G177" s="133"/>
      <c r="H177" s="133"/>
      <c r="I177" s="167"/>
      <c r="J177" s="133"/>
      <c r="K177" s="133"/>
      <c r="L177" s="133"/>
      <c r="M177" s="133"/>
      <c r="N177" s="133"/>
      <c r="O177" s="133"/>
      <c r="P177" s="133"/>
      <c r="Q177" s="133"/>
      <c r="R177" s="133"/>
    </row>
    <row r="178" spans="1:18" ht="13.5" customHeight="1" x14ac:dyDescent="0.2">
      <c r="A178" s="133"/>
      <c r="B178" s="157"/>
      <c r="C178" s="157"/>
      <c r="D178" s="157"/>
      <c r="E178" s="157"/>
      <c r="F178" s="133"/>
      <c r="G178" s="133"/>
      <c r="H178" s="133"/>
      <c r="I178" s="167"/>
      <c r="J178" s="133"/>
      <c r="K178" s="133"/>
      <c r="L178" s="133"/>
      <c r="M178" s="133"/>
      <c r="N178" s="133"/>
      <c r="O178" s="133"/>
      <c r="P178" s="133"/>
      <c r="Q178" s="133"/>
      <c r="R178" s="133"/>
    </row>
    <row r="179" spans="1:18" ht="13.5" customHeight="1" x14ac:dyDescent="0.2">
      <c r="A179" s="133"/>
      <c r="B179" s="157"/>
      <c r="C179" s="157"/>
      <c r="D179" s="157"/>
      <c r="E179" s="157"/>
      <c r="F179" s="133"/>
      <c r="G179" s="133"/>
      <c r="H179" s="133"/>
      <c r="I179" s="167"/>
      <c r="J179" s="133"/>
      <c r="K179" s="133"/>
      <c r="L179" s="133"/>
      <c r="M179" s="133"/>
      <c r="N179" s="133"/>
      <c r="O179" s="133"/>
      <c r="P179" s="133"/>
      <c r="Q179" s="133"/>
      <c r="R179" s="133"/>
    </row>
    <row r="180" spans="1:18" ht="13.5" customHeight="1" x14ac:dyDescent="0.2">
      <c r="A180" s="133"/>
      <c r="B180" s="157"/>
      <c r="C180" s="157"/>
      <c r="D180" s="157"/>
      <c r="E180" s="157"/>
      <c r="F180" s="133"/>
      <c r="G180" s="133"/>
      <c r="H180" s="133"/>
      <c r="I180" s="167"/>
      <c r="J180" s="133"/>
      <c r="K180" s="133"/>
      <c r="L180" s="133"/>
      <c r="M180" s="133"/>
      <c r="N180" s="133"/>
      <c r="O180" s="133"/>
      <c r="P180" s="133"/>
      <c r="Q180" s="133"/>
      <c r="R180" s="133"/>
    </row>
    <row r="181" spans="1:18" ht="13.5" customHeight="1" x14ac:dyDescent="0.2">
      <c r="A181" s="133"/>
      <c r="B181" s="157"/>
      <c r="C181" s="157"/>
      <c r="D181" s="157"/>
      <c r="E181" s="157"/>
      <c r="F181" s="133"/>
      <c r="G181" s="133"/>
      <c r="H181" s="133"/>
      <c r="I181" s="167"/>
      <c r="J181" s="133"/>
      <c r="K181" s="133"/>
      <c r="L181" s="133"/>
      <c r="M181" s="133"/>
      <c r="N181" s="133"/>
      <c r="O181" s="133"/>
      <c r="P181" s="133"/>
      <c r="Q181" s="133"/>
      <c r="R181" s="133"/>
    </row>
    <row r="182" spans="1:18" ht="13.5" customHeight="1" x14ac:dyDescent="0.2">
      <c r="A182" s="133"/>
      <c r="B182" s="157"/>
      <c r="C182" s="157"/>
      <c r="D182" s="157"/>
      <c r="E182" s="157"/>
      <c r="F182" s="133"/>
      <c r="G182" s="133"/>
      <c r="H182" s="133"/>
      <c r="I182" s="167"/>
      <c r="J182" s="133"/>
      <c r="K182" s="133"/>
      <c r="L182" s="133"/>
      <c r="M182" s="133"/>
      <c r="N182" s="133"/>
      <c r="O182" s="133"/>
      <c r="P182" s="133"/>
      <c r="Q182" s="133"/>
      <c r="R182" s="133"/>
    </row>
    <row r="183" spans="1:18" ht="13.5" customHeight="1" x14ac:dyDescent="0.2">
      <c r="A183" s="133"/>
      <c r="B183" s="157"/>
      <c r="C183" s="157"/>
      <c r="D183" s="157"/>
      <c r="E183" s="157"/>
      <c r="F183" s="133"/>
      <c r="G183" s="133"/>
      <c r="H183" s="133"/>
      <c r="I183" s="167"/>
      <c r="J183" s="133"/>
      <c r="K183" s="133"/>
      <c r="L183" s="133"/>
      <c r="M183" s="133"/>
      <c r="N183" s="133"/>
      <c r="O183" s="133"/>
      <c r="P183" s="133"/>
      <c r="Q183" s="133"/>
      <c r="R183" s="133"/>
    </row>
    <row r="184" spans="1:18" ht="13.5" customHeight="1" x14ac:dyDescent="0.2">
      <c r="A184" s="133"/>
      <c r="B184" s="157"/>
      <c r="C184" s="157"/>
      <c r="D184" s="157"/>
      <c r="E184" s="157"/>
      <c r="F184" s="133"/>
      <c r="G184" s="133"/>
      <c r="H184" s="133"/>
      <c r="I184" s="167"/>
      <c r="J184" s="133"/>
      <c r="K184" s="133"/>
      <c r="L184" s="133"/>
      <c r="M184" s="133"/>
      <c r="N184" s="133"/>
      <c r="O184" s="133"/>
      <c r="P184" s="133"/>
      <c r="Q184" s="133"/>
      <c r="R184" s="133"/>
    </row>
    <row r="185" spans="1:18" ht="13.5" customHeight="1" x14ac:dyDescent="0.2">
      <c r="A185" s="133"/>
      <c r="B185" s="157"/>
      <c r="C185" s="157"/>
      <c r="D185" s="157"/>
      <c r="E185" s="157"/>
      <c r="F185" s="133"/>
      <c r="G185" s="133"/>
      <c r="H185" s="133"/>
      <c r="I185" s="167"/>
      <c r="J185" s="133"/>
      <c r="K185" s="133"/>
      <c r="L185" s="133"/>
      <c r="M185" s="133"/>
      <c r="N185" s="133"/>
      <c r="O185" s="133"/>
      <c r="P185" s="133"/>
      <c r="Q185" s="133"/>
      <c r="R185" s="133"/>
    </row>
    <row r="186" spans="1:18" ht="13.5" customHeight="1" x14ac:dyDescent="0.2">
      <c r="A186" s="133"/>
      <c r="B186" s="157"/>
      <c r="C186" s="157"/>
      <c r="D186" s="157"/>
      <c r="E186" s="157"/>
      <c r="F186" s="133"/>
      <c r="G186" s="133"/>
      <c r="H186" s="133"/>
      <c r="I186" s="167"/>
      <c r="J186" s="133"/>
      <c r="K186" s="133"/>
      <c r="L186" s="133"/>
      <c r="M186" s="133"/>
      <c r="N186" s="133"/>
      <c r="O186" s="133"/>
      <c r="P186" s="133"/>
      <c r="Q186" s="133"/>
      <c r="R186" s="133"/>
    </row>
    <row r="187" spans="1:18" ht="13.5" customHeight="1" x14ac:dyDescent="0.2">
      <c r="A187" s="133"/>
      <c r="B187" s="157"/>
      <c r="C187" s="157"/>
      <c r="D187" s="157"/>
      <c r="E187" s="157"/>
      <c r="F187" s="133"/>
      <c r="G187" s="133"/>
      <c r="H187" s="133"/>
      <c r="I187" s="167"/>
      <c r="J187" s="133"/>
      <c r="K187" s="133"/>
      <c r="L187" s="133"/>
      <c r="M187" s="133"/>
      <c r="N187" s="133"/>
      <c r="O187" s="133"/>
      <c r="P187" s="133"/>
      <c r="Q187" s="133"/>
      <c r="R187" s="133"/>
    </row>
    <row r="188" spans="1:18" ht="13.5" customHeight="1" x14ac:dyDescent="0.2">
      <c r="A188" s="133"/>
      <c r="B188" s="157"/>
      <c r="C188" s="157"/>
      <c r="D188" s="157"/>
      <c r="E188" s="157"/>
      <c r="F188" s="133"/>
      <c r="G188" s="133"/>
      <c r="H188" s="133"/>
      <c r="I188" s="167"/>
      <c r="J188" s="133"/>
      <c r="K188" s="133"/>
      <c r="L188" s="133"/>
      <c r="M188" s="133"/>
      <c r="N188" s="133"/>
      <c r="O188" s="133"/>
      <c r="P188" s="133"/>
      <c r="Q188" s="133"/>
      <c r="R188" s="133"/>
    </row>
    <row r="189" spans="1:18" ht="13.5" customHeight="1" x14ac:dyDescent="0.2">
      <c r="A189" s="133"/>
      <c r="B189" s="157"/>
      <c r="C189" s="157"/>
      <c r="D189" s="157"/>
      <c r="E189" s="157"/>
      <c r="F189" s="133"/>
      <c r="G189" s="133"/>
      <c r="H189" s="133"/>
      <c r="I189" s="167"/>
      <c r="J189" s="133"/>
      <c r="K189" s="133"/>
      <c r="L189" s="133"/>
      <c r="M189" s="133"/>
      <c r="N189" s="133"/>
      <c r="O189" s="133"/>
      <c r="P189" s="133"/>
      <c r="Q189" s="133"/>
      <c r="R189" s="133"/>
    </row>
    <row r="190" spans="1:18" ht="13.5" customHeight="1" x14ac:dyDescent="0.2">
      <c r="A190" s="133"/>
      <c r="B190" s="157"/>
      <c r="C190" s="157"/>
      <c r="D190" s="157"/>
      <c r="E190" s="157"/>
      <c r="F190" s="133"/>
      <c r="G190" s="133"/>
      <c r="H190" s="133"/>
      <c r="I190" s="167"/>
      <c r="J190" s="133"/>
      <c r="K190" s="133"/>
      <c r="L190" s="133"/>
      <c r="M190" s="133"/>
      <c r="N190" s="133"/>
      <c r="O190" s="133"/>
      <c r="P190" s="133"/>
      <c r="Q190" s="133"/>
      <c r="R190" s="133"/>
    </row>
    <row r="191" spans="1:18" ht="13.5" customHeight="1" x14ac:dyDescent="0.2">
      <c r="A191" s="133"/>
      <c r="B191" s="157"/>
      <c r="C191" s="157"/>
      <c r="D191" s="157"/>
      <c r="E191" s="157"/>
      <c r="F191" s="133"/>
      <c r="G191" s="133"/>
      <c r="H191" s="133"/>
      <c r="I191" s="167"/>
      <c r="J191" s="133"/>
      <c r="K191" s="133"/>
      <c r="L191" s="133"/>
      <c r="M191" s="133"/>
      <c r="N191" s="133"/>
      <c r="O191" s="133"/>
      <c r="P191" s="133"/>
      <c r="Q191" s="133"/>
      <c r="R191" s="133"/>
    </row>
    <row r="192" spans="1:18" ht="13.5" customHeight="1" x14ac:dyDescent="0.2">
      <c r="A192" s="133"/>
      <c r="B192" s="157"/>
      <c r="C192" s="157"/>
      <c r="D192" s="157"/>
      <c r="E192" s="157"/>
      <c r="F192" s="133"/>
      <c r="G192" s="133"/>
      <c r="H192" s="133"/>
      <c r="I192" s="167"/>
      <c r="J192" s="133"/>
      <c r="K192" s="133"/>
      <c r="L192" s="133"/>
      <c r="M192" s="133"/>
      <c r="N192" s="133"/>
      <c r="O192" s="133"/>
      <c r="P192" s="133"/>
      <c r="Q192" s="133"/>
      <c r="R192" s="133"/>
    </row>
    <row r="193" spans="1:18" ht="13.5" customHeight="1" x14ac:dyDescent="0.2">
      <c r="A193" s="133"/>
      <c r="B193" s="157"/>
      <c r="C193" s="157"/>
      <c r="D193" s="157"/>
      <c r="E193" s="157"/>
      <c r="F193" s="133"/>
      <c r="G193" s="133"/>
      <c r="H193" s="133"/>
      <c r="I193" s="167"/>
      <c r="J193" s="133"/>
      <c r="K193" s="133"/>
      <c r="L193" s="133"/>
      <c r="M193" s="133"/>
      <c r="N193" s="133"/>
      <c r="O193" s="133"/>
      <c r="P193" s="133"/>
      <c r="Q193" s="133"/>
      <c r="R193" s="133"/>
    </row>
    <row r="194" spans="1:18" ht="13.5" customHeight="1" x14ac:dyDescent="0.2">
      <c r="A194" s="133"/>
      <c r="B194" s="157"/>
      <c r="C194" s="157"/>
      <c r="D194" s="157"/>
      <c r="E194" s="157"/>
      <c r="F194" s="133"/>
      <c r="G194" s="133"/>
      <c r="H194" s="133"/>
      <c r="I194" s="167"/>
      <c r="J194" s="133"/>
      <c r="K194" s="133"/>
      <c r="L194" s="133"/>
      <c r="M194" s="133"/>
      <c r="N194" s="133"/>
      <c r="O194" s="133"/>
      <c r="P194" s="133"/>
      <c r="Q194" s="133"/>
      <c r="R194" s="133"/>
    </row>
    <row r="195" spans="1:18" ht="13.5" customHeight="1" x14ac:dyDescent="0.2">
      <c r="A195" s="133"/>
      <c r="B195" s="157"/>
      <c r="C195" s="157"/>
      <c r="D195" s="157"/>
      <c r="E195" s="157"/>
      <c r="F195" s="133"/>
      <c r="G195" s="133"/>
      <c r="H195" s="133"/>
      <c r="I195" s="167"/>
      <c r="J195" s="133"/>
      <c r="K195" s="133"/>
      <c r="L195" s="133"/>
      <c r="M195" s="133"/>
      <c r="N195" s="133"/>
      <c r="O195" s="133"/>
      <c r="P195" s="133"/>
      <c r="Q195" s="133"/>
      <c r="R195" s="133"/>
    </row>
    <row r="196" spans="1:18" ht="13.5" customHeight="1" x14ac:dyDescent="0.2">
      <c r="A196" s="133"/>
      <c r="B196" s="157"/>
      <c r="C196" s="157"/>
      <c r="D196" s="157"/>
      <c r="E196" s="157"/>
      <c r="F196" s="133"/>
      <c r="G196" s="133"/>
      <c r="H196" s="133"/>
      <c r="I196" s="167"/>
      <c r="J196" s="133"/>
      <c r="K196" s="133"/>
      <c r="L196" s="133"/>
      <c r="M196" s="133"/>
      <c r="N196" s="133"/>
      <c r="O196" s="133"/>
      <c r="P196" s="133"/>
      <c r="Q196" s="133"/>
      <c r="R196" s="133"/>
    </row>
    <row r="197" spans="1:18" ht="13.5" customHeight="1" x14ac:dyDescent="0.2">
      <c r="A197" s="133"/>
      <c r="B197" s="157"/>
      <c r="C197" s="157"/>
      <c r="D197" s="157"/>
      <c r="E197" s="157"/>
      <c r="F197" s="133"/>
      <c r="G197" s="133"/>
      <c r="H197" s="133"/>
      <c r="I197" s="167"/>
      <c r="J197" s="133"/>
      <c r="K197" s="133"/>
      <c r="L197" s="133"/>
      <c r="M197" s="133"/>
      <c r="N197" s="133"/>
      <c r="O197" s="133"/>
      <c r="P197" s="133"/>
      <c r="Q197" s="133"/>
      <c r="R197" s="133"/>
    </row>
    <row r="198" spans="1:18" ht="13.5" customHeight="1" x14ac:dyDescent="0.2">
      <c r="A198" s="133"/>
      <c r="B198" s="157"/>
      <c r="C198" s="157"/>
      <c r="D198" s="157"/>
      <c r="E198" s="157"/>
      <c r="F198" s="133"/>
      <c r="G198" s="133"/>
      <c r="H198" s="133"/>
      <c r="I198" s="167"/>
      <c r="J198" s="133"/>
      <c r="K198" s="133"/>
      <c r="L198" s="133"/>
      <c r="M198" s="133"/>
      <c r="N198" s="133"/>
      <c r="O198" s="133"/>
      <c r="P198" s="133"/>
      <c r="Q198" s="133"/>
      <c r="R198" s="133"/>
    </row>
    <row r="199" spans="1:18" ht="13.5" customHeight="1" x14ac:dyDescent="0.2">
      <c r="A199" s="133"/>
      <c r="B199" s="157"/>
      <c r="C199" s="157"/>
      <c r="D199" s="157"/>
      <c r="E199" s="157"/>
      <c r="F199" s="133"/>
      <c r="G199" s="133"/>
      <c r="H199" s="133"/>
      <c r="I199" s="167"/>
      <c r="J199" s="133"/>
      <c r="K199" s="133"/>
      <c r="L199" s="133"/>
      <c r="M199" s="133"/>
      <c r="N199" s="133"/>
      <c r="O199" s="133"/>
      <c r="P199" s="133"/>
      <c r="Q199" s="133"/>
      <c r="R199" s="133"/>
    </row>
    <row r="200" spans="1:18" ht="13.5" customHeight="1" x14ac:dyDescent="0.2">
      <c r="A200" s="133"/>
      <c r="B200" s="157"/>
      <c r="C200" s="157"/>
      <c r="D200" s="157"/>
      <c r="E200" s="157"/>
      <c r="F200" s="133"/>
      <c r="G200" s="133"/>
      <c r="H200" s="133"/>
      <c r="I200" s="167"/>
      <c r="J200" s="133"/>
      <c r="K200" s="133"/>
      <c r="L200" s="133"/>
      <c r="M200" s="133"/>
      <c r="N200" s="133"/>
      <c r="O200" s="133"/>
      <c r="P200" s="133"/>
      <c r="Q200" s="133"/>
      <c r="R200" s="133"/>
    </row>
    <row r="201" spans="1:18" ht="13.5" customHeight="1" x14ac:dyDescent="0.2">
      <c r="A201" s="133"/>
      <c r="B201" s="157"/>
      <c r="C201" s="157"/>
      <c r="D201" s="157"/>
      <c r="E201" s="157"/>
      <c r="F201" s="133"/>
      <c r="G201" s="133"/>
      <c r="H201" s="133"/>
      <c r="I201" s="167"/>
      <c r="J201" s="133"/>
      <c r="K201" s="133"/>
      <c r="L201" s="133"/>
      <c r="M201" s="133"/>
      <c r="N201" s="133"/>
      <c r="O201" s="133"/>
      <c r="P201" s="133"/>
      <c r="Q201" s="133"/>
      <c r="R201" s="133"/>
    </row>
    <row r="202" spans="1:18" ht="13.5" customHeight="1" x14ac:dyDescent="0.2">
      <c r="A202" s="133"/>
      <c r="B202" s="157"/>
      <c r="C202" s="157"/>
      <c r="D202" s="157"/>
      <c r="E202" s="157"/>
      <c r="F202" s="133"/>
      <c r="G202" s="133"/>
      <c r="H202" s="133"/>
      <c r="I202" s="167"/>
      <c r="J202" s="133"/>
      <c r="K202" s="133"/>
      <c r="L202" s="133"/>
      <c r="M202" s="133"/>
      <c r="N202" s="133"/>
      <c r="O202" s="133"/>
      <c r="P202" s="133"/>
      <c r="Q202" s="133"/>
      <c r="R202" s="133"/>
    </row>
    <row r="203" spans="1:18" ht="13.5" customHeight="1" x14ac:dyDescent="0.2">
      <c r="A203" s="133"/>
      <c r="B203" s="157"/>
      <c r="C203" s="157"/>
      <c r="D203" s="157"/>
      <c r="E203" s="157"/>
      <c r="F203" s="133"/>
      <c r="G203" s="133"/>
      <c r="H203" s="133"/>
      <c r="I203" s="167"/>
      <c r="J203" s="133"/>
      <c r="K203" s="133"/>
      <c r="L203" s="133"/>
      <c r="M203" s="133"/>
      <c r="N203" s="133"/>
      <c r="O203" s="133"/>
      <c r="P203" s="133"/>
      <c r="Q203" s="133"/>
      <c r="R203" s="133"/>
    </row>
    <row r="204" spans="1:18" ht="13.5" customHeight="1" x14ac:dyDescent="0.2">
      <c r="A204" s="133"/>
      <c r="B204" s="157"/>
      <c r="C204" s="157"/>
      <c r="D204" s="157"/>
      <c r="E204" s="157"/>
      <c r="F204" s="133"/>
      <c r="G204" s="133"/>
      <c r="H204" s="133"/>
      <c r="I204" s="167"/>
      <c r="J204" s="133"/>
      <c r="K204" s="133"/>
      <c r="L204" s="133"/>
      <c r="M204" s="133"/>
      <c r="N204" s="133"/>
      <c r="O204" s="133"/>
      <c r="P204" s="133"/>
      <c r="Q204" s="133"/>
      <c r="R204" s="133"/>
    </row>
    <row r="205" spans="1:18" ht="13.5" customHeight="1" x14ac:dyDescent="0.2">
      <c r="A205" s="133"/>
      <c r="B205" s="157"/>
      <c r="C205" s="157"/>
      <c r="D205" s="157"/>
      <c r="E205" s="157"/>
      <c r="F205" s="133"/>
      <c r="G205" s="133"/>
      <c r="H205" s="133"/>
      <c r="I205" s="167"/>
      <c r="J205" s="133"/>
      <c r="K205" s="133"/>
      <c r="L205" s="133"/>
      <c r="M205" s="133"/>
      <c r="N205" s="133"/>
      <c r="O205" s="133"/>
      <c r="P205" s="133"/>
      <c r="Q205" s="133"/>
      <c r="R205" s="133"/>
    </row>
    <row r="206" spans="1:18" ht="13.5" customHeight="1" x14ac:dyDescent="0.2">
      <c r="A206" s="133"/>
      <c r="B206" s="157"/>
      <c r="C206" s="157"/>
      <c r="D206" s="157"/>
      <c r="E206" s="157"/>
      <c r="F206" s="133"/>
      <c r="G206" s="133"/>
      <c r="H206" s="133"/>
      <c r="I206" s="167"/>
      <c r="J206" s="133"/>
      <c r="K206" s="133"/>
      <c r="L206" s="133"/>
      <c r="M206" s="133"/>
      <c r="N206" s="133"/>
      <c r="O206" s="133"/>
      <c r="P206" s="133"/>
      <c r="Q206" s="133"/>
      <c r="R206" s="133"/>
    </row>
    <row r="207" spans="1:18" ht="13.5" customHeight="1" x14ac:dyDescent="0.2">
      <c r="A207" s="133"/>
      <c r="B207" s="157"/>
      <c r="C207" s="157"/>
      <c r="D207" s="157"/>
      <c r="E207" s="157"/>
      <c r="F207" s="133"/>
      <c r="G207" s="133"/>
      <c r="H207" s="133"/>
      <c r="I207" s="167"/>
      <c r="J207" s="133"/>
      <c r="K207" s="133"/>
      <c r="L207" s="133"/>
      <c r="M207" s="133"/>
      <c r="N207" s="133"/>
      <c r="O207" s="133"/>
      <c r="P207" s="133"/>
      <c r="Q207" s="133"/>
      <c r="R207" s="133"/>
    </row>
    <row r="208" spans="1:18" ht="13.5" customHeight="1" x14ac:dyDescent="0.2">
      <c r="A208" s="133"/>
      <c r="B208" s="157"/>
      <c r="C208" s="157"/>
      <c r="D208" s="157"/>
      <c r="E208" s="157"/>
      <c r="F208" s="133"/>
      <c r="G208" s="133"/>
      <c r="H208" s="133"/>
      <c r="I208" s="167"/>
      <c r="J208" s="133"/>
      <c r="K208" s="133"/>
      <c r="L208" s="133"/>
      <c r="M208" s="133"/>
      <c r="N208" s="133"/>
      <c r="O208" s="133"/>
      <c r="P208" s="133"/>
      <c r="Q208" s="133"/>
      <c r="R208" s="133"/>
    </row>
    <row r="209" spans="1:18" ht="13.5" customHeight="1" x14ac:dyDescent="0.2">
      <c r="A209" s="133"/>
      <c r="B209" s="157"/>
      <c r="C209" s="157"/>
      <c r="D209" s="157"/>
      <c r="E209" s="157"/>
      <c r="F209" s="133"/>
      <c r="G209" s="133"/>
      <c r="H209" s="133"/>
      <c r="I209" s="167"/>
      <c r="J209" s="133"/>
      <c r="K209" s="133"/>
      <c r="L209" s="133"/>
      <c r="M209" s="133"/>
      <c r="N209" s="133"/>
      <c r="O209" s="133"/>
      <c r="P209" s="133"/>
      <c r="Q209" s="133"/>
      <c r="R209" s="133"/>
    </row>
    <row r="210" spans="1:18" ht="13.5" customHeight="1" x14ac:dyDescent="0.2">
      <c r="A210" s="133"/>
      <c r="B210" s="157"/>
      <c r="C210" s="157"/>
      <c r="D210" s="157"/>
      <c r="E210" s="157"/>
      <c r="F210" s="133"/>
      <c r="G210" s="133"/>
      <c r="H210" s="133"/>
      <c r="I210" s="167"/>
      <c r="J210" s="133"/>
      <c r="K210" s="133"/>
      <c r="L210" s="133"/>
      <c r="M210" s="133"/>
      <c r="N210" s="133"/>
      <c r="O210" s="133"/>
      <c r="P210" s="133"/>
      <c r="Q210" s="133"/>
      <c r="R210" s="133"/>
    </row>
    <row r="211" spans="1:18" ht="13.5" customHeight="1" x14ac:dyDescent="0.2">
      <c r="A211" s="133"/>
      <c r="B211" s="157"/>
      <c r="C211" s="157"/>
      <c r="D211" s="157"/>
      <c r="E211" s="157"/>
      <c r="F211" s="133"/>
      <c r="G211" s="133"/>
      <c r="H211" s="133"/>
      <c r="I211" s="167"/>
      <c r="J211" s="133"/>
      <c r="K211" s="133"/>
      <c r="L211" s="133"/>
      <c r="M211" s="133"/>
      <c r="N211" s="133"/>
      <c r="O211" s="133"/>
      <c r="P211" s="133"/>
      <c r="Q211" s="133"/>
      <c r="R211" s="133"/>
    </row>
    <row r="212" spans="1:18" ht="13.5" customHeight="1" x14ac:dyDescent="0.2">
      <c r="A212" s="133"/>
      <c r="B212" s="157"/>
      <c r="C212" s="157"/>
      <c r="D212" s="157"/>
      <c r="E212" s="157"/>
      <c r="F212" s="133"/>
      <c r="G212" s="133"/>
      <c r="H212" s="133"/>
      <c r="I212" s="167"/>
      <c r="J212" s="133"/>
      <c r="K212" s="133"/>
      <c r="L212" s="133"/>
      <c r="M212" s="133"/>
      <c r="N212" s="133"/>
      <c r="O212" s="133"/>
      <c r="P212" s="133"/>
      <c r="Q212" s="133"/>
      <c r="R212" s="133"/>
    </row>
    <row r="213" spans="1:18" ht="13.5" customHeight="1" x14ac:dyDescent="0.2">
      <c r="A213" s="133"/>
      <c r="B213" s="157"/>
      <c r="C213" s="157"/>
      <c r="D213" s="157"/>
      <c r="E213" s="157"/>
      <c r="F213" s="133"/>
      <c r="G213" s="133"/>
      <c r="H213" s="133"/>
      <c r="I213" s="167"/>
      <c r="J213" s="133"/>
      <c r="K213" s="133"/>
      <c r="L213" s="133"/>
      <c r="M213" s="133"/>
      <c r="N213" s="133"/>
      <c r="O213" s="133"/>
      <c r="P213" s="133"/>
      <c r="Q213" s="133"/>
      <c r="R213" s="133"/>
    </row>
    <row r="214" spans="1:18" ht="13.5" customHeight="1" x14ac:dyDescent="0.2">
      <c r="A214" s="133"/>
      <c r="B214" s="157"/>
      <c r="C214" s="157"/>
      <c r="D214" s="157"/>
      <c r="E214" s="157"/>
      <c r="F214" s="133"/>
      <c r="G214" s="133"/>
      <c r="H214" s="133"/>
      <c r="I214" s="167"/>
      <c r="J214" s="133"/>
      <c r="K214" s="133"/>
      <c r="L214" s="133"/>
      <c r="M214" s="133"/>
      <c r="N214" s="133"/>
      <c r="O214" s="133"/>
      <c r="P214" s="133"/>
      <c r="Q214" s="133"/>
      <c r="R214" s="133"/>
    </row>
    <row r="215" spans="1:18" ht="13.5" customHeight="1" x14ac:dyDescent="0.2">
      <c r="A215" s="133"/>
      <c r="B215" s="157"/>
      <c r="C215" s="157"/>
      <c r="D215" s="157"/>
      <c r="E215" s="157"/>
      <c r="F215" s="133"/>
      <c r="G215" s="133"/>
      <c r="H215" s="133"/>
      <c r="I215" s="167"/>
      <c r="J215" s="133"/>
      <c r="K215" s="133"/>
      <c r="L215" s="133"/>
      <c r="M215" s="133"/>
      <c r="N215" s="133"/>
      <c r="O215" s="133"/>
      <c r="P215" s="133"/>
      <c r="Q215" s="133"/>
      <c r="R215" s="133"/>
    </row>
    <row r="216" spans="1:18" ht="13.5" customHeight="1" x14ac:dyDescent="0.2">
      <c r="A216" s="133"/>
      <c r="B216" s="157"/>
      <c r="C216" s="157"/>
      <c r="D216" s="157"/>
      <c r="E216" s="157"/>
      <c r="F216" s="133"/>
      <c r="G216" s="133"/>
      <c r="H216" s="133"/>
      <c r="I216" s="167"/>
      <c r="J216" s="133"/>
      <c r="K216" s="133"/>
      <c r="L216" s="133"/>
      <c r="M216" s="133"/>
      <c r="N216" s="133"/>
      <c r="O216" s="133"/>
      <c r="P216" s="133"/>
      <c r="Q216" s="133"/>
      <c r="R216" s="133"/>
    </row>
    <row r="217" spans="1:18" ht="13.5" customHeight="1" x14ac:dyDescent="0.2">
      <c r="A217" s="133"/>
      <c r="B217" s="157"/>
      <c r="C217" s="157"/>
      <c r="D217" s="157"/>
      <c r="E217" s="157"/>
      <c r="F217" s="133"/>
      <c r="G217" s="133"/>
      <c r="H217" s="133"/>
      <c r="I217" s="167"/>
      <c r="J217" s="133"/>
      <c r="K217" s="133"/>
      <c r="L217" s="133"/>
      <c r="M217" s="133"/>
      <c r="N217" s="133"/>
      <c r="O217" s="133"/>
      <c r="P217" s="133"/>
      <c r="Q217" s="133"/>
      <c r="R217" s="133"/>
    </row>
    <row r="218" spans="1:18" ht="13.5" customHeight="1" x14ac:dyDescent="0.2">
      <c r="A218" s="133"/>
      <c r="B218" s="157"/>
      <c r="C218" s="157"/>
      <c r="D218" s="157"/>
      <c r="E218" s="157"/>
      <c r="F218" s="133"/>
      <c r="G218" s="133"/>
      <c r="H218" s="133"/>
      <c r="I218" s="167"/>
      <c r="J218" s="133"/>
      <c r="K218" s="133"/>
      <c r="L218" s="133"/>
      <c r="M218" s="133"/>
      <c r="N218" s="133"/>
      <c r="O218" s="133"/>
      <c r="P218" s="133"/>
      <c r="Q218" s="133"/>
      <c r="R218" s="133"/>
    </row>
    <row r="219" spans="1:18" ht="13.5" customHeight="1" x14ac:dyDescent="0.2">
      <c r="A219" s="133"/>
      <c r="B219" s="157"/>
      <c r="C219" s="157"/>
      <c r="D219" s="157"/>
      <c r="E219" s="157"/>
      <c r="F219" s="133"/>
      <c r="G219" s="133"/>
      <c r="H219" s="133"/>
      <c r="I219" s="167"/>
      <c r="J219" s="133"/>
      <c r="K219" s="133"/>
      <c r="L219" s="133"/>
      <c r="M219" s="133"/>
      <c r="N219" s="133"/>
      <c r="O219" s="133"/>
      <c r="P219" s="133"/>
      <c r="Q219" s="133"/>
      <c r="R219" s="133"/>
    </row>
    <row r="220" spans="1:18" ht="13.5" customHeight="1" x14ac:dyDescent="0.2">
      <c r="A220" s="133"/>
      <c r="B220" s="157"/>
      <c r="C220" s="157"/>
      <c r="D220" s="157"/>
      <c r="E220" s="157"/>
      <c r="F220" s="133"/>
      <c r="G220" s="133"/>
      <c r="H220" s="133"/>
      <c r="I220" s="167"/>
      <c r="J220" s="133"/>
      <c r="K220" s="133"/>
      <c r="L220" s="133"/>
      <c r="M220" s="133"/>
      <c r="N220" s="133"/>
      <c r="O220" s="133"/>
      <c r="P220" s="133"/>
      <c r="Q220" s="133"/>
      <c r="R220" s="133"/>
    </row>
    <row r="221" spans="1:18" ht="13.5" customHeight="1" x14ac:dyDescent="0.2">
      <c r="A221" s="133"/>
      <c r="B221" s="157"/>
      <c r="C221" s="157"/>
      <c r="D221" s="157"/>
      <c r="E221" s="157"/>
      <c r="F221" s="133"/>
      <c r="G221" s="133"/>
      <c r="H221" s="133"/>
      <c r="I221" s="167"/>
      <c r="J221" s="133"/>
      <c r="K221" s="133"/>
      <c r="L221" s="133"/>
      <c r="M221" s="133"/>
      <c r="N221" s="133"/>
      <c r="O221" s="133"/>
      <c r="P221" s="133"/>
      <c r="Q221" s="133"/>
      <c r="R221" s="133"/>
    </row>
    <row r="222" spans="1:18" ht="13.5" customHeight="1" x14ac:dyDescent="0.2">
      <c r="A222" s="133"/>
      <c r="B222" s="157"/>
      <c r="C222" s="157"/>
      <c r="D222" s="157"/>
      <c r="E222" s="157"/>
      <c r="F222" s="133"/>
      <c r="G222" s="133"/>
      <c r="H222" s="133"/>
      <c r="I222" s="167"/>
      <c r="J222" s="133"/>
      <c r="K222" s="133"/>
      <c r="L222" s="133"/>
      <c r="M222" s="133"/>
      <c r="N222" s="133"/>
      <c r="O222" s="133"/>
      <c r="P222" s="133"/>
      <c r="Q222" s="133"/>
      <c r="R222" s="133"/>
    </row>
    <row r="223" spans="1:18" ht="13.5" customHeight="1" x14ac:dyDescent="0.2">
      <c r="A223" s="133"/>
      <c r="B223" s="157"/>
      <c r="C223" s="157"/>
      <c r="D223" s="157"/>
      <c r="E223" s="157"/>
      <c r="F223" s="133"/>
      <c r="G223" s="133"/>
      <c r="H223" s="133"/>
      <c r="I223" s="167"/>
      <c r="J223" s="133"/>
      <c r="K223" s="133"/>
      <c r="L223" s="133"/>
      <c r="M223" s="133"/>
      <c r="N223" s="133"/>
      <c r="O223" s="133"/>
      <c r="P223" s="133"/>
      <c r="Q223" s="133"/>
      <c r="R223" s="133"/>
    </row>
    <row r="224" spans="1:18" ht="13.5" customHeight="1" x14ac:dyDescent="0.2">
      <c r="A224" s="133"/>
      <c r="B224" s="157"/>
      <c r="C224" s="157"/>
      <c r="D224" s="157"/>
      <c r="E224" s="157"/>
      <c r="F224" s="133"/>
      <c r="G224" s="133"/>
      <c r="H224" s="133"/>
      <c r="I224" s="167"/>
      <c r="J224" s="133"/>
      <c r="K224" s="133"/>
      <c r="L224" s="133"/>
      <c r="M224" s="133"/>
      <c r="N224" s="133"/>
      <c r="O224" s="133"/>
      <c r="P224" s="133"/>
      <c r="Q224" s="133"/>
      <c r="R224" s="133"/>
    </row>
    <row r="225" spans="1:18" ht="13.5" customHeight="1" x14ac:dyDescent="0.2">
      <c r="A225" s="133"/>
      <c r="B225" s="157"/>
      <c r="C225" s="157"/>
      <c r="D225" s="157"/>
      <c r="E225" s="157"/>
      <c r="F225" s="133"/>
      <c r="G225" s="133"/>
      <c r="H225" s="133"/>
      <c r="I225" s="167"/>
      <c r="J225" s="133"/>
      <c r="K225" s="133"/>
      <c r="L225" s="133"/>
      <c r="M225" s="133"/>
      <c r="N225" s="133"/>
      <c r="O225" s="133"/>
      <c r="P225" s="133"/>
      <c r="Q225" s="133"/>
      <c r="R225" s="133"/>
    </row>
    <row r="226" spans="1:18" ht="13.5" customHeight="1" x14ac:dyDescent="0.2">
      <c r="A226" s="133"/>
      <c r="B226" s="157"/>
      <c r="C226" s="157"/>
      <c r="D226" s="157"/>
      <c r="E226" s="157"/>
      <c r="F226" s="133"/>
      <c r="G226" s="133"/>
      <c r="H226" s="133"/>
      <c r="I226" s="167"/>
      <c r="J226" s="133"/>
      <c r="K226" s="133"/>
      <c r="L226" s="133"/>
      <c r="M226" s="133"/>
      <c r="N226" s="133"/>
      <c r="O226" s="133"/>
      <c r="P226" s="133"/>
      <c r="Q226" s="133"/>
      <c r="R226" s="133"/>
    </row>
    <row r="227" spans="1:18" ht="13.5" customHeight="1" x14ac:dyDescent="0.2">
      <c r="A227" s="133"/>
      <c r="B227" s="157"/>
      <c r="C227" s="157"/>
      <c r="D227" s="157"/>
      <c r="E227" s="157"/>
      <c r="F227" s="133"/>
      <c r="G227" s="133"/>
      <c r="H227" s="133"/>
      <c r="I227" s="167"/>
      <c r="J227" s="133"/>
      <c r="K227" s="133"/>
      <c r="L227" s="133"/>
      <c r="M227" s="133"/>
      <c r="N227" s="133"/>
      <c r="O227" s="133"/>
      <c r="P227" s="133"/>
      <c r="Q227" s="133"/>
      <c r="R227" s="133"/>
    </row>
    <row r="228" spans="1:18" ht="13.5" customHeight="1" x14ac:dyDescent="0.2">
      <c r="A228" s="133"/>
      <c r="B228" s="157"/>
      <c r="C228" s="157"/>
      <c r="D228" s="157"/>
      <c r="E228" s="157"/>
      <c r="F228" s="133"/>
      <c r="G228" s="133"/>
      <c r="H228" s="133"/>
      <c r="I228" s="167"/>
      <c r="J228" s="133"/>
      <c r="K228" s="133"/>
      <c r="L228" s="133"/>
      <c r="M228" s="133"/>
      <c r="N228" s="133"/>
      <c r="O228" s="133"/>
      <c r="P228" s="133"/>
      <c r="Q228" s="133"/>
      <c r="R228" s="133"/>
    </row>
    <row r="229" spans="1:18" ht="13.5" customHeight="1" x14ac:dyDescent="0.2">
      <c r="A229" s="133"/>
      <c r="B229" s="157"/>
      <c r="C229" s="157"/>
      <c r="D229" s="157"/>
      <c r="E229" s="157"/>
      <c r="F229" s="133"/>
      <c r="G229" s="133"/>
      <c r="H229" s="133"/>
      <c r="I229" s="167"/>
      <c r="J229" s="133"/>
      <c r="K229" s="133"/>
      <c r="L229" s="133"/>
      <c r="M229" s="133"/>
      <c r="N229" s="133"/>
      <c r="O229" s="133"/>
      <c r="P229" s="133"/>
      <c r="Q229" s="133"/>
      <c r="R229" s="133"/>
    </row>
    <row r="230" spans="1:18" ht="13.5" customHeight="1" x14ac:dyDescent="0.2">
      <c r="A230" s="133"/>
      <c r="B230" s="157"/>
      <c r="C230" s="157"/>
      <c r="D230" s="157"/>
      <c r="E230" s="157"/>
      <c r="F230" s="133"/>
      <c r="G230" s="133"/>
      <c r="H230" s="133"/>
      <c r="I230" s="167"/>
      <c r="J230" s="133"/>
      <c r="K230" s="133"/>
      <c r="L230" s="133"/>
      <c r="M230" s="133"/>
      <c r="N230" s="133"/>
      <c r="O230" s="133"/>
      <c r="P230" s="133"/>
      <c r="Q230" s="133"/>
      <c r="R230" s="133"/>
    </row>
    <row r="231" spans="1:18" ht="13.5" customHeight="1" x14ac:dyDescent="0.2">
      <c r="A231" s="133"/>
      <c r="B231" s="157"/>
      <c r="C231" s="157"/>
      <c r="D231" s="157"/>
      <c r="E231" s="157"/>
      <c r="F231" s="133"/>
      <c r="G231" s="133"/>
      <c r="H231" s="133"/>
      <c r="I231" s="167"/>
      <c r="J231" s="133"/>
      <c r="K231" s="133"/>
      <c r="L231" s="133"/>
      <c r="M231" s="133"/>
      <c r="N231" s="133"/>
      <c r="O231" s="133"/>
      <c r="P231" s="133"/>
      <c r="Q231" s="133"/>
      <c r="R231" s="133"/>
    </row>
    <row r="232" spans="1:18" ht="13.5" customHeight="1" x14ac:dyDescent="0.2">
      <c r="A232" s="133"/>
      <c r="B232" s="157"/>
      <c r="C232" s="157"/>
      <c r="D232" s="157"/>
      <c r="E232" s="157"/>
      <c r="F232" s="133"/>
      <c r="G232" s="133"/>
      <c r="H232" s="133"/>
      <c r="I232" s="167"/>
      <c r="J232" s="133"/>
      <c r="K232" s="133"/>
      <c r="L232" s="133"/>
      <c r="M232" s="133"/>
      <c r="N232" s="133"/>
      <c r="O232" s="133"/>
      <c r="P232" s="133"/>
      <c r="Q232" s="133"/>
      <c r="R232" s="133"/>
    </row>
    <row r="233" spans="1:18" ht="13.5" customHeight="1" x14ac:dyDescent="0.2">
      <c r="A233" s="133"/>
      <c r="B233" s="157"/>
      <c r="C233" s="157"/>
      <c r="D233" s="157"/>
      <c r="E233" s="157"/>
      <c r="F233" s="133"/>
      <c r="G233" s="133"/>
      <c r="H233" s="133"/>
      <c r="I233" s="167"/>
      <c r="J233" s="133"/>
      <c r="K233" s="133"/>
      <c r="L233" s="133"/>
      <c r="M233" s="133"/>
      <c r="N233" s="133"/>
      <c r="O233" s="133"/>
      <c r="P233" s="133"/>
      <c r="Q233" s="133"/>
      <c r="R233" s="133"/>
    </row>
    <row r="234" spans="1:18" ht="13.5" customHeight="1" x14ac:dyDescent="0.2">
      <c r="A234" s="133"/>
      <c r="B234" s="157"/>
      <c r="C234" s="157"/>
      <c r="D234" s="157"/>
      <c r="E234" s="157"/>
      <c r="F234" s="133"/>
      <c r="G234" s="133"/>
      <c r="H234" s="133"/>
      <c r="I234" s="167"/>
      <c r="J234" s="133"/>
      <c r="K234" s="133"/>
      <c r="L234" s="133"/>
      <c r="M234" s="133"/>
      <c r="N234" s="133"/>
      <c r="O234" s="133"/>
      <c r="P234" s="133"/>
      <c r="Q234" s="133"/>
      <c r="R234" s="133"/>
    </row>
    <row r="235" spans="1:18" ht="13.5" customHeight="1" x14ac:dyDescent="0.2">
      <c r="A235" s="133"/>
      <c r="B235" s="157"/>
      <c r="C235" s="157"/>
      <c r="D235" s="157"/>
      <c r="E235" s="157"/>
      <c r="F235" s="133"/>
      <c r="G235" s="133"/>
      <c r="H235" s="133"/>
      <c r="I235" s="167"/>
      <c r="J235" s="133"/>
      <c r="K235" s="133"/>
      <c r="L235" s="133"/>
      <c r="M235" s="133"/>
      <c r="N235" s="133"/>
      <c r="O235" s="133"/>
      <c r="P235" s="133"/>
      <c r="Q235" s="133"/>
      <c r="R235" s="133"/>
    </row>
    <row r="236" spans="1:18" ht="13.5" customHeight="1" x14ac:dyDescent="0.2">
      <c r="A236" s="133"/>
      <c r="B236" s="157"/>
      <c r="C236" s="157"/>
      <c r="D236" s="157"/>
      <c r="E236" s="157"/>
      <c r="F236" s="133"/>
      <c r="G236" s="133"/>
      <c r="H236" s="133"/>
      <c r="I236" s="167"/>
      <c r="J236" s="133"/>
      <c r="K236" s="133"/>
      <c r="L236" s="133"/>
      <c r="M236" s="133"/>
      <c r="N236" s="133"/>
      <c r="O236" s="133"/>
      <c r="P236" s="133"/>
      <c r="Q236" s="133"/>
      <c r="R236" s="133"/>
    </row>
    <row r="237" spans="1:18" ht="13.5" customHeight="1" x14ac:dyDescent="0.2">
      <c r="A237" s="133"/>
      <c r="B237" s="157"/>
      <c r="C237" s="157"/>
      <c r="D237" s="157"/>
      <c r="E237" s="157"/>
      <c r="F237" s="133"/>
      <c r="G237" s="133"/>
      <c r="H237" s="133"/>
      <c r="I237" s="167"/>
      <c r="J237" s="133"/>
      <c r="K237" s="133"/>
      <c r="L237" s="133"/>
      <c r="M237" s="133"/>
      <c r="N237" s="133"/>
      <c r="O237" s="133"/>
      <c r="P237" s="133"/>
      <c r="Q237" s="133"/>
      <c r="R237" s="133"/>
    </row>
    <row r="238" spans="1:18" ht="13.5" customHeight="1" x14ac:dyDescent="0.2">
      <c r="A238" s="133"/>
      <c r="B238" s="157"/>
      <c r="C238" s="157"/>
      <c r="D238" s="157"/>
      <c r="E238" s="157"/>
      <c r="F238" s="133"/>
      <c r="G238" s="133"/>
      <c r="H238" s="133"/>
      <c r="I238" s="167"/>
      <c r="J238" s="133"/>
      <c r="K238" s="133"/>
      <c r="L238" s="133"/>
      <c r="M238" s="133"/>
      <c r="N238" s="133"/>
      <c r="O238" s="133"/>
      <c r="P238" s="133"/>
      <c r="Q238" s="133"/>
      <c r="R238" s="133"/>
    </row>
    <row r="239" spans="1:18" ht="13.5" customHeight="1" x14ac:dyDescent="0.2">
      <c r="A239" s="133"/>
      <c r="B239" s="157"/>
      <c r="C239" s="157"/>
      <c r="D239" s="157"/>
      <c r="E239" s="157"/>
      <c r="F239" s="133"/>
      <c r="G239" s="133"/>
      <c r="H239" s="133"/>
      <c r="I239" s="167"/>
      <c r="J239" s="133"/>
      <c r="K239" s="133"/>
      <c r="L239" s="133"/>
      <c r="M239" s="133"/>
      <c r="N239" s="133"/>
      <c r="O239" s="133"/>
      <c r="P239" s="133"/>
      <c r="Q239" s="133"/>
      <c r="R239" s="133"/>
    </row>
    <row r="240" spans="1:18" ht="13.5" customHeight="1" x14ac:dyDescent="0.2">
      <c r="A240" s="133"/>
      <c r="B240" s="157"/>
      <c r="C240" s="157"/>
      <c r="D240" s="157"/>
      <c r="E240" s="157"/>
      <c r="F240" s="133"/>
      <c r="G240" s="133"/>
      <c r="H240" s="133"/>
      <c r="I240" s="167"/>
      <c r="J240" s="133"/>
      <c r="K240" s="133"/>
      <c r="L240" s="133"/>
      <c r="M240" s="133"/>
      <c r="N240" s="133"/>
      <c r="O240" s="133"/>
      <c r="P240" s="133"/>
      <c r="Q240" s="133"/>
      <c r="R240" s="133"/>
    </row>
    <row r="241" spans="1:18" ht="13.5" customHeight="1" x14ac:dyDescent="0.2">
      <c r="A241" s="133"/>
      <c r="B241" s="157"/>
      <c r="C241" s="157"/>
      <c r="D241" s="157"/>
      <c r="E241" s="157"/>
      <c r="F241" s="133"/>
      <c r="G241" s="133"/>
      <c r="H241" s="133"/>
      <c r="I241" s="167"/>
      <c r="J241" s="133"/>
      <c r="K241" s="133"/>
      <c r="L241" s="133"/>
      <c r="M241" s="133"/>
      <c r="N241" s="133"/>
      <c r="O241" s="133"/>
      <c r="P241" s="133"/>
      <c r="Q241" s="133"/>
      <c r="R241" s="133"/>
    </row>
    <row r="242" spans="1:18" ht="13.5" customHeight="1" x14ac:dyDescent="0.2">
      <c r="A242" s="133"/>
      <c r="B242" s="157"/>
      <c r="C242" s="157"/>
      <c r="D242" s="157"/>
      <c r="E242" s="157"/>
      <c r="F242" s="133"/>
      <c r="G242" s="133"/>
      <c r="H242" s="133"/>
      <c r="I242" s="167"/>
      <c r="J242" s="133"/>
      <c r="K242" s="133"/>
      <c r="L242" s="133"/>
      <c r="M242" s="133"/>
      <c r="N242" s="133"/>
      <c r="O242" s="133"/>
      <c r="P242" s="133"/>
      <c r="Q242" s="133"/>
      <c r="R242" s="133"/>
    </row>
    <row r="243" spans="1:18" ht="13.5" customHeight="1" x14ac:dyDescent="0.2">
      <c r="A243" s="133"/>
      <c r="B243" s="157"/>
      <c r="C243" s="157"/>
      <c r="D243" s="157"/>
      <c r="E243" s="157"/>
      <c r="F243" s="133"/>
      <c r="G243" s="133"/>
      <c r="H243" s="133"/>
      <c r="I243" s="167"/>
      <c r="J243" s="133"/>
      <c r="K243" s="133"/>
      <c r="L243" s="133"/>
      <c r="M243" s="133"/>
      <c r="N243" s="133"/>
      <c r="O243" s="133"/>
      <c r="P243" s="133"/>
      <c r="Q243" s="133"/>
      <c r="R243" s="133"/>
    </row>
    <row r="244" spans="1:18" ht="13.5" customHeight="1" x14ac:dyDescent="0.2">
      <c r="A244" s="133"/>
      <c r="B244" s="157"/>
      <c r="C244" s="157"/>
      <c r="D244" s="157"/>
      <c r="E244" s="157"/>
      <c r="F244" s="133"/>
      <c r="G244" s="133"/>
      <c r="H244" s="133"/>
      <c r="I244" s="167"/>
      <c r="J244" s="133"/>
      <c r="K244" s="133"/>
      <c r="L244" s="133"/>
      <c r="M244" s="133"/>
      <c r="N244" s="133"/>
      <c r="O244" s="133"/>
      <c r="P244" s="133"/>
      <c r="Q244" s="133"/>
      <c r="R244" s="133"/>
    </row>
    <row r="245" spans="1:18" ht="13.5" customHeight="1" x14ac:dyDescent="0.2">
      <c r="A245" s="133"/>
      <c r="B245" s="157"/>
      <c r="C245" s="157"/>
      <c r="D245" s="157"/>
      <c r="E245" s="157"/>
      <c r="F245" s="133"/>
      <c r="G245" s="133"/>
      <c r="H245" s="133"/>
      <c r="I245" s="167"/>
      <c r="J245" s="133"/>
      <c r="K245" s="133"/>
      <c r="L245" s="133"/>
      <c r="M245" s="133"/>
      <c r="N245" s="133"/>
      <c r="O245" s="133"/>
      <c r="P245" s="133"/>
      <c r="Q245" s="133"/>
      <c r="R245" s="133"/>
    </row>
    <row r="246" spans="1:18" ht="13.5" customHeight="1" x14ac:dyDescent="0.2">
      <c r="A246" s="133"/>
      <c r="B246" s="157"/>
      <c r="C246" s="157"/>
      <c r="D246" s="157"/>
      <c r="E246" s="157"/>
      <c r="F246" s="133"/>
      <c r="G246" s="133"/>
      <c r="H246" s="133"/>
      <c r="I246" s="167"/>
      <c r="J246" s="133"/>
      <c r="K246" s="133"/>
      <c r="L246" s="133"/>
      <c r="M246" s="133"/>
      <c r="N246" s="133"/>
      <c r="O246" s="133"/>
      <c r="P246" s="133"/>
      <c r="Q246" s="133"/>
      <c r="R246" s="133"/>
    </row>
    <row r="247" spans="1:18" ht="13.5" customHeight="1" x14ac:dyDescent="0.2">
      <c r="A247" s="133"/>
      <c r="B247" s="157"/>
      <c r="C247" s="157"/>
      <c r="D247" s="157"/>
      <c r="E247" s="157"/>
      <c r="F247" s="133"/>
      <c r="G247" s="133"/>
      <c r="H247" s="133"/>
      <c r="I247" s="167"/>
      <c r="J247" s="133"/>
      <c r="K247" s="133"/>
      <c r="L247" s="133"/>
      <c r="M247" s="133"/>
      <c r="N247" s="133"/>
      <c r="O247" s="133"/>
      <c r="P247" s="133"/>
      <c r="Q247" s="133"/>
      <c r="R247" s="133"/>
    </row>
    <row r="248" spans="1:18" ht="13.5" customHeight="1" x14ac:dyDescent="0.2">
      <c r="A248" s="133"/>
      <c r="B248" s="157"/>
      <c r="C248" s="157"/>
      <c r="D248" s="157"/>
      <c r="E248" s="157"/>
      <c r="F248" s="133"/>
      <c r="G248" s="133"/>
      <c r="H248" s="133"/>
      <c r="I248" s="167"/>
      <c r="J248" s="133"/>
      <c r="K248" s="133"/>
      <c r="L248" s="133"/>
      <c r="M248" s="133"/>
      <c r="N248" s="133"/>
      <c r="O248" s="133"/>
      <c r="P248" s="133"/>
      <c r="Q248" s="133"/>
      <c r="R248" s="133"/>
    </row>
    <row r="249" spans="1:18" ht="13.5" customHeight="1" x14ac:dyDescent="0.2">
      <c r="A249" s="133"/>
      <c r="B249" s="157"/>
      <c r="C249" s="157"/>
      <c r="D249" s="157"/>
      <c r="E249" s="157"/>
      <c r="F249" s="133"/>
      <c r="G249" s="133"/>
      <c r="H249" s="133"/>
      <c r="I249" s="167"/>
      <c r="J249" s="133"/>
      <c r="K249" s="133"/>
      <c r="L249" s="133"/>
      <c r="M249" s="133"/>
      <c r="N249" s="133"/>
      <c r="O249" s="133"/>
      <c r="P249" s="133"/>
      <c r="Q249" s="133"/>
      <c r="R249" s="133"/>
    </row>
    <row r="250" spans="1:18" ht="13.5" customHeight="1" x14ac:dyDescent="0.2">
      <c r="A250" s="133"/>
      <c r="B250" s="157"/>
      <c r="C250" s="157"/>
      <c r="D250" s="157"/>
      <c r="E250" s="157"/>
      <c r="F250" s="133"/>
      <c r="G250" s="133"/>
      <c r="H250" s="133"/>
      <c r="I250" s="167"/>
      <c r="J250" s="133"/>
      <c r="K250" s="133"/>
      <c r="L250" s="133"/>
      <c r="M250" s="133"/>
      <c r="N250" s="133"/>
      <c r="O250" s="133"/>
      <c r="P250" s="133"/>
      <c r="Q250" s="133"/>
      <c r="R250" s="133"/>
    </row>
    <row r="251" spans="1:18" ht="13.5" customHeight="1" x14ac:dyDescent="0.2">
      <c r="A251" s="133"/>
      <c r="B251" s="157"/>
      <c r="C251" s="157"/>
      <c r="D251" s="157"/>
      <c r="E251" s="157"/>
      <c r="F251" s="133"/>
      <c r="G251" s="133"/>
      <c r="H251" s="133"/>
      <c r="I251" s="167"/>
      <c r="J251" s="133"/>
      <c r="K251" s="133"/>
      <c r="L251" s="133"/>
      <c r="M251" s="133"/>
      <c r="N251" s="133"/>
      <c r="O251" s="133"/>
      <c r="P251" s="133"/>
      <c r="Q251" s="133"/>
      <c r="R251" s="133"/>
    </row>
    <row r="252" spans="1:18" ht="13.5" customHeight="1" x14ac:dyDescent="0.2">
      <c r="A252" s="133"/>
      <c r="B252" s="157"/>
      <c r="C252" s="157"/>
      <c r="D252" s="157"/>
      <c r="E252" s="157"/>
      <c r="F252" s="133"/>
      <c r="G252" s="133"/>
      <c r="H252" s="133"/>
      <c r="I252" s="167"/>
      <c r="J252" s="133"/>
      <c r="K252" s="133"/>
      <c r="L252" s="133"/>
      <c r="M252" s="133"/>
      <c r="N252" s="133"/>
      <c r="O252" s="133"/>
      <c r="P252" s="133"/>
      <c r="Q252" s="133"/>
      <c r="R252" s="133"/>
    </row>
    <row r="253" spans="1:18" ht="13.5" customHeight="1" x14ac:dyDescent="0.2">
      <c r="A253" s="133"/>
      <c r="B253" s="157"/>
      <c r="C253" s="157"/>
      <c r="D253" s="157"/>
      <c r="E253" s="157"/>
      <c r="F253" s="133"/>
      <c r="G253" s="133"/>
      <c r="H253" s="133"/>
      <c r="I253" s="167"/>
      <c r="J253" s="133"/>
      <c r="K253" s="133"/>
      <c r="L253" s="133"/>
      <c r="M253" s="133"/>
      <c r="N253" s="133"/>
      <c r="O253" s="133"/>
      <c r="P253" s="133"/>
      <c r="Q253" s="133"/>
      <c r="R253" s="133"/>
    </row>
    <row r="254" spans="1:18" ht="13.5" customHeight="1" x14ac:dyDescent="0.2">
      <c r="A254" s="133"/>
      <c r="B254" s="157"/>
      <c r="C254" s="157"/>
      <c r="D254" s="157"/>
      <c r="E254" s="157"/>
      <c r="F254" s="133"/>
      <c r="G254" s="133"/>
      <c r="H254" s="133"/>
      <c r="I254" s="167"/>
      <c r="J254" s="133"/>
      <c r="K254" s="133"/>
      <c r="L254" s="133"/>
      <c r="M254" s="133"/>
      <c r="N254" s="133"/>
      <c r="O254" s="133"/>
      <c r="P254" s="133"/>
      <c r="Q254" s="133"/>
      <c r="R254" s="133"/>
    </row>
    <row r="255" spans="1:18" ht="13.5" customHeight="1" x14ac:dyDescent="0.2">
      <c r="A255" s="133"/>
      <c r="B255" s="157"/>
      <c r="C255" s="157"/>
      <c r="D255" s="157"/>
      <c r="E255" s="157"/>
      <c r="F255" s="133"/>
      <c r="G255" s="133"/>
      <c r="H255" s="133"/>
      <c r="I255" s="167"/>
      <c r="J255" s="133"/>
      <c r="K255" s="133"/>
      <c r="L255" s="133"/>
      <c r="M255" s="133"/>
      <c r="N255" s="133"/>
      <c r="O255" s="133"/>
      <c r="P255" s="133"/>
      <c r="Q255" s="133"/>
      <c r="R255" s="133"/>
    </row>
    <row r="256" spans="1:18" ht="13.5" customHeight="1" x14ac:dyDescent="0.2">
      <c r="A256" s="133"/>
      <c r="B256" s="157"/>
      <c r="C256" s="157"/>
      <c r="D256" s="157"/>
      <c r="E256" s="157"/>
      <c r="F256" s="133"/>
      <c r="G256" s="133"/>
      <c r="H256" s="133"/>
      <c r="I256" s="167"/>
      <c r="J256" s="133"/>
      <c r="K256" s="133"/>
      <c r="L256" s="133"/>
      <c r="M256" s="133"/>
      <c r="N256" s="133"/>
      <c r="O256" s="133"/>
      <c r="P256" s="133"/>
      <c r="Q256" s="133"/>
      <c r="R256" s="133"/>
    </row>
    <row r="257" spans="1:18" ht="13.5" customHeight="1" x14ac:dyDescent="0.2">
      <c r="A257" s="133"/>
      <c r="B257" s="157"/>
      <c r="C257" s="157"/>
      <c r="D257" s="157"/>
      <c r="E257" s="157"/>
      <c r="F257" s="133"/>
      <c r="G257" s="133"/>
      <c r="H257" s="133"/>
      <c r="I257" s="167"/>
      <c r="J257" s="133"/>
      <c r="K257" s="133"/>
      <c r="L257" s="133"/>
      <c r="M257" s="133"/>
      <c r="N257" s="133"/>
      <c r="O257" s="133"/>
      <c r="P257" s="133"/>
      <c r="Q257" s="133"/>
      <c r="R257" s="133"/>
    </row>
    <row r="258" spans="1:18" ht="13.5" customHeight="1" x14ac:dyDescent="0.2">
      <c r="A258" s="133"/>
      <c r="B258" s="157"/>
      <c r="C258" s="157"/>
      <c r="D258" s="157"/>
      <c r="E258" s="157"/>
      <c r="F258" s="133"/>
      <c r="G258" s="133"/>
      <c r="H258" s="133"/>
      <c r="I258" s="167"/>
      <c r="J258" s="133"/>
      <c r="K258" s="133"/>
      <c r="L258" s="133"/>
      <c r="M258" s="133"/>
      <c r="N258" s="133"/>
      <c r="O258" s="133"/>
      <c r="P258" s="133"/>
      <c r="Q258" s="133"/>
      <c r="R258" s="133"/>
    </row>
    <row r="259" spans="1:18" ht="13.5" customHeight="1" x14ac:dyDescent="0.2">
      <c r="A259" s="133"/>
      <c r="B259" s="157"/>
      <c r="C259" s="157"/>
      <c r="D259" s="157"/>
      <c r="E259" s="157"/>
      <c r="F259" s="133"/>
      <c r="G259" s="133"/>
      <c r="H259" s="133"/>
      <c r="I259" s="167"/>
      <c r="J259" s="133"/>
      <c r="K259" s="133"/>
      <c r="L259" s="133"/>
      <c r="M259" s="133"/>
      <c r="N259" s="133"/>
      <c r="O259" s="133"/>
      <c r="P259" s="133"/>
      <c r="Q259" s="133"/>
      <c r="R259" s="133"/>
    </row>
    <row r="260" spans="1:18" ht="13.5" customHeight="1" x14ac:dyDescent="0.2">
      <c r="A260" s="133"/>
      <c r="B260" s="157"/>
      <c r="C260" s="157"/>
      <c r="D260" s="157"/>
      <c r="E260" s="157"/>
      <c r="F260" s="133"/>
      <c r="G260" s="133"/>
      <c r="H260" s="133"/>
      <c r="I260" s="167"/>
      <c r="J260" s="133"/>
      <c r="K260" s="133"/>
      <c r="L260" s="133"/>
      <c r="M260" s="133"/>
      <c r="N260" s="133"/>
      <c r="O260" s="133"/>
      <c r="P260" s="133"/>
      <c r="Q260" s="133"/>
      <c r="R260" s="133"/>
    </row>
    <row r="261" spans="1:18" ht="13.5" customHeight="1" x14ac:dyDescent="0.2">
      <c r="A261" s="133"/>
      <c r="B261" s="157"/>
      <c r="C261" s="157"/>
      <c r="D261" s="157"/>
      <c r="E261" s="157"/>
      <c r="F261" s="133"/>
      <c r="G261" s="133"/>
      <c r="H261" s="133"/>
      <c r="I261" s="167"/>
      <c r="J261" s="133"/>
      <c r="K261" s="133"/>
      <c r="L261" s="133"/>
      <c r="M261" s="133"/>
      <c r="N261" s="133"/>
      <c r="O261" s="133"/>
      <c r="P261" s="133"/>
      <c r="Q261" s="133"/>
      <c r="R261" s="133"/>
    </row>
    <row r="262" spans="1:18" ht="13.5" customHeight="1" x14ac:dyDescent="0.2">
      <c r="A262" s="133"/>
      <c r="B262" s="157"/>
      <c r="C262" s="157"/>
      <c r="D262" s="157"/>
      <c r="E262" s="157"/>
      <c r="F262" s="133"/>
      <c r="G262" s="133"/>
      <c r="H262" s="133"/>
      <c r="I262" s="167"/>
      <c r="J262" s="133"/>
      <c r="K262" s="133"/>
      <c r="L262" s="133"/>
      <c r="M262" s="133"/>
      <c r="N262" s="133"/>
      <c r="O262" s="133"/>
      <c r="P262" s="133"/>
      <c r="Q262" s="133"/>
      <c r="R262" s="133"/>
    </row>
    <row r="263" spans="1:18" ht="13.5" customHeight="1" x14ac:dyDescent="0.2">
      <c r="A263" s="133"/>
      <c r="B263" s="157"/>
      <c r="C263" s="157"/>
      <c r="D263" s="157"/>
      <c r="E263" s="157"/>
      <c r="F263" s="133"/>
      <c r="G263" s="133"/>
      <c r="H263" s="133"/>
      <c r="I263" s="167"/>
      <c r="J263" s="133"/>
      <c r="K263" s="133"/>
      <c r="L263" s="133"/>
      <c r="M263" s="133"/>
      <c r="N263" s="133"/>
      <c r="O263" s="133"/>
      <c r="P263" s="133"/>
      <c r="Q263" s="133"/>
      <c r="R263" s="133"/>
    </row>
    <row r="264" spans="1:18" ht="13.5" customHeight="1" x14ac:dyDescent="0.2">
      <c r="A264" s="133"/>
      <c r="B264" s="157"/>
      <c r="C264" s="157"/>
      <c r="D264" s="157"/>
      <c r="E264" s="157"/>
      <c r="F264" s="133"/>
      <c r="G264" s="133"/>
      <c r="H264" s="133"/>
      <c r="I264" s="167"/>
      <c r="J264" s="133"/>
      <c r="K264" s="133"/>
      <c r="L264" s="133"/>
      <c r="M264" s="133"/>
      <c r="N264" s="133"/>
      <c r="O264" s="133"/>
      <c r="P264" s="133"/>
      <c r="Q264" s="133"/>
      <c r="R264" s="133"/>
    </row>
    <row r="265" spans="1:18" ht="13.5" customHeight="1" x14ac:dyDescent="0.2">
      <c r="A265" s="133"/>
      <c r="B265" s="157"/>
      <c r="C265" s="157"/>
      <c r="D265" s="157"/>
      <c r="E265" s="157"/>
      <c r="F265" s="133"/>
      <c r="G265" s="133"/>
      <c r="H265" s="133"/>
      <c r="I265" s="167"/>
      <c r="J265" s="133"/>
      <c r="K265" s="133"/>
      <c r="L265" s="133"/>
      <c r="M265" s="133"/>
      <c r="N265" s="133"/>
      <c r="O265" s="133"/>
      <c r="P265" s="133"/>
      <c r="Q265" s="133"/>
      <c r="R265" s="133"/>
    </row>
    <row r="266" spans="1:18" ht="13.5" customHeight="1" x14ac:dyDescent="0.2">
      <c r="A266" s="133"/>
      <c r="B266" s="157"/>
      <c r="C266" s="157"/>
      <c r="D266" s="157"/>
      <c r="E266" s="157"/>
      <c r="F266" s="133"/>
      <c r="G266" s="133"/>
      <c r="H266" s="133"/>
      <c r="I266" s="167"/>
      <c r="J266" s="133"/>
      <c r="K266" s="133"/>
      <c r="L266" s="133"/>
      <c r="M266" s="133"/>
      <c r="N266" s="133"/>
      <c r="O266" s="133"/>
      <c r="P266" s="133"/>
      <c r="Q266" s="133"/>
      <c r="R266" s="133"/>
    </row>
    <row r="267" spans="1:18" ht="13.5" customHeight="1" x14ac:dyDescent="0.2">
      <c r="A267" s="133"/>
      <c r="B267" s="157"/>
      <c r="C267" s="157"/>
      <c r="D267" s="157"/>
      <c r="E267" s="157"/>
      <c r="F267" s="133"/>
      <c r="G267" s="133"/>
      <c r="H267" s="133"/>
      <c r="I267" s="167"/>
      <c r="J267" s="133"/>
      <c r="K267" s="133"/>
      <c r="L267" s="133"/>
      <c r="M267" s="133"/>
      <c r="N267" s="133"/>
      <c r="O267" s="133"/>
      <c r="P267" s="133"/>
      <c r="Q267" s="133"/>
      <c r="R267" s="133"/>
    </row>
    <row r="268" spans="1:18" ht="13.5" customHeight="1" x14ac:dyDescent="0.2">
      <c r="A268" s="133"/>
      <c r="B268" s="157"/>
      <c r="C268" s="157"/>
      <c r="D268" s="157"/>
      <c r="E268" s="157"/>
      <c r="F268" s="133"/>
      <c r="G268" s="133"/>
      <c r="H268" s="133"/>
      <c r="I268" s="167"/>
      <c r="J268" s="133"/>
      <c r="K268" s="133"/>
      <c r="L268" s="133"/>
      <c r="M268" s="133"/>
      <c r="N268" s="133"/>
      <c r="O268" s="133"/>
      <c r="P268" s="133"/>
      <c r="Q268" s="133"/>
      <c r="R268" s="133"/>
    </row>
    <row r="269" spans="1:18" ht="13.5" customHeight="1" x14ac:dyDescent="0.2">
      <c r="A269" s="133"/>
      <c r="B269" s="157"/>
      <c r="C269" s="157"/>
      <c r="D269" s="157"/>
      <c r="E269" s="157"/>
      <c r="F269" s="133"/>
      <c r="G269" s="133"/>
      <c r="H269" s="133"/>
      <c r="I269" s="167"/>
      <c r="J269" s="133"/>
      <c r="K269" s="133"/>
      <c r="L269" s="133"/>
      <c r="M269" s="133"/>
      <c r="N269" s="133"/>
      <c r="O269" s="133"/>
      <c r="P269" s="133"/>
      <c r="Q269" s="133"/>
      <c r="R269" s="133"/>
    </row>
    <row r="270" spans="1:18" ht="13.5" customHeight="1" x14ac:dyDescent="0.2">
      <c r="A270" s="133"/>
      <c r="B270" s="157"/>
      <c r="C270" s="157"/>
      <c r="D270" s="157"/>
      <c r="E270" s="157"/>
      <c r="F270" s="133"/>
      <c r="G270" s="133"/>
      <c r="H270" s="133"/>
      <c r="I270" s="167"/>
      <c r="J270" s="133"/>
      <c r="K270" s="133"/>
      <c r="L270" s="133"/>
      <c r="M270" s="133"/>
      <c r="N270" s="133"/>
      <c r="O270" s="133"/>
      <c r="P270" s="133"/>
      <c r="Q270" s="133"/>
      <c r="R270" s="133"/>
    </row>
    <row r="271" spans="1:18" ht="13.5" customHeight="1" x14ac:dyDescent="0.2">
      <c r="A271" s="133"/>
      <c r="B271" s="157"/>
      <c r="C271" s="157"/>
      <c r="D271" s="157"/>
      <c r="E271" s="157"/>
      <c r="F271" s="133"/>
      <c r="G271" s="133"/>
      <c r="H271" s="133"/>
      <c r="I271" s="167"/>
      <c r="J271" s="133"/>
      <c r="K271" s="133"/>
      <c r="L271" s="133"/>
      <c r="M271" s="133"/>
      <c r="N271" s="133"/>
      <c r="O271" s="133"/>
      <c r="P271" s="133"/>
      <c r="Q271" s="133"/>
      <c r="R271" s="133"/>
    </row>
    <row r="272" spans="1:18" ht="13.5" customHeight="1" x14ac:dyDescent="0.2">
      <c r="A272" s="133"/>
      <c r="B272" s="157"/>
      <c r="C272" s="157"/>
      <c r="D272" s="157"/>
      <c r="E272" s="157"/>
      <c r="F272" s="133"/>
      <c r="G272" s="133"/>
      <c r="H272" s="133"/>
      <c r="I272" s="167"/>
      <c r="J272" s="133"/>
      <c r="K272" s="133"/>
      <c r="L272" s="133"/>
      <c r="M272" s="133"/>
      <c r="N272" s="133"/>
      <c r="O272" s="133"/>
      <c r="P272" s="133"/>
      <c r="Q272" s="133"/>
      <c r="R272" s="133"/>
    </row>
    <row r="273" spans="1:18" ht="13.5" customHeight="1" x14ac:dyDescent="0.2">
      <c r="A273" s="133"/>
      <c r="B273" s="157"/>
      <c r="C273" s="157"/>
      <c r="D273" s="157"/>
      <c r="E273" s="157"/>
      <c r="F273" s="133"/>
      <c r="G273" s="133"/>
      <c r="H273" s="133"/>
      <c r="I273" s="167"/>
      <c r="J273" s="133"/>
      <c r="K273" s="133"/>
      <c r="L273" s="133"/>
      <c r="M273" s="133"/>
      <c r="N273" s="133"/>
      <c r="O273" s="133"/>
      <c r="P273" s="133"/>
      <c r="Q273" s="133"/>
      <c r="R273" s="133"/>
    </row>
    <row r="274" spans="1:18" ht="13.5" customHeight="1" x14ac:dyDescent="0.2">
      <c r="A274" s="133"/>
      <c r="B274" s="157"/>
      <c r="C274" s="157"/>
      <c r="D274" s="157"/>
      <c r="E274" s="157"/>
      <c r="F274" s="133"/>
      <c r="G274" s="133"/>
      <c r="H274" s="133"/>
      <c r="I274" s="167"/>
      <c r="J274" s="133"/>
      <c r="K274" s="133"/>
      <c r="L274" s="133"/>
      <c r="M274" s="133"/>
      <c r="N274" s="133"/>
      <c r="O274" s="133"/>
      <c r="P274" s="133"/>
      <c r="Q274" s="133"/>
      <c r="R274" s="133"/>
    </row>
    <row r="275" spans="1:18" ht="13.5" customHeight="1" x14ac:dyDescent="0.2">
      <c r="A275" s="133"/>
      <c r="B275" s="157"/>
      <c r="C275" s="157"/>
      <c r="D275" s="157"/>
      <c r="E275" s="157"/>
      <c r="F275" s="133"/>
      <c r="G275" s="133"/>
      <c r="H275" s="133"/>
      <c r="I275" s="167"/>
      <c r="J275" s="133"/>
      <c r="K275" s="133"/>
      <c r="L275" s="133"/>
      <c r="M275" s="133"/>
      <c r="N275" s="133"/>
      <c r="O275" s="133"/>
      <c r="P275" s="133"/>
      <c r="Q275" s="133"/>
      <c r="R275" s="133"/>
    </row>
    <row r="276" spans="1:18" ht="13.5" customHeight="1" x14ac:dyDescent="0.2">
      <c r="A276" s="133"/>
      <c r="B276" s="157"/>
      <c r="C276" s="157"/>
      <c r="D276" s="157"/>
      <c r="E276" s="157"/>
      <c r="F276" s="133"/>
      <c r="G276" s="133"/>
      <c r="H276" s="133"/>
      <c r="I276" s="167"/>
      <c r="J276" s="133"/>
      <c r="K276" s="133"/>
      <c r="L276" s="133"/>
      <c r="M276" s="133"/>
      <c r="N276" s="133"/>
      <c r="O276" s="133"/>
      <c r="P276" s="133"/>
      <c r="Q276" s="133"/>
      <c r="R276" s="133"/>
    </row>
    <row r="277" spans="1:18" ht="13.5" customHeight="1" x14ac:dyDescent="0.2">
      <c r="A277" s="133"/>
      <c r="B277" s="157"/>
      <c r="C277" s="157"/>
      <c r="D277" s="157"/>
      <c r="E277" s="157"/>
      <c r="F277" s="133"/>
      <c r="G277" s="133"/>
      <c r="H277" s="133"/>
      <c r="I277" s="167"/>
      <c r="J277" s="133"/>
      <c r="K277" s="133"/>
      <c r="L277" s="133"/>
      <c r="M277" s="133"/>
      <c r="N277" s="133"/>
      <c r="O277" s="133"/>
      <c r="P277" s="133"/>
      <c r="Q277" s="133"/>
      <c r="R277" s="133"/>
    </row>
    <row r="278" spans="1:18" ht="13.5" customHeight="1" x14ac:dyDescent="0.2">
      <c r="A278" s="133"/>
      <c r="B278" s="157"/>
      <c r="C278" s="157"/>
      <c r="D278" s="157"/>
      <c r="E278" s="157"/>
      <c r="F278" s="133"/>
      <c r="G278" s="133"/>
      <c r="H278" s="133"/>
      <c r="I278" s="167"/>
      <c r="J278" s="133"/>
      <c r="K278" s="133"/>
      <c r="L278" s="133"/>
      <c r="M278" s="133"/>
      <c r="N278" s="133"/>
      <c r="O278" s="133"/>
      <c r="P278" s="133"/>
      <c r="Q278" s="133"/>
      <c r="R278" s="133"/>
    </row>
    <row r="279" spans="1:18" ht="13.5" customHeight="1" x14ac:dyDescent="0.2">
      <c r="A279" s="133"/>
      <c r="B279" s="157"/>
      <c r="C279" s="157"/>
      <c r="D279" s="157"/>
      <c r="E279" s="157"/>
      <c r="F279" s="133"/>
      <c r="G279" s="133"/>
      <c r="H279" s="133"/>
      <c r="I279" s="167"/>
      <c r="J279" s="133"/>
      <c r="K279" s="133"/>
      <c r="L279" s="133"/>
      <c r="M279" s="133"/>
      <c r="N279" s="133"/>
      <c r="O279" s="133"/>
      <c r="P279" s="133"/>
      <c r="Q279" s="133"/>
      <c r="R279" s="133"/>
    </row>
    <row r="280" spans="1:18" ht="13.5" customHeight="1" x14ac:dyDescent="0.2">
      <c r="A280" s="133"/>
      <c r="B280" s="157"/>
      <c r="C280" s="157"/>
      <c r="D280" s="157"/>
      <c r="E280" s="157"/>
      <c r="F280" s="133"/>
      <c r="G280" s="133"/>
      <c r="H280" s="133"/>
      <c r="I280" s="167"/>
      <c r="J280" s="133"/>
      <c r="K280" s="133"/>
      <c r="L280" s="133"/>
      <c r="M280" s="133"/>
      <c r="N280" s="133"/>
      <c r="O280" s="133"/>
      <c r="P280" s="133"/>
      <c r="Q280" s="133"/>
      <c r="R280" s="133"/>
    </row>
    <row r="281" spans="1:18" ht="13.5" customHeight="1" x14ac:dyDescent="0.2">
      <c r="A281" s="133"/>
      <c r="B281" s="157"/>
      <c r="C281" s="157"/>
      <c r="D281" s="157"/>
      <c r="E281" s="157"/>
      <c r="F281" s="133"/>
      <c r="G281" s="133"/>
      <c r="H281" s="133"/>
      <c r="I281" s="167"/>
      <c r="J281" s="133"/>
      <c r="K281" s="133"/>
      <c r="L281" s="133"/>
      <c r="M281" s="133"/>
      <c r="N281" s="133"/>
      <c r="O281" s="133"/>
      <c r="P281" s="133"/>
      <c r="Q281" s="133"/>
      <c r="R281" s="133"/>
    </row>
    <row r="282" spans="1:18" ht="13.5" customHeight="1" x14ac:dyDescent="0.2">
      <c r="A282" s="133"/>
      <c r="B282" s="157"/>
      <c r="C282" s="157"/>
      <c r="D282" s="157"/>
      <c r="E282" s="157"/>
      <c r="F282" s="133"/>
      <c r="G282" s="133"/>
      <c r="H282" s="133"/>
      <c r="I282" s="167"/>
      <c r="J282" s="133"/>
      <c r="K282" s="133"/>
      <c r="L282" s="133"/>
      <c r="M282" s="133"/>
      <c r="N282" s="133"/>
      <c r="O282" s="133"/>
      <c r="P282" s="133"/>
      <c r="Q282" s="133"/>
      <c r="R282" s="133"/>
    </row>
    <row r="283" spans="1:18" ht="13.5" customHeight="1" x14ac:dyDescent="0.2">
      <c r="A283" s="133"/>
      <c r="B283" s="157"/>
      <c r="C283" s="157"/>
      <c r="D283" s="157"/>
      <c r="E283" s="157"/>
      <c r="F283" s="133"/>
      <c r="G283" s="133"/>
      <c r="H283" s="133"/>
      <c r="I283" s="167"/>
      <c r="J283" s="133"/>
      <c r="K283" s="133"/>
      <c r="L283" s="133"/>
      <c r="M283" s="133"/>
      <c r="N283" s="133"/>
      <c r="O283" s="133"/>
      <c r="P283" s="133"/>
      <c r="Q283" s="133"/>
      <c r="R283" s="133"/>
    </row>
    <row r="284" spans="1:18" ht="13.5" customHeight="1" x14ac:dyDescent="0.2">
      <c r="A284" s="133"/>
      <c r="B284" s="157"/>
      <c r="C284" s="157"/>
      <c r="D284" s="157"/>
      <c r="E284" s="157"/>
      <c r="F284" s="133"/>
      <c r="G284" s="133"/>
      <c r="H284" s="133"/>
      <c r="I284" s="167"/>
      <c r="J284" s="133"/>
      <c r="K284" s="133"/>
      <c r="L284" s="133"/>
      <c r="M284" s="133"/>
      <c r="N284" s="133"/>
      <c r="O284" s="133"/>
      <c r="P284" s="133"/>
      <c r="Q284" s="133"/>
      <c r="R284" s="133"/>
    </row>
    <row r="285" spans="1:18" ht="13.5" customHeight="1" x14ac:dyDescent="0.2">
      <c r="A285" s="133"/>
      <c r="B285" s="157"/>
      <c r="C285" s="157"/>
      <c r="D285" s="157"/>
      <c r="E285" s="157"/>
      <c r="F285" s="133"/>
      <c r="G285" s="133"/>
      <c r="H285" s="133"/>
      <c r="I285" s="167"/>
      <c r="J285" s="133"/>
      <c r="K285" s="133"/>
      <c r="L285" s="133"/>
      <c r="M285" s="133"/>
      <c r="N285" s="133"/>
      <c r="O285" s="133"/>
      <c r="P285" s="133"/>
      <c r="Q285" s="133"/>
      <c r="R285" s="133"/>
    </row>
    <row r="286" spans="1:18" ht="13.5" customHeight="1" x14ac:dyDescent="0.2">
      <c r="A286" s="133"/>
      <c r="B286" s="157"/>
      <c r="C286" s="157"/>
      <c r="D286" s="157"/>
      <c r="E286" s="157"/>
      <c r="F286" s="133"/>
      <c r="G286" s="133"/>
      <c r="H286" s="133"/>
      <c r="I286" s="167"/>
      <c r="J286" s="133"/>
      <c r="K286" s="133"/>
      <c r="L286" s="133"/>
      <c r="M286" s="133"/>
      <c r="N286" s="133"/>
      <c r="O286" s="133"/>
      <c r="P286" s="133"/>
      <c r="Q286" s="133"/>
      <c r="R286" s="133"/>
    </row>
    <row r="287" spans="1:18" ht="13.5" customHeight="1" x14ac:dyDescent="0.2">
      <c r="A287" s="133"/>
      <c r="B287" s="157"/>
      <c r="C287" s="157"/>
      <c r="D287" s="157"/>
      <c r="E287" s="157"/>
      <c r="F287" s="133"/>
      <c r="G287" s="133"/>
      <c r="H287" s="133"/>
      <c r="I287" s="167"/>
      <c r="J287" s="133"/>
      <c r="K287" s="133"/>
      <c r="L287" s="133"/>
      <c r="M287" s="133"/>
      <c r="N287" s="133"/>
      <c r="O287" s="133"/>
      <c r="P287" s="133"/>
      <c r="Q287" s="133"/>
      <c r="R287" s="133"/>
    </row>
    <row r="288" spans="1:18" ht="13.5" customHeight="1" x14ac:dyDescent="0.2">
      <c r="A288" s="133"/>
      <c r="B288" s="157"/>
      <c r="C288" s="157"/>
      <c r="D288" s="157"/>
      <c r="E288" s="157"/>
      <c r="F288" s="133"/>
      <c r="G288" s="133"/>
      <c r="H288" s="133"/>
      <c r="I288" s="167"/>
      <c r="J288" s="133"/>
      <c r="K288" s="133"/>
      <c r="L288" s="133"/>
      <c r="M288" s="133"/>
      <c r="N288" s="133"/>
      <c r="O288" s="133"/>
      <c r="P288" s="133"/>
      <c r="Q288" s="133"/>
      <c r="R288" s="133"/>
    </row>
    <row r="289" spans="1:18" ht="13.5" customHeight="1" x14ac:dyDescent="0.2">
      <c r="A289" s="133"/>
      <c r="B289" s="157"/>
      <c r="C289" s="157"/>
      <c r="D289" s="157"/>
      <c r="E289" s="157"/>
      <c r="F289" s="133"/>
      <c r="G289" s="133"/>
      <c r="H289" s="133"/>
      <c r="I289" s="167"/>
      <c r="J289" s="133"/>
      <c r="K289" s="133"/>
      <c r="L289" s="133"/>
      <c r="M289" s="133"/>
      <c r="N289" s="133"/>
      <c r="O289" s="133"/>
      <c r="P289" s="133"/>
      <c r="Q289" s="133"/>
      <c r="R289" s="133"/>
    </row>
    <row r="290" spans="1:18" ht="13.5" customHeight="1" x14ac:dyDescent="0.2">
      <c r="A290" s="133"/>
      <c r="B290" s="157"/>
      <c r="C290" s="157"/>
      <c r="D290" s="157"/>
      <c r="E290" s="157"/>
      <c r="F290" s="133"/>
      <c r="G290" s="133"/>
      <c r="H290" s="133"/>
      <c r="I290" s="167"/>
      <c r="J290" s="133"/>
      <c r="K290" s="133"/>
      <c r="L290" s="133"/>
      <c r="M290" s="133"/>
      <c r="N290" s="133"/>
      <c r="O290" s="133"/>
      <c r="P290" s="133"/>
      <c r="Q290" s="133"/>
      <c r="R290" s="133"/>
    </row>
    <row r="291" spans="1:18" ht="13.5" customHeight="1" x14ac:dyDescent="0.2">
      <c r="A291" s="133"/>
      <c r="B291" s="157"/>
      <c r="C291" s="157"/>
      <c r="D291" s="157"/>
      <c r="E291" s="157"/>
      <c r="F291" s="133"/>
      <c r="G291" s="133"/>
      <c r="H291" s="133"/>
      <c r="I291" s="167"/>
      <c r="J291" s="133"/>
      <c r="K291" s="133"/>
      <c r="L291" s="133"/>
      <c r="M291" s="133"/>
      <c r="N291" s="133"/>
      <c r="O291" s="133"/>
      <c r="P291" s="133"/>
      <c r="Q291" s="133"/>
      <c r="R291" s="133"/>
    </row>
    <row r="292" spans="1:18" ht="13.5" customHeight="1" x14ac:dyDescent="0.2">
      <c r="A292" s="133"/>
      <c r="B292" s="157"/>
      <c r="C292" s="157"/>
      <c r="D292" s="157"/>
      <c r="E292" s="157"/>
      <c r="F292" s="133"/>
      <c r="G292" s="133"/>
      <c r="H292" s="133"/>
      <c r="I292" s="167"/>
      <c r="J292" s="133"/>
      <c r="K292" s="133"/>
      <c r="L292" s="133"/>
      <c r="M292" s="133"/>
      <c r="N292" s="133"/>
      <c r="O292" s="133"/>
      <c r="P292" s="133"/>
      <c r="Q292" s="133"/>
      <c r="R292" s="133"/>
    </row>
    <row r="293" spans="1:18" ht="13.5" customHeight="1" x14ac:dyDescent="0.2">
      <c r="A293" s="133"/>
      <c r="B293" s="157"/>
      <c r="C293" s="157"/>
      <c r="D293" s="157"/>
      <c r="E293" s="157"/>
      <c r="F293" s="133"/>
      <c r="G293" s="133"/>
      <c r="H293" s="133"/>
      <c r="I293" s="167"/>
      <c r="J293" s="133"/>
      <c r="K293" s="133"/>
      <c r="L293" s="133"/>
      <c r="M293" s="133"/>
      <c r="N293" s="133"/>
      <c r="O293" s="133"/>
      <c r="P293" s="133"/>
      <c r="Q293" s="133"/>
      <c r="R293" s="133"/>
    </row>
    <row r="294" spans="1:18" ht="13.5" customHeight="1" x14ac:dyDescent="0.2">
      <c r="A294" s="133"/>
      <c r="B294" s="157"/>
      <c r="C294" s="157"/>
      <c r="D294" s="157"/>
      <c r="E294" s="157"/>
      <c r="F294" s="133"/>
      <c r="G294" s="133"/>
      <c r="H294" s="133"/>
      <c r="I294" s="167"/>
      <c r="J294" s="133"/>
      <c r="K294" s="133"/>
      <c r="L294" s="133"/>
      <c r="M294" s="133"/>
      <c r="N294" s="133"/>
      <c r="O294" s="133"/>
      <c r="P294" s="133"/>
      <c r="Q294" s="133"/>
      <c r="R294" s="133"/>
    </row>
    <row r="295" spans="1:18" ht="13.5" customHeight="1" x14ac:dyDescent="0.2">
      <c r="A295" s="133"/>
      <c r="B295" s="157"/>
      <c r="C295" s="157"/>
      <c r="D295" s="157"/>
      <c r="E295" s="157"/>
      <c r="F295" s="133"/>
      <c r="G295" s="133"/>
      <c r="H295" s="133"/>
      <c r="I295" s="167"/>
      <c r="J295" s="133"/>
      <c r="K295" s="133"/>
      <c r="L295" s="133"/>
      <c r="M295" s="133"/>
      <c r="N295" s="133"/>
      <c r="O295" s="133"/>
      <c r="P295" s="133"/>
      <c r="Q295" s="133"/>
      <c r="R295" s="133"/>
    </row>
    <row r="296" spans="1:18" ht="13.5" customHeight="1" x14ac:dyDescent="0.2">
      <c r="A296" s="133"/>
      <c r="B296" s="157"/>
      <c r="C296" s="157"/>
      <c r="D296" s="157"/>
      <c r="E296" s="157"/>
      <c r="F296" s="133"/>
      <c r="G296" s="133"/>
      <c r="H296" s="133"/>
      <c r="I296" s="167"/>
      <c r="J296" s="133"/>
      <c r="K296" s="133"/>
      <c r="L296" s="133"/>
      <c r="M296" s="133"/>
      <c r="N296" s="133"/>
      <c r="O296" s="133"/>
      <c r="P296" s="133"/>
      <c r="Q296" s="133"/>
      <c r="R296" s="133"/>
    </row>
    <row r="297" spans="1:18" ht="13.5" customHeight="1" x14ac:dyDescent="0.2">
      <c r="A297" s="133"/>
      <c r="B297" s="157"/>
      <c r="C297" s="157"/>
      <c r="D297" s="157"/>
      <c r="E297" s="157"/>
      <c r="F297" s="133"/>
      <c r="G297" s="133"/>
      <c r="H297" s="133"/>
      <c r="I297" s="167"/>
      <c r="J297" s="133"/>
      <c r="K297" s="133"/>
      <c r="L297" s="133"/>
      <c r="M297" s="133"/>
      <c r="N297" s="133"/>
      <c r="O297" s="133"/>
      <c r="P297" s="133"/>
      <c r="Q297" s="133"/>
      <c r="R297" s="133"/>
    </row>
    <row r="298" spans="1:18" ht="13.5" customHeight="1" x14ac:dyDescent="0.2">
      <c r="A298" s="133"/>
      <c r="B298" s="157"/>
      <c r="C298" s="157"/>
      <c r="D298" s="157"/>
      <c r="E298" s="157"/>
      <c r="F298" s="133"/>
      <c r="G298" s="133"/>
      <c r="H298" s="133"/>
      <c r="I298" s="167"/>
      <c r="J298" s="133"/>
      <c r="K298" s="133"/>
      <c r="L298" s="133"/>
      <c r="M298" s="133"/>
      <c r="N298" s="133"/>
      <c r="O298" s="133"/>
      <c r="P298" s="133"/>
      <c r="Q298" s="133"/>
      <c r="R298" s="133"/>
    </row>
    <row r="299" spans="1:18" ht="13.5" customHeight="1" x14ac:dyDescent="0.2">
      <c r="A299" s="133"/>
      <c r="B299" s="157"/>
      <c r="C299" s="157"/>
      <c r="D299" s="157"/>
      <c r="E299" s="157"/>
      <c r="F299" s="133"/>
      <c r="G299" s="133"/>
      <c r="H299" s="133"/>
      <c r="I299" s="167"/>
      <c r="J299" s="133"/>
      <c r="K299" s="133"/>
      <c r="L299" s="133"/>
      <c r="M299" s="133"/>
      <c r="N299" s="133"/>
      <c r="O299" s="133"/>
      <c r="P299" s="133"/>
      <c r="Q299" s="133"/>
      <c r="R299" s="133"/>
    </row>
    <row r="300" spans="1:18" ht="13.5" customHeight="1" x14ac:dyDescent="0.2">
      <c r="A300" s="133"/>
      <c r="B300" s="157"/>
      <c r="C300" s="157"/>
      <c r="D300" s="157"/>
      <c r="E300" s="157"/>
      <c r="F300" s="133"/>
      <c r="G300" s="133"/>
      <c r="H300" s="133"/>
      <c r="I300" s="167"/>
      <c r="J300" s="133"/>
      <c r="K300" s="133"/>
      <c r="L300" s="133"/>
      <c r="M300" s="133"/>
      <c r="N300" s="133"/>
      <c r="O300" s="133"/>
      <c r="P300" s="133"/>
      <c r="Q300" s="133"/>
      <c r="R300" s="133"/>
    </row>
    <row r="301" spans="1:18" ht="13.5" customHeight="1" x14ac:dyDescent="0.2">
      <c r="A301" s="133"/>
      <c r="B301" s="157"/>
      <c r="C301" s="157"/>
      <c r="D301" s="157"/>
      <c r="E301" s="157"/>
      <c r="F301" s="133"/>
      <c r="G301" s="133"/>
      <c r="H301" s="133"/>
      <c r="I301" s="167"/>
      <c r="J301" s="133"/>
      <c r="K301" s="133"/>
      <c r="L301" s="133"/>
      <c r="M301" s="133"/>
      <c r="N301" s="133"/>
      <c r="O301" s="133"/>
      <c r="P301" s="133"/>
      <c r="Q301" s="133"/>
      <c r="R301" s="133"/>
    </row>
    <row r="302" spans="1:18" ht="13.5" customHeight="1" x14ac:dyDescent="0.2">
      <c r="A302" s="133"/>
      <c r="B302" s="157"/>
      <c r="C302" s="157"/>
      <c r="D302" s="157"/>
      <c r="E302" s="157"/>
      <c r="F302" s="133"/>
      <c r="G302" s="133"/>
      <c r="H302" s="133"/>
      <c r="I302" s="167"/>
      <c r="J302" s="133"/>
      <c r="K302" s="133"/>
      <c r="L302" s="133"/>
      <c r="M302" s="133"/>
      <c r="N302" s="133"/>
      <c r="O302" s="133"/>
      <c r="P302" s="133"/>
      <c r="Q302" s="133"/>
      <c r="R302" s="133"/>
    </row>
    <row r="303" spans="1:18" ht="13.5" customHeight="1" x14ac:dyDescent="0.2">
      <c r="A303" s="133"/>
      <c r="B303" s="157"/>
      <c r="C303" s="157"/>
      <c r="D303" s="157"/>
      <c r="E303" s="157"/>
      <c r="F303" s="133"/>
      <c r="G303" s="133"/>
      <c r="H303" s="133"/>
      <c r="I303" s="167"/>
      <c r="J303" s="133"/>
      <c r="K303" s="133"/>
      <c r="L303" s="133"/>
      <c r="M303" s="133"/>
      <c r="N303" s="133"/>
      <c r="O303" s="133"/>
      <c r="P303" s="133"/>
      <c r="Q303" s="133"/>
      <c r="R303" s="133"/>
    </row>
    <row r="304" spans="1:18" ht="13.5" customHeight="1" x14ac:dyDescent="0.2">
      <c r="A304" s="133"/>
      <c r="B304" s="157"/>
      <c r="C304" s="157"/>
      <c r="D304" s="157"/>
      <c r="E304" s="157"/>
      <c r="F304" s="133"/>
      <c r="G304" s="133"/>
      <c r="H304" s="133"/>
      <c r="I304" s="167"/>
      <c r="J304" s="133"/>
      <c r="K304" s="133"/>
      <c r="L304" s="133"/>
      <c r="M304" s="133"/>
      <c r="N304" s="133"/>
      <c r="O304" s="133"/>
      <c r="P304" s="133"/>
      <c r="Q304" s="133"/>
      <c r="R304" s="133"/>
    </row>
    <row r="305" spans="1:18" ht="13.5" customHeight="1" x14ac:dyDescent="0.2">
      <c r="A305" s="133"/>
      <c r="B305" s="157"/>
      <c r="C305" s="157"/>
      <c r="D305" s="157"/>
      <c r="E305" s="157"/>
      <c r="F305" s="133"/>
      <c r="G305" s="133"/>
      <c r="H305" s="133"/>
      <c r="I305" s="167"/>
      <c r="J305" s="133"/>
      <c r="K305" s="133"/>
      <c r="L305" s="133"/>
      <c r="M305" s="133"/>
      <c r="N305" s="133"/>
      <c r="O305" s="133"/>
      <c r="P305" s="133"/>
      <c r="Q305" s="133"/>
      <c r="R305" s="133"/>
    </row>
    <row r="306" spans="1:18" ht="13.5" customHeight="1" x14ac:dyDescent="0.2">
      <c r="A306" s="133"/>
      <c r="B306" s="157"/>
      <c r="C306" s="157"/>
      <c r="D306" s="157"/>
      <c r="E306" s="157"/>
      <c r="F306" s="133"/>
      <c r="G306" s="133"/>
      <c r="H306" s="133"/>
      <c r="I306" s="167"/>
      <c r="J306" s="133"/>
      <c r="K306" s="133"/>
      <c r="L306" s="133"/>
      <c r="M306" s="133"/>
      <c r="N306" s="133"/>
      <c r="O306" s="133"/>
      <c r="P306" s="133"/>
      <c r="Q306" s="133"/>
      <c r="R306" s="133"/>
    </row>
    <row r="307" spans="1:18" ht="13.5" customHeight="1" x14ac:dyDescent="0.2">
      <c r="A307" s="133"/>
      <c r="B307" s="157"/>
      <c r="C307" s="157"/>
      <c r="D307" s="157"/>
      <c r="E307" s="157"/>
      <c r="F307" s="133"/>
      <c r="G307" s="133"/>
      <c r="H307" s="133"/>
      <c r="I307" s="167"/>
      <c r="J307" s="133"/>
      <c r="K307" s="133"/>
      <c r="L307" s="133"/>
      <c r="M307" s="133"/>
      <c r="N307" s="133"/>
      <c r="O307" s="133"/>
      <c r="P307" s="133"/>
      <c r="Q307" s="133"/>
      <c r="R307" s="133"/>
    </row>
    <row r="308" spans="1:18" ht="13.5" customHeight="1" x14ac:dyDescent="0.2">
      <c r="A308" s="133"/>
      <c r="B308" s="157"/>
      <c r="C308" s="157"/>
      <c r="D308" s="157"/>
      <c r="E308" s="157"/>
      <c r="F308" s="133"/>
      <c r="G308" s="133"/>
      <c r="H308" s="133"/>
      <c r="I308" s="167"/>
      <c r="J308" s="133"/>
      <c r="K308" s="133"/>
      <c r="L308" s="133"/>
      <c r="M308" s="133"/>
      <c r="N308" s="133"/>
      <c r="O308" s="133"/>
      <c r="P308" s="133"/>
      <c r="Q308" s="133"/>
      <c r="R308" s="133"/>
    </row>
    <row r="309" spans="1:18" ht="13.5" customHeight="1" x14ac:dyDescent="0.2">
      <c r="A309" s="133"/>
      <c r="B309" s="157"/>
      <c r="C309" s="157"/>
      <c r="D309" s="157"/>
      <c r="E309" s="157"/>
      <c r="F309" s="133"/>
      <c r="G309" s="133"/>
      <c r="H309" s="133"/>
      <c r="I309" s="167"/>
      <c r="J309" s="133"/>
      <c r="K309" s="133"/>
      <c r="L309" s="133"/>
      <c r="M309" s="133"/>
      <c r="N309" s="133"/>
      <c r="O309" s="133"/>
      <c r="P309" s="133"/>
      <c r="Q309" s="133"/>
      <c r="R309" s="133"/>
    </row>
    <row r="310" spans="1:18" ht="13.5" customHeight="1" x14ac:dyDescent="0.2">
      <c r="A310" s="133"/>
      <c r="B310" s="157"/>
      <c r="C310" s="157"/>
      <c r="D310" s="157"/>
      <c r="E310" s="157"/>
      <c r="F310" s="133"/>
      <c r="G310" s="133"/>
      <c r="H310" s="133"/>
      <c r="I310" s="167"/>
      <c r="J310" s="133"/>
      <c r="K310" s="133"/>
      <c r="L310" s="133"/>
      <c r="M310" s="133"/>
      <c r="N310" s="133"/>
      <c r="O310" s="133"/>
      <c r="P310" s="133"/>
      <c r="Q310" s="133"/>
      <c r="R310" s="133"/>
    </row>
    <row r="311" spans="1:18" ht="13.5" customHeight="1" x14ac:dyDescent="0.2">
      <c r="A311" s="133"/>
      <c r="B311" s="157"/>
      <c r="C311" s="157"/>
      <c r="D311" s="157"/>
      <c r="E311" s="157"/>
      <c r="F311" s="133"/>
      <c r="G311" s="133"/>
      <c r="H311" s="133"/>
      <c r="I311" s="167"/>
      <c r="J311" s="133"/>
      <c r="K311" s="133"/>
      <c r="L311" s="133"/>
      <c r="M311" s="133"/>
      <c r="N311" s="133"/>
      <c r="O311" s="133"/>
      <c r="P311" s="133"/>
      <c r="Q311" s="133"/>
      <c r="R311" s="133"/>
    </row>
    <row r="312" spans="1:18" ht="13.5" customHeight="1" x14ac:dyDescent="0.2">
      <c r="A312" s="133"/>
      <c r="B312" s="157"/>
      <c r="C312" s="157"/>
      <c r="D312" s="157"/>
      <c r="E312" s="157"/>
      <c r="F312" s="133"/>
      <c r="G312" s="133"/>
      <c r="H312" s="133"/>
      <c r="I312" s="167"/>
      <c r="J312" s="133"/>
      <c r="K312" s="133"/>
      <c r="L312" s="133"/>
      <c r="M312" s="133"/>
      <c r="N312" s="133"/>
      <c r="O312" s="133"/>
      <c r="P312" s="133"/>
      <c r="Q312" s="133"/>
      <c r="R312" s="133"/>
    </row>
    <row r="313" spans="1:18" ht="13.5" customHeight="1" x14ac:dyDescent="0.2">
      <c r="A313" s="133"/>
      <c r="B313" s="157"/>
      <c r="C313" s="157"/>
      <c r="D313" s="157"/>
      <c r="E313" s="157"/>
      <c r="F313" s="133"/>
      <c r="G313" s="133"/>
      <c r="H313" s="133"/>
      <c r="I313" s="167"/>
      <c r="J313" s="133"/>
      <c r="K313" s="133"/>
      <c r="L313" s="133"/>
      <c r="M313" s="133"/>
      <c r="N313" s="133"/>
      <c r="O313" s="133"/>
      <c r="P313" s="133"/>
      <c r="Q313" s="133"/>
      <c r="R313" s="133"/>
    </row>
    <row r="314" spans="1:18" ht="13.5" customHeight="1" x14ac:dyDescent="0.2">
      <c r="A314" s="133"/>
      <c r="B314" s="157"/>
      <c r="C314" s="157"/>
      <c r="D314" s="157"/>
      <c r="E314" s="157"/>
      <c r="F314" s="133"/>
      <c r="G314" s="133"/>
      <c r="H314" s="133"/>
      <c r="I314" s="167"/>
      <c r="J314" s="133"/>
      <c r="K314" s="133"/>
      <c r="L314" s="133"/>
      <c r="M314" s="133"/>
      <c r="N314" s="133"/>
      <c r="O314" s="133"/>
      <c r="P314" s="133"/>
      <c r="Q314" s="133"/>
      <c r="R314" s="133"/>
    </row>
    <row r="315" spans="1:18" ht="13.5" customHeight="1" x14ac:dyDescent="0.2">
      <c r="A315" s="133"/>
      <c r="B315" s="157"/>
      <c r="C315" s="157"/>
      <c r="D315" s="157"/>
      <c r="E315" s="157"/>
      <c r="F315" s="133"/>
      <c r="G315" s="133"/>
      <c r="H315" s="133"/>
      <c r="I315" s="167"/>
      <c r="J315" s="133"/>
      <c r="K315" s="133"/>
      <c r="L315" s="133"/>
      <c r="M315" s="133"/>
      <c r="N315" s="133"/>
      <c r="O315" s="133"/>
      <c r="P315" s="133"/>
      <c r="Q315" s="133"/>
      <c r="R315" s="133"/>
    </row>
    <row r="316" spans="1:18" ht="13.5" customHeight="1" x14ac:dyDescent="0.2">
      <c r="A316" s="133"/>
      <c r="B316" s="157"/>
      <c r="C316" s="157"/>
      <c r="D316" s="157"/>
      <c r="E316" s="157"/>
      <c r="F316" s="133"/>
      <c r="G316" s="133"/>
      <c r="H316" s="133"/>
      <c r="I316" s="167"/>
      <c r="J316" s="133"/>
      <c r="K316" s="133"/>
      <c r="L316" s="133"/>
      <c r="M316" s="133"/>
      <c r="N316" s="133"/>
      <c r="O316" s="133"/>
      <c r="P316" s="133"/>
      <c r="Q316" s="133"/>
      <c r="R316" s="133"/>
    </row>
    <row r="317" spans="1:18" ht="13.5" customHeight="1" x14ac:dyDescent="0.2">
      <c r="A317" s="133"/>
      <c r="B317" s="157"/>
      <c r="C317" s="157"/>
      <c r="D317" s="157"/>
      <c r="E317" s="157"/>
      <c r="F317" s="133"/>
      <c r="G317" s="133"/>
      <c r="H317" s="133"/>
      <c r="I317" s="167"/>
      <c r="J317" s="133"/>
      <c r="K317" s="133"/>
      <c r="L317" s="133"/>
      <c r="M317" s="133"/>
      <c r="N317" s="133"/>
      <c r="O317" s="133"/>
      <c r="P317" s="133"/>
      <c r="Q317" s="133"/>
      <c r="R317" s="133"/>
    </row>
    <row r="318" spans="1:18" ht="13.5" customHeight="1" x14ac:dyDescent="0.2">
      <c r="A318" s="133"/>
      <c r="B318" s="157"/>
      <c r="C318" s="157"/>
      <c r="D318" s="157"/>
      <c r="E318" s="157"/>
      <c r="F318" s="133"/>
      <c r="G318" s="133"/>
      <c r="H318" s="133"/>
      <c r="I318" s="167"/>
      <c r="J318" s="133"/>
      <c r="K318" s="133"/>
      <c r="L318" s="133"/>
      <c r="M318" s="133"/>
      <c r="N318" s="133"/>
      <c r="O318" s="133"/>
      <c r="P318" s="133"/>
      <c r="Q318" s="133"/>
      <c r="R318" s="133"/>
    </row>
    <row r="319" spans="1:18" ht="13.5" customHeight="1" x14ac:dyDescent="0.2">
      <c r="A319" s="133"/>
      <c r="B319" s="157"/>
      <c r="C319" s="157"/>
      <c r="D319" s="157"/>
      <c r="E319" s="157"/>
      <c r="F319" s="133"/>
      <c r="G319" s="133"/>
      <c r="H319" s="133"/>
      <c r="I319" s="167"/>
      <c r="J319" s="133"/>
      <c r="K319" s="133"/>
      <c r="L319" s="133"/>
      <c r="M319" s="133"/>
      <c r="N319" s="133"/>
      <c r="O319" s="133"/>
      <c r="P319" s="133"/>
      <c r="Q319" s="133"/>
      <c r="R319" s="133"/>
    </row>
    <row r="320" spans="1:18" ht="13.5" customHeight="1" x14ac:dyDescent="0.2">
      <c r="A320" s="133"/>
      <c r="B320" s="157"/>
      <c r="C320" s="157"/>
      <c r="D320" s="157"/>
      <c r="E320" s="157"/>
      <c r="F320" s="133"/>
      <c r="G320" s="133"/>
      <c r="H320" s="133"/>
      <c r="I320" s="167"/>
      <c r="J320" s="133"/>
      <c r="K320" s="133"/>
      <c r="L320" s="133"/>
      <c r="M320" s="133"/>
      <c r="N320" s="133"/>
      <c r="O320" s="133"/>
      <c r="P320" s="133"/>
      <c r="Q320" s="133"/>
      <c r="R320" s="133"/>
    </row>
    <row r="321" spans="1:18" ht="13.5" customHeight="1" x14ac:dyDescent="0.2">
      <c r="A321" s="133"/>
      <c r="B321" s="157"/>
      <c r="C321" s="157"/>
      <c r="D321" s="157"/>
      <c r="E321" s="157"/>
      <c r="F321" s="133"/>
      <c r="G321" s="133"/>
      <c r="H321" s="133"/>
      <c r="I321" s="167"/>
      <c r="J321" s="133"/>
      <c r="K321" s="133"/>
      <c r="L321" s="133"/>
      <c r="M321" s="133"/>
      <c r="N321" s="133"/>
      <c r="O321" s="133"/>
      <c r="P321" s="133"/>
      <c r="Q321" s="133"/>
      <c r="R321" s="133"/>
    </row>
    <row r="322" spans="1:18" ht="13.5" customHeight="1" x14ac:dyDescent="0.2">
      <c r="A322" s="133"/>
      <c r="B322" s="157"/>
      <c r="C322" s="157"/>
      <c r="D322" s="157"/>
      <c r="E322" s="157"/>
      <c r="F322" s="133"/>
      <c r="G322" s="133"/>
      <c r="H322" s="133"/>
      <c r="I322" s="167"/>
      <c r="J322" s="133"/>
      <c r="K322" s="133"/>
      <c r="L322" s="133"/>
      <c r="M322" s="133"/>
      <c r="N322" s="133"/>
      <c r="O322" s="133"/>
      <c r="P322" s="133"/>
      <c r="Q322" s="133"/>
      <c r="R322" s="133"/>
    </row>
    <row r="323" spans="1:18" ht="13.5" customHeight="1" x14ac:dyDescent="0.2">
      <c r="A323" s="133"/>
      <c r="B323" s="157"/>
      <c r="C323" s="157"/>
      <c r="D323" s="157"/>
      <c r="E323" s="157"/>
      <c r="F323" s="133"/>
      <c r="G323" s="133"/>
      <c r="H323" s="133"/>
      <c r="I323" s="167"/>
      <c r="J323" s="133"/>
      <c r="K323" s="133"/>
      <c r="L323" s="133"/>
      <c r="M323" s="133"/>
      <c r="N323" s="133"/>
      <c r="O323" s="133"/>
      <c r="P323" s="133"/>
      <c r="Q323" s="133"/>
      <c r="R323" s="133"/>
    </row>
    <row r="324" spans="1:18" ht="13.5" customHeight="1" x14ac:dyDescent="0.2">
      <c r="A324" s="133"/>
      <c r="B324" s="157"/>
      <c r="C324" s="157"/>
      <c r="D324" s="157"/>
      <c r="E324" s="157"/>
      <c r="F324" s="133"/>
      <c r="G324" s="133"/>
      <c r="H324" s="133"/>
      <c r="I324" s="167"/>
      <c r="J324" s="133"/>
      <c r="K324" s="133"/>
      <c r="L324" s="133"/>
      <c r="M324" s="133"/>
      <c r="N324" s="133"/>
      <c r="O324" s="133"/>
      <c r="P324" s="133"/>
      <c r="Q324" s="133"/>
      <c r="R324" s="133"/>
    </row>
    <row r="325" spans="1:18" ht="13.5" customHeight="1" x14ac:dyDescent="0.2">
      <c r="A325" s="133"/>
      <c r="B325" s="157"/>
      <c r="C325" s="157"/>
      <c r="D325" s="157"/>
      <c r="E325" s="157"/>
      <c r="F325" s="133"/>
      <c r="G325" s="133"/>
      <c r="H325" s="133"/>
      <c r="I325" s="167"/>
      <c r="J325" s="133"/>
      <c r="K325" s="133"/>
      <c r="L325" s="133"/>
      <c r="M325" s="133"/>
      <c r="N325" s="133"/>
      <c r="O325" s="133"/>
      <c r="P325" s="133"/>
      <c r="Q325" s="133"/>
      <c r="R325" s="133"/>
    </row>
    <row r="326" spans="1:18" ht="13.5" customHeight="1" x14ac:dyDescent="0.2">
      <c r="A326" s="133"/>
      <c r="B326" s="157"/>
      <c r="C326" s="157"/>
      <c r="D326" s="157"/>
      <c r="E326" s="157"/>
      <c r="F326" s="133"/>
      <c r="G326" s="133"/>
      <c r="H326" s="133"/>
      <c r="I326" s="167"/>
      <c r="J326" s="133"/>
      <c r="K326" s="133"/>
      <c r="L326" s="133"/>
      <c r="M326" s="133"/>
      <c r="N326" s="133"/>
      <c r="O326" s="133"/>
      <c r="P326" s="133"/>
      <c r="Q326" s="133"/>
      <c r="R326" s="133"/>
    </row>
    <row r="327" spans="1:18" ht="13.5" customHeight="1" x14ac:dyDescent="0.2">
      <c r="A327" s="133"/>
      <c r="B327" s="157"/>
      <c r="C327" s="157"/>
      <c r="D327" s="157"/>
      <c r="E327" s="157"/>
      <c r="F327" s="133"/>
      <c r="G327" s="133"/>
      <c r="H327" s="133"/>
      <c r="I327" s="167"/>
      <c r="J327" s="133"/>
      <c r="K327" s="133"/>
      <c r="L327" s="133"/>
      <c r="M327" s="133"/>
      <c r="N327" s="133"/>
      <c r="O327" s="133"/>
      <c r="P327" s="133"/>
      <c r="Q327" s="133"/>
      <c r="R327" s="133"/>
    </row>
    <row r="328" spans="1:18" ht="13.5" customHeight="1" x14ac:dyDescent="0.2">
      <c r="A328" s="133"/>
      <c r="B328" s="157"/>
      <c r="C328" s="157"/>
      <c r="D328" s="157"/>
      <c r="E328" s="157"/>
      <c r="F328" s="133"/>
      <c r="G328" s="133"/>
      <c r="H328" s="133"/>
      <c r="I328" s="167"/>
      <c r="J328" s="133"/>
      <c r="K328" s="133"/>
      <c r="L328" s="133"/>
      <c r="M328" s="133"/>
      <c r="N328" s="133"/>
      <c r="O328" s="133"/>
      <c r="P328" s="133"/>
      <c r="Q328" s="133"/>
      <c r="R328" s="133"/>
    </row>
    <row r="329" spans="1:18" ht="13.5" customHeight="1" x14ac:dyDescent="0.2">
      <c r="A329" s="133"/>
      <c r="B329" s="157"/>
      <c r="C329" s="157"/>
      <c r="D329" s="157"/>
      <c r="E329" s="157"/>
      <c r="F329" s="133"/>
      <c r="G329" s="133"/>
      <c r="H329" s="133"/>
      <c r="I329" s="167"/>
      <c r="J329" s="133"/>
      <c r="K329" s="133"/>
      <c r="L329" s="133"/>
      <c r="M329" s="133"/>
      <c r="N329" s="133"/>
      <c r="O329" s="133"/>
      <c r="P329" s="133"/>
      <c r="Q329" s="133"/>
      <c r="R329" s="133"/>
    </row>
    <row r="330" spans="1:18" ht="13.5" customHeight="1" x14ac:dyDescent="0.2">
      <c r="A330" s="133"/>
      <c r="B330" s="157"/>
      <c r="C330" s="157"/>
      <c r="D330" s="157"/>
      <c r="E330" s="157"/>
      <c r="F330" s="133"/>
      <c r="G330" s="133"/>
      <c r="H330" s="133"/>
      <c r="I330" s="167"/>
      <c r="J330" s="133"/>
      <c r="K330" s="133"/>
      <c r="L330" s="133"/>
      <c r="M330" s="133"/>
      <c r="N330" s="133"/>
      <c r="O330" s="133"/>
      <c r="P330" s="133"/>
      <c r="Q330" s="133"/>
      <c r="R330" s="133"/>
    </row>
    <row r="331" spans="1:18" ht="13.5" customHeight="1" x14ac:dyDescent="0.2">
      <c r="A331" s="133"/>
      <c r="B331" s="157"/>
      <c r="C331" s="157"/>
      <c r="D331" s="157"/>
      <c r="E331" s="157"/>
      <c r="F331" s="133"/>
      <c r="G331" s="133"/>
      <c r="H331" s="133"/>
      <c r="I331" s="167"/>
      <c r="J331" s="133"/>
      <c r="K331" s="133"/>
      <c r="L331" s="133"/>
      <c r="M331" s="133"/>
      <c r="N331" s="133"/>
      <c r="O331" s="133"/>
      <c r="P331" s="133"/>
      <c r="Q331" s="133"/>
      <c r="R331" s="133"/>
    </row>
    <row r="332" spans="1:18" ht="13.5" customHeight="1" x14ac:dyDescent="0.2">
      <c r="A332" s="133"/>
      <c r="B332" s="157"/>
      <c r="C332" s="157"/>
      <c r="D332" s="157"/>
      <c r="E332" s="157"/>
      <c r="F332" s="133"/>
      <c r="G332" s="133"/>
      <c r="H332" s="133"/>
      <c r="I332" s="167"/>
      <c r="J332" s="133"/>
      <c r="K332" s="133"/>
      <c r="L332" s="133"/>
      <c r="M332" s="133"/>
      <c r="N332" s="133"/>
      <c r="O332" s="133"/>
      <c r="P332" s="133"/>
      <c r="Q332" s="133"/>
      <c r="R332" s="133"/>
    </row>
    <row r="333" spans="1:18" ht="13.5" customHeight="1" x14ac:dyDescent="0.2">
      <c r="A333" s="133"/>
      <c r="B333" s="157"/>
      <c r="C333" s="157"/>
      <c r="D333" s="157"/>
      <c r="E333" s="157"/>
      <c r="F333" s="133"/>
      <c r="G333" s="133"/>
      <c r="H333" s="133"/>
      <c r="I333" s="167"/>
      <c r="J333" s="133"/>
      <c r="K333" s="133"/>
      <c r="L333" s="133"/>
      <c r="M333" s="133"/>
      <c r="N333" s="133"/>
      <c r="O333" s="133"/>
      <c r="P333" s="133"/>
      <c r="Q333" s="133"/>
      <c r="R333" s="133"/>
    </row>
    <row r="334" spans="1:18" ht="13.5" customHeight="1" x14ac:dyDescent="0.2">
      <c r="A334" s="133"/>
      <c r="B334" s="157"/>
      <c r="C334" s="157"/>
      <c r="D334" s="157"/>
      <c r="E334" s="157"/>
      <c r="F334" s="133"/>
      <c r="G334" s="133"/>
      <c r="H334" s="133"/>
      <c r="I334" s="167"/>
      <c r="J334" s="133"/>
      <c r="K334" s="133"/>
      <c r="L334" s="133"/>
      <c r="M334" s="133"/>
      <c r="N334" s="133"/>
      <c r="O334" s="133"/>
      <c r="P334" s="133"/>
      <c r="Q334" s="133"/>
      <c r="R334" s="133"/>
    </row>
    <row r="335" spans="1:18" ht="13.5" customHeight="1" x14ac:dyDescent="0.2">
      <c r="A335" s="133"/>
      <c r="B335" s="157"/>
      <c r="C335" s="157"/>
      <c r="D335" s="157"/>
      <c r="E335" s="157"/>
      <c r="F335" s="133"/>
      <c r="G335" s="133"/>
      <c r="H335" s="133"/>
      <c r="I335" s="167"/>
      <c r="J335" s="133"/>
      <c r="K335" s="133"/>
      <c r="L335" s="133"/>
      <c r="M335" s="133"/>
      <c r="N335" s="133"/>
      <c r="O335" s="133"/>
      <c r="P335" s="133"/>
      <c r="Q335" s="133"/>
      <c r="R335" s="133"/>
    </row>
    <row r="336" spans="1:18" ht="13.5" customHeight="1" x14ac:dyDescent="0.2">
      <c r="A336" s="133"/>
      <c r="B336" s="157"/>
      <c r="C336" s="157"/>
      <c r="D336" s="157"/>
      <c r="E336" s="157"/>
      <c r="F336" s="133"/>
      <c r="G336" s="133"/>
      <c r="H336" s="133"/>
      <c r="I336" s="167"/>
      <c r="J336" s="133"/>
      <c r="K336" s="133"/>
      <c r="L336" s="133"/>
      <c r="M336" s="133"/>
      <c r="N336" s="133"/>
      <c r="O336" s="133"/>
      <c r="P336" s="133"/>
      <c r="Q336" s="133"/>
      <c r="R336" s="133"/>
    </row>
    <row r="337" spans="1:18" ht="13.5" customHeight="1" x14ac:dyDescent="0.2">
      <c r="A337" s="133"/>
      <c r="B337" s="157"/>
      <c r="C337" s="157"/>
      <c r="D337" s="157"/>
      <c r="E337" s="157"/>
      <c r="F337" s="133"/>
      <c r="G337" s="133"/>
      <c r="H337" s="133"/>
      <c r="I337" s="167"/>
      <c r="J337" s="133"/>
      <c r="K337" s="133"/>
      <c r="L337" s="133"/>
      <c r="M337" s="133"/>
      <c r="N337" s="133"/>
      <c r="O337" s="133"/>
      <c r="P337" s="133"/>
      <c r="Q337" s="133"/>
      <c r="R337" s="133"/>
    </row>
    <row r="338" spans="1:18" ht="13.5" customHeight="1" x14ac:dyDescent="0.2">
      <c r="A338" s="133"/>
      <c r="B338" s="157"/>
      <c r="C338" s="157"/>
      <c r="D338" s="157"/>
      <c r="E338" s="157"/>
      <c r="F338" s="133"/>
      <c r="G338" s="133"/>
      <c r="H338" s="133"/>
      <c r="I338" s="167"/>
      <c r="J338" s="133"/>
      <c r="K338" s="133"/>
      <c r="L338" s="133"/>
      <c r="M338" s="133"/>
      <c r="N338" s="133"/>
      <c r="O338" s="133"/>
      <c r="P338" s="133"/>
      <c r="Q338" s="133"/>
      <c r="R338" s="133"/>
    </row>
    <row r="339" spans="1:18" ht="13.5" customHeight="1" x14ac:dyDescent="0.2">
      <c r="A339" s="133"/>
      <c r="B339" s="157"/>
      <c r="C339" s="157"/>
      <c r="D339" s="157"/>
      <c r="E339" s="157"/>
      <c r="F339" s="133"/>
      <c r="G339" s="133"/>
      <c r="H339" s="133"/>
      <c r="I339" s="167"/>
      <c r="J339" s="133"/>
      <c r="K339" s="133"/>
      <c r="L339" s="133"/>
      <c r="M339" s="133"/>
      <c r="N339" s="133"/>
      <c r="O339" s="133"/>
      <c r="P339" s="133"/>
      <c r="Q339" s="133"/>
      <c r="R339" s="133"/>
    </row>
    <row r="340" spans="1:18" ht="13.5" customHeight="1" x14ac:dyDescent="0.2">
      <c r="A340" s="133"/>
      <c r="B340" s="157"/>
      <c r="C340" s="157"/>
      <c r="D340" s="157"/>
      <c r="E340" s="157"/>
      <c r="F340" s="133"/>
      <c r="G340" s="133"/>
      <c r="H340" s="133"/>
      <c r="I340" s="167"/>
      <c r="J340" s="133"/>
      <c r="K340" s="133"/>
      <c r="L340" s="133"/>
      <c r="M340" s="133"/>
      <c r="N340" s="133"/>
      <c r="O340" s="133"/>
      <c r="P340" s="133"/>
      <c r="Q340" s="133"/>
      <c r="R340" s="133"/>
    </row>
    <row r="341" spans="1:18" ht="13.5" customHeight="1" x14ac:dyDescent="0.2">
      <c r="A341" s="133"/>
      <c r="B341" s="157"/>
      <c r="C341" s="157"/>
      <c r="D341" s="157"/>
      <c r="E341" s="157"/>
      <c r="F341" s="133"/>
      <c r="G341" s="133"/>
      <c r="H341" s="133"/>
      <c r="I341" s="167"/>
      <c r="J341" s="133"/>
      <c r="K341" s="133"/>
      <c r="L341" s="133"/>
      <c r="M341" s="133"/>
      <c r="N341" s="133"/>
      <c r="O341" s="133"/>
      <c r="P341" s="133"/>
      <c r="Q341" s="133"/>
      <c r="R341" s="133"/>
    </row>
    <row r="342" spans="1:18" ht="13.5" customHeight="1" x14ac:dyDescent="0.2">
      <c r="A342" s="133"/>
      <c r="B342" s="157"/>
      <c r="C342" s="157"/>
      <c r="D342" s="157"/>
      <c r="E342" s="157"/>
      <c r="F342" s="133"/>
      <c r="G342" s="133"/>
      <c r="H342" s="133"/>
      <c r="I342" s="167"/>
      <c r="J342" s="133"/>
      <c r="K342" s="133"/>
      <c r="L342" s="133"/>
      <c r="M342" s="133"/>
      <c r="N342" s="133"/>
      <c r="O342" s="133"/>
      <c r="P342" s="133"/>
      <c r="Q342" s="133"/>
      <c r="R342" s="133"/>
    </row>
    <row r="343" spans="1:18" ht="13.5" customHeight="1" x14ac:dyDescent="0.2">
      <c r="A343" s="133"/>
      <c r="B343" s="157"/>
      <c r="C343" s="157"/>
      <c r="D343" s="157"/>
      <c r="E343" s="157"/>
      <c r="F343" s="133"/>
      <c r="G343" s="133"/>
      <c r="H343" s="133"/>
      <c r="I343" s="167"/>
      <c r="J343" s="133"/>
      <c r="K343" s="133"/>
      <c r="L343" s="133"/>
      <c r="M343" s="133"/>
      <c r="N343" s="133"/>
      <c r="O343" s="133"/>
      <c r="P343" s="133"/>
      <c r="Q343" s="133"/>
      <c r="R343" s="133"/>
    </row>
    <row r="344" spans="1:18" ht="13.5" customHeight="1" x14ac:dyDescent="0.2">
      <c r="A344" s="133"/>
      <c r="B344" s="157"/>
      <c r="C344" s="157"/>
      <c r="D344" s="157"/>
      <c r="E344" s="157"/>
      <c r="F344" s="133"/>
      <c r="G344" s="133"/>
      <c r="H344" s="133"/>
      <c r="I344" s="167"/>
      <c r="J344" s="133"/>
      <c r="K344" s="133"/>
      <c r="L344" s="133"/>
      <c r="M344" s="133"/>
      <c r="N344" s="133"/>
      <c r="O344" s="133"/>
      <c r="P344" s="133"/>
      <c r="Q344" s="133"/>
      <c r="R344" s="133"/>
    </row>
    <row r="345" spans="1:18" ht="13.5" customHeight="1" x14ac:dyDescent="0.2">
      <c r="A345" s="133"/>
      <c r="B345" s="157"/>
      <c r="C345" s="157"/>
      <c r="D345" s="157"/>
      <c r="E345" s="157"/>
      <c r="F345" s="133"/>
      <c r="G345" s="133"/>
      <c r="H345" s="133"/>
      <c r="I345" s="167"/>
      <c r="J345" s="133"/>
      <c r="K345" s="133"/>
      <c r="L345" s="133"/>
      <c r="M345" s="133"/>
      <c r="N345" s="133"/>
      <c r="O345" s="133"/>
      <c r="P345" s="133"/>
      <c r="Q345" s="133"/>
      <c r="R345" s="133"/>
    </row>
    <row r="346" spans="1:18" ht="13.5" customHeight="1" x14ac:dyDescent="0.2">
      <c r="A346" s="133"/>
      <c r="B346" s="157"/>
      <c r="C346" s="157"/>
      <c r="D346" s="157"/>
      <c r="E346" s="157"/>
      <c r="F346" s="133"/>
      <c r="G346" s="133"/>
      <c r="H346" s="133"/>
      <c r="I346" s="167"/>
      <c r="J346" s="133"/>
      <c r="K346" s="133"/>
      <c r="L346" s="133"/>
      <c r="M346" s="133"/>
      <c r="N346" s="133"/>
      <c r="O346" s="133"/>
      <c r="P346" s="133"/>
      <c r="Q346" s="133"/>
      <c r="R346" s="133"/>
    </row>
    <row r="347" spans="1:18" ht="13.5" customHeight="1" x14ac:dyDescent="0.2">
      <c r="A347" s="133"/>
      <c r="B347" s="157"/>
      <c r="C347" s="157"/>
      <c r="D347" s="157"/>
      <c r="E347" s="157"/>
      <c r="F347" s="133"/>
      <c r="G347" s="133"/>
      <c r="H347" s="133"/>
      <c r="I347" s="167"/>
      <c r="J347" s="133"/>
      <c r="K347" s="133"/>
      <c r="L347" s="133"/>
      <c r="M347" s="133"/>
      <c r="N347" s="133"/>
      <c r="O347" s="133"/>
      <c r="P347" s="133"/>
      <c r="Q347" s="133"/>
      <c r="R347" s="133"/>
    </row>
    <row r="348" spans="1:18" ht="13.5" customHeight="1" x14ac:dyDescent="0.2">
      <c r="A348" s="133"/>
      <c r="B348" s="157"/>
      <c r="C348" s="157"/>
      <c r="D348" s="157"/>
      <c r="E348" s="157"/>
      <c r="F348" s="133"/>
      <c r="G348" s="133"/>
      <c r="H348" s="133"/>
      <c r="I348" s="167"/>
      <c r="J348" s="133"/>
      <c r="K348" s="133"/>
      <c r="L348" s="133"/>
      <c r="M348" s="133"/>
      <c r="N348" s="133"/>
      <c r="O348" s="133"/>
      <c r="P348" s="133"/>
      <c r="Q348" s="133"/>
      <c r="R348" s="133"/>
    </row>
    <row r="349" spans="1:18" ht="13.5" customHeight="1" x14ac:dyDescent="0.2">
      <c r="A349" s="133"/>
      <c r="B349" s="157"/>
      <c r="C349" s="157"/>
      <c r="D349" s="157"/>
      <c r="E349" s="157"/>
      <c r="F349" s="133"/>
      <c r="G349" s="133"/>
      <c r="H349" s="133"/>
      <c r="I349" s="167"/>
      <c r="J349" s="133"/>
      <c r="K349" s="133"/>
      <c r="L349" s="133"/>
      <c r="M349" s="133"/>
      <c r="N349" s="133"/>
      <c r="O349" s="133"/>
      <c r="P349" s="133"/>
      <c r="Q349" s="133"/>
      <c r="R349" s="133"/>
    </row>
    <row r="350" spans="1:18" ht="13.5" customHeight="1" x14ac:dyDescent="0.2">
      <c r="A350" s="133"/>
      <c r="B350" s="157"/>
      <c r="C350" s="157"/>
      <c r="D350" s="157"/>
      <c r="E350" s="157"/>
      <c r="F350" s="133"/>
      <c r="G350" s="133"/>
      <c r="H350" s="133"/>
      <c r="I350" s="167"/>
      <c r="J350" s="133"/>
      <c r="K350" s="133"/>
      <c r="L350" s="133"/>
      <c r="M350" s="133"/>
      <c r="N350" s="133"/>
      <c r="O350" s="133"/>
      <c r="P350" s="133"/>
      <c r="Q350" s="133"/>
      <c r="R350" s="133"/>
    </row>
    <row r="351" spans="1:18" ht="13.5" customHeight="1" x14ac:dyDescent="0.2">
      <c r="A351" s="133"/>
      <c r="B351" s="157"/>
      <c r="C351" s="157"/>
      <c r="D351" s="157"/>
      <c r="E351" s="157"/>
      <c r="F351" s="133"/>
      <c r="G351" s="133"/>
      <c r="H351" s="133"/>
      <c r="I351" s="167"/>
      <c r="J351" s="133"/>
      <c r="K351" s="133"/>
      <c r="L351" s="133"/>
      <c r="M351" s="133"/>
      <c r="N351" s="133"/>
      <c r="O351" s="133"/>
      <c r="P351" s="133"/>
      <c r="Q351" s="133"/>
      <c r="R351" s="133"/>
    </row>
    <row r="352" spans="1:18" ht="13.5" customHeight="1" x14ac:dyDescent="0.2">
      <c r="A352" s="133"/>
      <c r="B352" s="157"/>
      <c r="C352" s="157"/>
      <c r="D352" s="157"/>
      <c r="E352" s="157"/>
      <c r="F352" s="133"/>
      <c r="G352" s="133"/>
      <c r="H352" s="133"/>
      <c r="I352" s="167"/>
      <c r="J352" s="133"/>
      <c r="K352" s="133"/>
      <c r="L352" s="133"/>
      <c r="M352" s="133"/>
      <c r="N352" s="133"/>
      <c r="O352" s="133"/>
      <c r="P352" s="133"/>
      <c r="Q352" s="133"/>
      <c r="R352" s="133"/>
    </row>
    <row r="353" spans="1:18" ht="13.5" customHeight="1" x14ac:dyDescent="0.2">
      <c r="A353" s="133"/>
      <c r="B353" s="157"/>
      <c r="C353" s="157"/>
      <c r="D353" s="157"/>
      <c r="E353" s="157"/>
      <c r="F353" s="133"/>
      <c r="G353" s="133"/>
      <c r="H353" s="133"/>
      <c r="I353" s="167"/>
      <c r="J353" s="133"/>
      <c r="K353" s="133"/>
      <c r="L353" s="133"/>
      <c r="M353" s="133"/>
      <c r="N353" s="133"/>
      <c r="O353" s="133"/>
      <c r="P353" s="133"/>
      <c r="Q353" s="133"/>
      <c r="R353" s="133"/>
    </row>
    <row r="354" spans="1:18" ht="13.5" customHeight="1" x14ac:dyDescent="0.2">
      <c r="A354" s="133"/>
      <c r="B354" s="157"/>
      <c r="C354" s="157"/>
      <c r="D354" s="157"/>
      <c r="E354" s="157"/>
      <c r="F354" s="133"/>
      <c r="G354" s="133"/>
      <c r="H354" s="133"/>
      <c r="I354" s="167"/>
      <c r="J354" s="133"/>
      <c r="K354" s="133"/>
      <c r="L354" s="133"/>
      <c r="M354" s="133"/>
      <c r="N354" s="133"/>
      <c r="O354" s="133"/>
      <c r="P354" s="133"/>
      <c r="Q354" s="133"/>
      <c r="R354" s="133"/>
    </row>
    <row r="355" spans="1:18" ht="13.5" customHeight="1" x14ac:dyDescent="0.2">
      <c r="A355" s="133"/>
      <c r="B355" s="157"/>
      <c r="C355" s="157"/>
      <c r="D355" s="157"/>
      <c r="E355" s="157"/>
      <c r="F355" s="133"/>
      <c r="G355" s="133"/>
      <c r="H355" s="133"/>
      <c r="I355" s="167"/>
      <c r="J355" s="133"/>
      <c r="K355" s="133"/>
      <c r="L355" s="133"/>
      <c r="M355" s="133"/>
      <c r="N355" s="133"/>
      <c r="O355" s="133"/>
      <c r="P355" s="133"/>
      <c r="Q355" s="133"/>
      <c r="R355" s="133"/>
    </row>
    <row r="356" spans="1:18" ht="13.5" customHeight="1" x14ac:dyDescent="0.2">
      <c r="A356" s="133"/>
      <c r="B356" s="157"/>
      <c r="C356" s="157"/>
      <c r="D356" s="157"/>
      <c r="E356" s="157"/>
      <c r="F356" s="133"/>
      <c r="G356" s="133"/>
      <c r="H356" s="133"/>
      <c r="I356" s="167"/>
      <c r="J356" s="133"/>
      <c r="K356" s="133"/>
      <c r="L356" s="133"/>
      <c r="M356" s="133"/>
      <c r="N356" s="133"/>
      <c r="O356" s="133"/>
      <c r="P356" s="133"/>
      <c r="Q356" s="133"/>
      <c r="R356" s="133"/>
    </row>
    <row r="357" spans="1:18" ht="13.5" customHeight="1" x14ac:dyDescent="0.2">
      <c r="A357" s="133"/>
      <c r="B357" s="157"/>
      <c r="C357" s="157"/>
      <c r="D357" s="157"/>
      <c r="E357" s="157"/>
      <c r="F357" s="133"/>
      <c r="G357" s="133"/>
      <c r="H357" s="133"/>
      <c r="I357" s="167"/>
      <c r="J357" s="133"/>
      <c r="K357" s="133"/>
      <c r="L357" s="133"/>
      <c r="M357" s="133"/>
      <c r="N357" s="133"/>
      <c r="O357" s="133"/>
      <c r="P357" s="133"/>
      <c r="Q357" s="133"/>
      <c r="R357" s="133"/>
    </row>
    <row r="358" spans="1:18" ht="13.5" customHeight="1" x14ac:dyDescent="0.2">
      <c r="A358" s="133"/>
      <c r="B358" s="157"/>
      <c r="C358" s="157"/>
      <c r="D358" s="157"/>
      <c r="E358" s="157"/>
      <c r="F358" s="133"/>
      <c r="G358" s="133"/>
      <c r="H358" s="133"/>
      <c r="I358" s="167"/>
      <c r="J358" s="133"/>
      <c r="K358" s="133"/>
      <c r="L358" s="133"/>
      <c r="M358" s="133"/>
      <c r="N358" s="133"/>
      <c r="O358" s="133"/>
      <c r="P358" s="133"/>
      <c r="Q358" s="133"/>
      <c r="R358" s="133"/>
    </row>
    <row r="359" spans="1:18" ht="13.5" customHeight="1" x14ac:dyDescent="0.2">
      <c r="A359" s="133"/>
      <c r="B359" s="157"/>
      <c r="C359" s="157"/>
      <c r="D359" s="157"/>
      <c r="E359" s="157"/>
      <c r="F359" s="133"/>
      <c r="G359" s="133"/>
      <c r="H359" s="133"/>
      <c r="I359" s="167"/>
      <c r="J359" s="133"/>
      <c r="K359" s="133"/>
      <c r="L359" s="133"/>
      <c r="M359" s="133"/>
      <c r="N359" s="133"/>
      <c r="O359" s="133"/>
      <c r="P359" s="133"/>
      <c r="Q359" s="133"/>
      <c r="R359" s="133"/>
    </row>
    <row r="360" spans="1:18" ht="13.5" customHeight="1" x14ac:dyDescent="0.2">
      <c r="A360" s="133"/>
      <c r="B360" s="157"/>
      <c r="C360" s="157"/>
      <c r="D360" s="157"/>
      <c r="E360" s="157"/>
      <c r="F360" s="133"/>
      <c r="G360" s="133"/>
      <c r="H360" s="133"/>
      <c r="I360" s="167"/>
      <c r="J360" s="133"/>
      <c r="K360" s="133"/>
      <c r="L360" s="133"/>
      <c r="M360" s="133"/>
      <c r="N360" s="133"/>
      <c r="O360" s="133"/>
      <c r="P360" s="133"/>
      <c r="Q360" s="133"/>
      <c r="R360" s="133"/>
    </row>
    <row r="361" spans="1:18" ht="13.5" customHeight="1" x14ac:dyDescent="0.2">
      <c r="A361" s="133"/>
      <c r="B361" s="157"/>
      <c r="C361" s="157"/>
      <c r="D361" s="157"/>
      <c r="E361" s="157"/>
      <c r="F361" s="133"/>
      <c r="G361" s="133"/>
      <c r="H361" s="133"/>
      <c r="I361" s="167"/>
      <c r="J361" s="133"/>
      <c r="K361" s="133"/>
      <c r="L361" s="133"/>
      <c r="M361" s="133"/>
      <c r="N361" s="133"/>
      <c r="O361" s="133"/>
      <c r="P361" s="133"/>
      <c r="Q361" s="133"/>
      <c r="R361" s="133"/>
    </row>
    <row r="362" spans="1:18" ht="13.5" customHeight="1" x14ac:dyDescent="0.2">
      <c r="A362" s="133"/>
      <c r="B362" s="157"/>
      <c r="C362" s="157"/>
      <c r="D362" s="157"/>
      <c r="E362" s="157"/>
      <c r="F362" s="133"/>
      <c r="G362" s="133"/>
      <c r="H362" s="133"/>
      <c r="I362" s="167"/>
      <c r="J362" s="133"/>
      <c r="K362" s="133"/>
      <c r="L362" s="133"/>
      <c r="M362" s="133"/>
      <c r="N362" s="133"/>
      <c r="O362" s="133"/>
      <c r="P362" s="133"/>
      <c r="Q362" s="133"/>
      <c r="R362" s="133"/>
    </row>
    <row r="363" spans="1:18" ht="13.5" customHeight="1" x14ac:dyDescent="0.2">
      <c r="A363" s="133"/>
      <c r="B363" s="157"/>
      <c r="C363" s="157"/>
      <c r="D363" s="157"/>
      <c r="E363" s="157"/>
      <c r="F363" s="133"/>
      <c r="G363" s="133"/>
      <c r="H363" s="133"/>
      <c r="I363" s="167"/>
      <c r="J363" s="133"/>
      <c r="K363" s="133"/>
      <c r="L363" s="133"/>
      <c r="M363" s="133"/>
      <c r="N363" s="133"/>
      <c r="O363" s="133"/>
      <c r="P363" s="133"/>
      <c r="Q363" s="133"/>
      <c r="R363" s="133"/>
    </row>
    <row r="364" spans="1:18" ht="13.5" customHeight="1" x14ac:dyDescent="0.2">
      <c r="A364" s="133"/>
      <c r="B364" s="157"/>
      <c r="C364" s="157"/>
      <c r="D364" s="157"/>
      <c r="E364" s="157"/>
      <c r="F364" s="133"/>
      <c r="G364" s="133"/>
      <c r="H364" s="133"/>
      <c r="I364" s="167"/>
      <c r="J364" s="133"/>
      <c r="K364" s="133"/>
      <c r="L364" s="133"/>
      <c r="M364" s="133"/>
      <c r="N364" s="133"/>
      <c r="O364" s="133"/>
      <c r="P364" s="133"/>
      <c r="Q364" s="133"/>
      <c r="R364" s="133"/>
    </row>
    <row r="365" spans="1:18" ht="13.5" customHeight="1" x14ac:dyDescent="0.2">
      <c r="A365" s="133"/>
      <c r="B365" s="157"/>
      <c r="C365" s="157"/>
      <c r="D365" s="157"/>
      <c r="E365" s="157"/>
      <c r="F365" s="133"/>
      <c r="G365" s="133"/>
      <c r="H365" s="133"/>
      <c r="I365" s="167"/>
      <c r="J365" s="133"/>
      <c r="K365" s="133"/>
      <c r="L365" s="133"/>
      <c r="M365" s="133"/>
      <c r="N365" s="133"/>
      <c r="O365" s="133"/>
      <c r="P365" s="133"/>
      <c r="Q365" s="133"/>
      <c r="R365" s="133"/>
    </row>
    <row r="366" spans="1:18" ht="13.5" customHeight="1" x14ac:dyDescent="0.2">
      <c r="A366" s="133"/>
      <c r="B366" s="157"/>
      <c r="C366" s="157"/>
      <c r="D366" s="157"/>
      <c r="E366" s="157"/>
      <c r="F366" s="133"/>
      <c r="G366" s="133"/>
      <c r="H366" s="133"/>
      <c r="I366" s="167"/>
      <c r="J366" s="133"/>
      <c r="K366" s="133"/>
      <c r="L366" s="133"/>
      <c r="M366" s="133"/>
      <c r="N366" s="133"/>
      <c r="O366" s="133"/>
      <c r="P366" s="133"/>
      <c r="Q366" s="133"/>
      <c r="R366" s="133"/>
    </row>
    <row r="367" spans="1:18" ht="13.5" customHeight="1" x14ac:dyDescent="0.2">
      <c r="A367" s="133"/>
      <c r="B367" s="157"/>
      <c r="C367" s="157"/>
      <c r="D367" s="157"/>
      <c r="E367" s="157"/>
      <c r="F367" s="133"/>
      <c r="G367" s="133"/>
      <c r="H367" s="133"/>
      <c r="I367" s="167"/>
      <c r="J367" s="133"/>
      <c r="K367" s="133"/>
      <c r="L367" s="133"/>
      <c r="M367" s="133"/>
      <c r="N367" s="133"/>
      <c r="O367" s="133"/>
      <c r="P367" s="133"/>
      <c r="Q367" s="133"/>
      <c r="R367" s="133"/>
    </row>
    <row r="368" spans="1:18" ht="13.5" customHeight="1" x14ac:dyDescent="0.2">
      <c r="A368" s="133"/>
      <c r="B368" s="157"/>
      <c r="C368" s="157"/>
      <c r="D368" s="157"/>
      <c r="E368" s="157"/>
      <c r="F368" s="133"/>
      <c r="G368" s="133"/>
      <c r="H368" s="133"/>
      <c r="I368" s="167"/>
      <c r="J368" s="133"/>
      <c r="K368" s="133"/>
      <c r="L368" s="133"/>
      <c r="M368" s="133"/>
      <c r="N368" s="133"/>
      <c r="O368" s="133"/>
      <c r="P368" s="133"/>
      <c r="Q368" s="133"/>
      <c r="R368" s="133"/>
    </row>
    <row r="369" spans="1:18" ht="13.5" customHeight="1" x14ac:dyDescent="0.2">
      <c r="A369" s="133"/>
      <c r="B369" s="157"/>
      <c r="C369" s="157"/>
      <c r="D369" s="157"/>
      <c r="E369" s="157"/>
      <c r="F369" s="133"/>
      <c r="G369" s="133"/>
      <c r="H369" s="133"/>
      <c r="I369" s="167"/>
      <c r="J369" s="133"/>
      <c r="K369" s="133"/>
      <c r="L369" s="133"/>
      <c r="M369" s="133"/>
      <c r="N369" s="133"/>
      <c r="O369" s="133"/>
      <c r="P369" s="133"/>
      <c r="Q369" s="133"/>
      <c r="R369" s="133"/>
    </row>
    <row r="370" spans="1:18" ht="13.5" customHeight="1" x14ac:dyDescent="0.2">
      <c r="A370" s="133"/>
      <c r="B370" s="157"/>
      <c r="C370" s="157"/>
      <c r="D370" s="157"/>
      <c r="E370" s="157"/>
      <c r="F370" s="133"/>
      <c r="G370" s="133"/>
      <c r="H370" s="133"/>
      <c r="I370" s="167"/>
      <c r="J370" s="133"/>
      <c r="K370" s="133"/>
      <c r="L370" s="133"/>
      <c r="M370" s="133"/>
      <c r="N370" s="133"/>
      <c r="O370" s="133"/>
      <c r="P370" s="133"/>
      <c r="Q370" s="133"/>
      <c r="R370" s="133"/>
    </row>
    <row r="371" spans="1:18" ht="13.5" customHeight="1" x14ac:dyDescent="0.2">
      <c r="A371" s="133"/>
      <c r="B371" s="157"/>
      <c r="C371" s="157"/>
      <c r="D371" s="157"/>
      <c r="E371" s="157"/>
      <c r="F371" s="133"/>
      <c r="G371" s="133"/>
      <c r="H371" s="133"/>
      <c r="I371" s="167"/>
      <c r="J371" s="133"/>
      <c r="K371" s="133"/>
      <c r="L371" s="133"/>
      <c r="M371" s="133"/>
      <c r="N371" s="133"/>
      <c r="O371" s="133"/>
      <c r="P371" s="133"/>
      <c r="Q371" s="133"/>
      <c r="R371" s="133"/>
    </row>
    <row r="372" spans="1:18" ht="13.5" customHeight="1" x14ac:dyDescent="0.2">
      <c r="A372" s="133"/>
      <c r="B372" s="157"/>
      <c r="C372" s="157"/>
      <c r="D372" s="157"/>
      <c r="E372" s="157"/>
      <c r="F372" s="133"/>
      <c r="G372" s="133"/>
      <c r="H372" s="133"/>
      <c r="I372" s="167"/>
      <c r="J372" s="133"/>
      <c r="K372" s="133"/>
      <c r="L372" s="133"/>
      <c r="M372" s="133"/>
      <c r="N372" s="133"/>
      <c r="O372" s="133"/>
      <c r="P372" s="133"/>
      <c r="Q372" s="133"/>
      <c r="R372" s="133"/>
    </row>
    <row r="373" spans="1:18" ht="13.5" customHeight="1" x14ac:dyDescent="0.2">
      <c r="A373" s="133"/>
      <c r="B373" s="157"/>
      <c r="C373" s="157"/>
      <c r="D373" s="157"/>
      <c r="E373" s="157"/>
      <c r="F373" s="133"/>
      <c r="G373" s="133"/>
      <c r="H373" s="133"/>
      <c r="I373" s="167"/>
      <c r="J373" s="133"/>
      <c r="K373" s="133"/>
      <c r="L373" s="133"/>
      <c r="M373" s="133"/>
      <c r="N373" s="133"/>
      <c r="O373" s="133"/>
      <c r="P373" s="133"/>
      <c r="Q373" s="133"/>
      <c r="R373" s="133"/>
    </row>
    <row r="374" spans="1:18" ht="13.5" customHeight="1" x14ac:dyDescent="0.2">
      <c r="A374" s="133"/>
      <c r="B374" s="157"/>
      <c r="C374" s="157"/>
      <c r="D374" s="157"/>
      <c r="E374" s="157"/>
      <c r="F374" s="133"/>
      <c r="G374" s="133"/>
      <c r="H374" s="133"/>
      <c r="I374" s="167"/>
      <c r="J374" s="133"/>
      <c r="K374" s="133"/>
      <c r="L374" s="133"/>
      <c r="M374" s="133"/>
      <c r="N374" s="133"/>
      <c r="O374" s="133"/>
      <c r="P374" s="133"/>
      <c r="Q374" s="133"/>
      <c r="R374" s="133"/>
    </row>
    <row r="375" spans="1:18" ht="13.5" customHeight="1" x14ac:dyDescent="0.2">
      <c r="A375" s="133"/>
      <c r="B375" s="157"/>
      <c r="C375" s="157"/>
      <c r="D375" s="157"/>
      <c r="E375" s="157"/>
      <c r="F375" s="133"/>
      <c r="G375" s="133"/>
      <c r="H375" s="133"/>
      <c r="I375" s="167"/>
      <c r="J375" s="133"/>
      <c r="K375" s="133"/>
      <c r="L375" s="133"/>
      <c r="M375" s="133"/>
      <c r="N375" s="133"/>
      <c r="O375" s="133"/>
      <c r="P375" s="133"/>
      <c r="Q375" s="133"/>
      <c r="R375" s="133"/>
    </row>
    <row r="376" spans="1:18" ht="13.5" customHeight="1" x14ac:dyDescent="0.2">
      <c r="A376" s="133"/>
      <c r="B376" s="157"/>
      <c r="C376" s="157"/>
      <c r="D376" s="157"/>
      <c r="E376" s="157"/>
      <c r="F376" s="133"/>
      <c r="G376" s="133"/>
      <c r="H376" s="133"/>
      <c r="I376" s="167"/>
      <c r="J376" s="133"/>
      <c r="K376" s="133"/>
      <c r="L376" s="133"/>
      <c r="M376" s="133"/>
      <c r="N376" s="133"/>
      <c r="O376" s="133"/>
      <c r="P376" s="133"/>
      <c r="Q376" s="133"/>
      <c r="R376" s="133"/>
    </row>
    <row r="377" spans="1:18" ht="13.5" customHeight="1" x14ac:dyDescent="0.2">
      <c r="A377" s="133"/>
      <c r="B377" s="157"/>
      <c r="C377" s="157"/>
      <c r="D377" s="157"/>
      <c r="E377" s="157"/>
      <c r="F377" s="133"/>
      <c r="G377" s="133"/>
      <c r="H377" s="133"/>
      <c r="I377" s="167"/>
      <c r="J377" s="133"/>
      <c r="K377" s="133"/>
      <c r="L377" s="133"/>
      <c r="M377" s="133"/>
      <c r="N377" s="133"/>
      <c r="O377" s="133"/>
      <c r="P377" s="133"/>
      <c r="Q377" s="133"/>
      <c r="R377" s="133"/>
    </row>
    <row r="378" spans="1:18" ht="13.5" customHeight="1" x14ac:dyDescent="0.2">
      <c r="A378" s="133"/>
      <c r="B378" s="157"/>
      <c r="C378" s="157"/>
      <c r="D378" s="157"/>
      <c r="E378" s="157"/>
      <c r="F378" s="133"/>
      <c r="G378" s="133"/>
      <c r="H378" s="133"/>
      <c r="I378" s="167"/>
      <c r="J378" s="133"/>
      <c r="K378" s="133"/>
      <c r="L378" s="133"/>
      <c r="M378" s="133"/>
      <c r="N378" s="133"/>
      <c r="O378" s="133"/>
      <c r="P378" s="133"/>
      <c r="Q378" s="133"/>
      <c r="R378" s="133"/>
    </row>
    <row r="379" spans="1:18" ht="13.5" customHeight="1" x14ac:dyDescent="0.2">
      <c r="A379" s="133"/>
      <c r="B379" s="157"/>
      <c r="C379" s="157"/>
      <c r="D379" s="157"/>
      <c r="E379" s="157"/>
      <c r="F379" s="133"/>
      <c r="G379" s="133"/>
      <c r="H379" s="133"/>
      <c r="I379" s="167"/>
      <c r="J379" s="133"/>
      <c r="K379" s="133"/>
      <c r="L379" s="133"/>
      <c r="M379" s="133"/>
      <c r="N379" s="133"/>
      <c r="O379" s="133"/>
      <c r="P379" s="133"/>
      <c r="Q379" s="133"/>
      <c r="R379" s="133"/>
    </row>
    <row r="380" spans="1:18" ht="13.5" customHeight="1" x14ac:dyDescent="0.2">
      <c r="A380" s="133"/>
      <c r="B380" s="157"/>
      <c r="C380" s="157"/>
      <c r="D380" s="157"/>
      <c r="E380" s="157"/>
      <c r="F380" s="133"/>
      <c r="G380" s="133"/>
      <c r="H380" s="133"/>
      <c r="I380" s="167"/>
      <c r="J380" s="133"/>
      <c r="K380" s="133"/>
      <c r="L380" s="133"/>
      <c r="M380" s="133"/>
      <c r="N380" s="133"/>
      <c r="O380" s="133"/>
      <c r="P380" s="133"/>
      <c r="Q380" s="133"/>
      <c r="R380" s="133"/>
    </row>
    <row r="381" spans="1:18" ht="13.5" customHeight="1" x14ac:dyDescent="0.2">
      <c r="A381" s="133"/>
      <c r="B381" s="157"/>
      <c r="C381" s="157"/>
      <c r="D381" s="157"/>
      <c r="E381" s="157"/>
      <c r="F381" s="133"/>
      <c r="G381" s="133"/>
      <c r="H381" s="133"/>
      <c r="I381" s="167"/>
      <c r="J381" s="133"/>
      <c r="K381" s="133"/>
      <c r="L381" s="133"/>
      <c r="M381" s="133"/>
      <c r="N381" s="133"/>
      <c r="O381" s="133"/>
      <c r="P381" s="133"/>
      <c r="Q381" s="133"/>
      <c r="R381" s="133"/>
    </row>
    <row r="382" spans="1:18" ht="13.5" customHeight="1" x14ac:dyDescent="0.2">
      <c r="A382" s="133"/>
      <c r="B382" s="157"/>
      <c r="C382" s="157"/>
      <c r="D382" s="157"/>
      <c r="E382" s="157"/>
      <c r="F382" s="133"/>
      <c r="G382" s="133"/>
      <c r="H382" s="133"/>
      <c r="I382" s="167"/>
      <c r="J382" s="133"/>
      <c r="K382" s="133"/>
      <c r="L382" s="133"/>
      <c r="M382" s="133"/>
      <c r="N382" s="133"/>
      <c r="O382" s="133"/>
      <c r="P382" s="133"/>
      <c r="Q382" s="133"/>
      <c r="R382" s="133"/>
    </row>
    <row r="383" spans="1:18" ht="13.5" customHeight="1" x14ac:dyDescent="0.2">
      <c r="A383" s="133"/>
      <c r="B383" s="157"/>
      <c r="C383" s="157"/>
      <c r="D383" s="157"/>
      <c r="E383" s="157"/>
      <c r="F383" s="133"/>
      <c r="G383" s="133"/>
      <c r="H383" s="133"/>
      <c r="I383" s="167"/>
      <c r="J383" s="133"/>
      <c r="K383" s="133"/>
      <c r="L383" s="133"/>
      <c r="M383" s="133"/>
      <c r="N383" s="133"/>
      <c r="O383" s="133"/>
      <c r="P383" s="133"/>
      <c r="Q383" s="133"/>
      <c r="R383" s="133"/>
    </row>
    <row r="384" spans="1:18" ht="13.5" customHeight="1" x14ac:dyDescent="0.2">
      <c r="A384" s="133"/>
      <c r="B384" s="157"/>
      <c r="C384" s="157"/>
      <c r="D384" s="157"/>
      <c r="E384" s="157"/>
      <c r="F384" s="133"/>
      <c r="G384" s="133"/>
      <c r="H384" s="133"/>
      <c r="I384" s="167"/>
      <c r="J384" s="133"/>
      <c r="K384" s="133"/>
      <c r="L384" s="133"/>
      <c r="M384" s="133"/>
      <c r="N384" s="133"/>
      <c r="O384" s="133"/>
      <c r="P384" s="133"/>
      <c r="Q384" s="133"/>
      <c r="R384" s="133"/>
    </row>
    <row r="385" spans="1:18" ht="13.5" customHeight="1" x14ac:dyDescent="0.2">
      <c r="A385" s="133"/>
      <c r="B385" s="157"/>
      <c r="C385" s="157"/>
      <c r="D385" s="157"/>
      <c r="E385" s="157"/>
      <c r="F385" s="133"/>
      <c r="G385" s="133"/>
      <c r="H385" s="133"/>
      <c r="I385" s="167"/>
      <c r="J385" s="133"/>
      <c r="K385" s="133"/>
      <c r="L385" s="133"/>
      <c r="M385" s="133"/>
      <c r="N385" s="133"/>
      <c r="O385" s="133"/>
      <c r="P385" s="133"/>
      <c r="Q385" s="133"/>
      <c r="R385" s="133"/>
    </row>
    <row r="386" spans="1:18" ht="13.5" customHeight="1" x14ac:dyDescent="0.2">
      <c r="A386" s="133"/>
      <c r="B386" s="157"/>
      <c r="C386" s="157"/>
      <c r="D386" s="157"/>
      <c r="E386" s="157"/>
      <c r="F386" s="133"/>
      <c r="G386" s="133"/>
      <c r="H386" s="133"/>
      <c r="I386" s="167"/>
      <c r="J386" s="133"/>
      <c r="K386" s="133"/>
      <c r="L386" s="133"/>
      <c r="M386" s="133"/>
      <c r="N386" s="133"/>
      <c r="O386" s="133"/>
      <c r="P386" s="133"/>
      <c r="Q386" s="133"/>
      <c r="R386" s="133"/>
    </row>
    <row r="387" spans="1:18" ht="13.5" customHeight="1" x14ac:dyDescent="0.2">
      <c r="A387" s="133"/>
      <c r="B387" s="157"/>
      <c r="C387" s="157"/>
      <c r="D387" s="157"/>
      <c r="E387" s="157"/>
      <c r="F387" s="133"/>
      <c r="G387" s="133"/>
      <c r="H387" s="133"/>
      <c r="I387" s="167"/>
      <c r="J387" s="133"/>
      <c r="K387" s="133"/>
      <c r="L387" s="133"/>
      <c r="M387" s="133"/>
      <c r="N387" s="133"/>
      <c r="O387" s="133"/>
      <c r="P387" s="133"/>
      <c r="Q387" s="133"/>
      <c r="R387" s="133"/>
    </row>
    <row r="388" spans="1:18" ht="13.5" customHeight="1" x14ac:dyDescent="0.2">
      <c r="A388" s="133"/>
      <c r="B388" s="157"/>
      <c r="C388" s="157"/>
      <c r="D388" s="157"/>
      <c r="E388" s="157"/>
      <c r="F388" s="133"/>
      <c r="G388" s="133"/>
      <c r="H388" s="133"/>
      <c r="I388" s="167"/>
      <c r="J388" s="133"/>
      <c r="K388" s="133"/>
      <c r="L388" s="133"/>
      <c r="M388" s="133"/>
      <c r="N388" s="133"/>
      <c r="O388" s="133"/>
      <c r="P388" s="133"/>
      <c r="Q388" s="133"/>
      <c r="R388" s="133"/>
    </row>
    <row r="389" spans="1:18" ht="13.5" customHeight="1" x14ac:dyDescent="0.2">
      <c r="A389" s="133"/>
      <c r="B389" s="157"/>
      <c r="C389" s="157"/>
      <c r="D389" s="157"/>
      <c r="E389" s="157"/>
      <c r="F389" s="133"/>
      <c r="G389" s="133"/>
      <c r="H389" s="133"/>
      <c r="I389" s="167"/>
      <c r="J389" s="133"/>
      <c r="K389" s="133"/>
      <c r="L389" s="133"/>
      <c r="M389" s="133"/>
      <c r="N389" s="133"/>
      <c r="O389" s="133"/>
      <c r="P389" s="133"/>
      <c r="Q389" s="133"/>
      <c r="R389" s="133"/>
    </row>
    <row r="390" spans="1:18" ht="13.5" customHeight="1" x14ac:dyDescent="0.2">
      <c r="A390" s="133"/>
      <c r="B390" s="157"/>
      <c r="C390" s="157"/>
      <c r="D390" s="157"/>
      <c r="E390" s="157"/>
      <c r="F390" s="133"/>
      <c r="G390" s="133"/>
      <c r="H390" s="133"/>
      <c r="I390" s="167"/>
      <c r="J390" s="133"/>
      <c r="K390" s="133"/>
      <c r="L390" s="133"/>
      <c r="M390" s="133"/>
      <c r="N390" s="133"/>
      <c r="O390" s="133"/>
      <c r="P390" s="133"/>
      <c r="Q390" s="133"/>
      <c r="R390" s="133"/>
    </row>
    <row r="391" spans="1:18" ht="13.5" customHeight="1" x14ac:dyDescent="0.2">
      <c r="A391" s="133"/>
      <c r="B391" s="157"/>
      <c r="C391" s="157"/>
      <c r="D391" s="157"/>
      <c r="E391" s="157"/>
      <c r="F391" s="133"/>
      <c r="G391" s="133"/>
      <c r="H391" s="133"/>
      <c r="I391" s="167"/>
      <c r="J391" s="133"/>
      <c r="K391" s="133"/>
      <c r="L391" s="133"/>
      <c r="M391" s="133"/>
      <c r="N391" s="133"/>
      <c r="O391" s="133"/>
      <c r="P391" s="133"/>
      <c r="Q391" s="133"/>
      <c r="R391" s="133"/>
    </row>
    <row r="392" spans="1:18" ht="13.5" customHeight="1" x14ac:dyDescent="0.2">
      <c r="A392" s="133"/>
      <c r="B392" s="157"/>
      <c r="C392" s="157"/>
      <c r="D392" s="157"/>
      <c r="E392" s="157"/>
      <c r="F392" s="133"/>
      <c r="G392" s="133"/>
      <c r="H392" s="133"/>
      <c r="I392" s="167"/>
      <c r="J392" s="133"/>
      <c r="K392" s="133"/>
      <c r="L392" s="133"/>
      <c r="M392" s="133"/>
      <c r="N392" s="133"/>
      <c r="O392" s="133"/>
      <c r="P392" s="133"/>
      <c r="Q392" s="133"/>
      <c r="R392" s="133"/>
    </row>
    <row r="393" spans="1:18" ht="13.5" customHeight="1" x14ac:dyDescent="0.2">
      <c r="A393" s="133"/>
      <c r="B393" s="157"/>
      <c r="C393" s="157"/>
      <c r="D393" s="157"/>
      <c r="E393" s="157"/>
      <c r="F393" s="133"/>
      <c r="G393" s="133"/>
      <c r="H393" s="133"/>
      <c r="I393" s="167"/>
      <c r="J393" s="133"/>
      <c r="K393" s="133"/>
      <c r="L393" s="133"/>
      <c r="M393" s="133"/>
      <c r="N393" s="133"/>
      <c r="O393" s="133"/>
      <c r="P393" s="133"/>
      <c r="Q393" s="133"/>
      <c r="R393" s="133"/>
    </row>
    <row r="394" spans="1:18" ht="13.5" customHeight="1" x14ac:dyDescent="0.2">
      <c r="A394" s="133"/>
      <c r="B394" s="157"/>
      <c r="C394" s="157"/>
      <c r="D394" s="157"/>
      <c r="E394" s="157"/>
      <c r="F394" s="133"/>
      <c r="G394" s="133"/>
      <c r="H394" s="133"/>
      <c r="I394" s="167"/>
      <c r="J394" s="133"/>
      <c r="K394" s="133"/>
      <c r="L394" s="133"/>
      <c r="M394" s="133"/>
      <c r="N394" s="133"/>
      <c r="O394" s="133"/>
      <c r="P394" s="133"/>
      <c r="Q394" s="133"/>
      <c r="R394" s="133"/>
    </row>
    <row r="395" spans="1:18" ht="13.5" customHeight="1" x14ac:dyDescent="0.2">
      <c r="A395" s="133"/>
      <c r="B395" s="157"/>
      <c r="C395" s="157"/>
      <c r="D395" s="157"/>
      <c r="E395" s="157"/>
      <c r="F395" s="133"/>
      <c r="G395" s="133"/>
      <c r="H395" s="133"/>
      <c r="I395" s="167"/>
      <c r="J395" s="133"/>
      <c r="K395" s="133"/>
      <c r="L395" s="133"/>
      <c r="M395" s="133"/>
      <c r="N395" s="133"/>
      <c r="O395" s="133"/>
      <c r="P395" s="133"/>
      <c r="Q395" s="133"/>
      <c r="R395" s="133"/>
    </row>
    <row r="396" spans="1:18" ht="13.5" customHeight="1" x14ac:dyDescent="0.2">
      <c r="A396" s="133"/>
      <c r="B396" s="157"/>
      <c r="C396" s="157"/>
      <c r="D396" s="157"/>
      <c r="E396" s="157"/>
      <c r="F396" s="133"/>
      <c r="G396" s="133"/>
      <c r="H396" s="133"/>
      <c r="I396" s="167"/>
      <c r="J396" s="133"/>
      <c r="K396" s="133"/>
      <c r="L396" s="133"/>
      <c r="M396" s="133"/>
      <c r="N396" s="133"/>
      <c r="O396" s="133"/>
      <c r="P396" s="133"/>
      <c r="Q396" s="133"/>
      <c r="R396" s="133"/>
    </row>
    <row r="397" spans="1:18" ht="13.5" customHeight="1" x14ac:dyDescent="0.2">
      <c r="A397" s="133"/>
      <c r="B397" s="157"/>
      <c r="C397" s="157"/>
      <c r="D397" s="157"/>
      <c r="E397" s="157"/>
      <c r="F397" s="133"/>
      <c r="G397" s="133"/>
      <c r="H397" s="133"/>
      <c r="I397" s="167"/>
      <c r="J397" s="133"/>
      <c r="K397" s="133"/>
      <c r="L397" s="133"/>
      <c r="M397" s="133"/>
      <c r="N397" s="133"/>
      <c r="O397" s="133"/>
      <c r="P397" s="133"/>
      <c r="Q397" s="133"/>
      <c r="R397" s="133"/>
    </row>
    <row r="398" spans="1:18" ht="13.5" customHeight="1" x14ac:dyDescent="0.2">
      <c r="A398" s="133"/>
      <c r="B398" s="157"/>
      <c r="C398" s="157"/>
      <c r="D398" s="157"/>
      <c r="E398" s="157"/>
      <c r="F398" s="133"/>
      <c r="G398" s="133"/>
      <c r="H398" s="133"/>
      <c r="I398" s="167"/>
      <c r="J398" s="133"/>
      <c r="K398" s="133"/>
      <c r="L398" s="133"/>
      <c r="M398" s="133"/>
      <c r="N398" s="133"/>
      <c r="O398" s="133"/>
      <c r="P398" s="133"/>
      <c r="Q398" s="133"/>
      <c r="R398" s="133"/>
    </row>
    <row r="399" spans="1:18" ht="13.5" customHeight="1" x14ac:dyDescent="0.2">
      <c r="A399" s="133"/>
      <c r="B399" s="157"/>
      <c r="C399" s="157"/>
      <c r="D399" s="157"/>
      <c r="E399" s="157"/>
      <c r="F399" s="133"/>
      <c r="G399" s="133"/>
      <c r="H399" s="133"/>
      <c r="I399" s="167"/>
      <c r="J399" s="133"/>
      <c r="K399" s="133"/>
      <c r="L399" s="133"/>
      <c r="M399" s="133"/>
      <c r="N399" s="133"/>
      <c r="O399" s="133"/>
      <c r="P399" s="133"/>
      <c r="Q399" s="133"/>
      <c r="R399" s="133"/>
    </row>
    <row r="400" spans="1:18" ht="13.5" customHeight="1" x14ac:dyDescent="0.2">
      <c r="A400" s="133"/>
      <c r="B400" s="157"/>
      <c r="C400" s="157"/>
      <c r="D400" s="157"/>
      <c r="E400" s="157"/>
      <c r="F400" s="133"/>
      <c r="G400" s="133"/>
      <c r="H400" s="133"/>
      <c r="I400" s="167"/>
      <c r="J400" s="133"/>
      <c r="K400" s="133"/>
      <c r="L400" s="133"/>
      <c r="M400" s="133"/>
      <c r="N400" s="133"/>
      <c r="O400" s="133"/>
      <c r="P400" s="133"/>
      <c r="Q400" s="133"/>
      <c r="R400" s="133"/>
    </row>
    <row r="401" spans="1:18" ht="13.5" customHeight="1" x14ac:dyDescent="0.2">
      <c r="A401" s="133"/>
      <c r="B401" s="157"/>
      <c r="C401" s="157"/>
      <c r="D401" s="157"/>
      <c r="E401" s="157"/>
      <c r="F401" s="133"/>
      <c r="G401" s="133"/>
      <c r="H401" s="133"/>
      <c r="I401" s="167"/>
      <c r="J401" s="133"/>
      <c r="K401" s="133"/>
      <c r="L401" s="133"/>
      <c r="M401" s="133"/>
      <c r="N401" s="133"/>
      <c r="O401" s="133"/>
      <c r="P401" s="133"/>
      <c r="Q401" s="133"/>
      <c r="R401" s="133"/>
    </row>
    <row r="402" spans="1:18" ht="13.5" customHeight="1" x14ac:dyDescent="0.2">
      <c r="A402" s="133"/>
      <c r="B402" s="157"/>
      <c r="C402" s="157"/>
      <c r="D402" s="157"/>
      <c r="E402" s="157"/>
      <c r="F402" s="133"/>
      <c r="G402" s="133"/>
      <c r="H402" s="133"/>
      <c r="I402" s="167"/>
      <c r="J402" s="133"/>
      <c r="K402" s="133"/>
      <c r="L402" s="133"/>
      <c r="M402" s="133"/>
      <c r="N402" s="133"/>
      <c r="O402" s="133"/>
      <c r="P402" s="133"/>
      <c r="Q402" s="133"/>
      <c r="R402" s="133"/>
    </row>
    <row r="403" spans="1:18" ht="13.5" customHeight="1" x14ac:dyDescent="0.2">
      <c r="A403" s="133"/>
      <c r="B403" s="157"/>
      <c r="C403" s="157"/>
      <c r="D403" s="157"/>
      <c r="E403" s="157"/>
      <c r="F403" s="133"/>
      <c r="G403" s="133"/>
      <c r="H403" s="133"/>
      <c r="I403" s="167"/>
      <c r="J403" s="133"/>
      <c r="K403" s="133"/>
      <c r="L403" s="133"/>
      <c r="M403" s="133"/>
      <c r="N403" s="133"/>
      <c r="O403" s="133"/>
      <c r="P403" s="133"/>
      <c r="Q403" s="133"/>
      <c r="R403" s="133"/>
    </row>
    <row r="404" spans="1:18" ht="13.5" customHeight="1" x14ac:dyDescent="0.2">
      <c r="A404" s="133"/>
      <c r="B404" s="157"/>
      <c r="C404" s="157"/>
      <c r="D404" s="157"/>
      <c r="E404" s="157"/>
      <c r="F404" s="133"/>
      <c r="G404" s="133"/>
      <c r="H404" s="133"/>
      <c r="I404" s="167"/>
      <c r="J404" s="133"/>
      <c r="K404" s="133"/>
      <c r="L404" s="133"/>
      <c r="M404" s="133"/>
      <c r="N404" s="133"/>
      <c r="O404" s="133"/>
      <c r="P404" s="133"/>
      <c r="Q404" s="133"/>
      <c r="R404" s="133"/>
    </row>
    <row r="405" spans="1:18" ht="13.5" customHeight="1" x14ac:dyDescent="0.2">
      <c r="A405" s="133"/>
      <c r="B405" s="157"/>
      <c r="C405" s="157"/>
      <c r="D405" s="157"/>
      <c r="E405" s="157"/>
      <c r="F405" s="133"/>
      <c r="G405" s="133"/>
      <c r="H405" s="133"/>
      <c r="I405" s="167"/>
      <c r="J405" s="133"/>
      <c r="K405" s="133"/>
      <c r="L405" s="133"/>
      <c r="M405" s="133"/>
      <c r="N405" s="133"/>
      <c r="O405" s="133"/>
      <c r="P405" s="133"/>
      <c r="Q405" s="133"/>
      <c r="R405" s="133"/>
    </row>
    <row r="406" spans="1:18" ht="13.5" customHeight="1" x14ac:dyDescent="0.2">
      <c r="A406" s="133"/>
      <c r="B406" s="157"/>
      <c r="C406" s="157"/>
      <c r="D406" s="157"/>
      <c r="E406" s="157"/>
      <c r="F406" s="133"/>
      <c r="G406" s="133"/>
      <c r="H406" s="133"/>
      <c r="I406" s="167"/>
      <c r="J406" s="133"/>
      <c r="K406" s="133"/>
      <c r="L406" s="133"/>
      <c r="M406" s="133"/>
      <c r="N406" s="133"/>
      <c r="O406" s="133"/>
      <c r="P406" s="133"/>
      <c r="Q406" s="133"/>
      <c r="R406" s="133"/>
    </row>
    <row r="407" spans="1:18" ht="13.5" customHeight="1" x14ac:dyDescent="0.2">
      <c r="A407" s="133"/>
      <c r="B407" s="157"/>
      <c r="C407" s="157"/>
      <c r="D407" s="157"/>
      <c r="E407" s="157"/>
      <c r="F407" s="133"/>
      <c r="G407" s="133"/>
      <c r="H407" s="133"/>
      <c r="I407" s="167"/>
      <c r="J407" s="133"/>
      <c r="K407" s="133"/>
      <c r="L407" s="133"/>
      <c r="M407" s="133"/>
      <c r="N407" s="133"/>
      <c r="O407" s="133"/>
      <c r="P407" s="133"/>
      <c r="Q407" s="133"/>
      <c r="R407" s="133"/>
    </row>
    <row r="408" spans="1:18" ht="13.5" customHeight="1" x14ac:dyDescent="0.2">
      <c r="A408" s="133"/>
      <c r="B408" s="157"/>
      <c r="C408" s="157"/>
      <c r="D408" s="157"/>
      <c r="E408" s="157"/>
      <c r="F408" s="133"/>
      <c r="G408" s="133"/>
      <c r="H408" s="133"/>
      <c r="I408" s="167"/>
      <c r="J408" s="133"/>
      <c r="K408" s="133"/>
      <c r="L408" s="133"/>
      <c r="M408" s="133"/>
      <c r="N408" s="133"/>
      <c r="O408" s="133"/>
      <c r="P408" s="133"/>
      <c r="Q408" s="133"/>
      <c r="R408" s="133"/>
    </row>
    <row r="409" spans="1:18" ht="13.5" customHeight="1" x14ac:dyDescent="0.2">
      <c r="A409" s="133"/>
      <c r="B409" s="157"/>
      <c r="C409" s="157"/>
      <c r="D409" s="157"/>
      <c r="E409" s="157"/>
      <c r="F409" s="133"/>
      <c r="G409" s="133"/>
      <c r="H409" s="133"/>
      <c r="I409" s="167"/>
      <c r="J409" s="133"/>
      <c r="K409" s="133"/>
      <c r="L409" s="133"/>
      <c r="M409" s="133"/>
      <c r="N409" s="133"/>
      <c r="O409" s="133"/>
      <c r="P409" s="133"/>
      <c r="Q409" s="133"/>
      <c r="R409" s="133"/>
    </row>
    <row r="410" spans="1:18" ht="13.5" customHeight="1" x14ac:dyDescent="0.2">
      <c r="A410" s="133"/>
      <c r="B410" s="157"/>
      <c r="C410" s="157"/>
      <c r="D410" s="157"/>
      <c r="E410" s="157"/>
      <c r="F410" s="133"/>
      <c r="G410" s="133"/>
      <c r="H410" s="133"/>
      <c r="I410" s="167"/>
      <c r="J410" s="133"/>
      <c r="K410" s="133"/>
      <c r="L410" s="133"/>
      <c r="M410" s="133"/>
      <c r="N410" s="133"/>
      <c r="O410" s="133"/>
      <c r="P410" s="133"/>
      <c r="Q410" s="133"/>
      <c r="R410" s="133"/>
    </row>
    <row r="411" spans="1:18" ht="13.5" customHeight="1" x14ac:dyDescent="0.2">
      <c r="A411" s="133"/>
      <c r="B411" s="157"/>
      <c r="C411" s="157"/>
      <c r="D411" s="157"/>
      <c r="E411" s="157"/>
      <c r="F411" s="133"/>
      <c r="G411" s="133"/>
      <c r="H411" s="133"/>
      <c r="I411" s="167"/>
      <c r="J411" s="133"/>
      <c r="K411" s="133"/>
      <c r="L411" s="133"/>
      <c r="M411" s="133"/>
      <c r="N411" s="133"/>
      <c r="O411" s="133"/>
      <c r="P411" s="133"/>
      <c r="Q411" s="133"/>
      <c r="R411" s="133"/>
    </row>
    <row r="412" spans="1:18" ht="13.5" customHeight="1" x14ac:dyDescent="0.2">
      <c r="A412" s="133"/>
      <c r="B412" s="157"/>
      <c r="C412" s="157"/>
      <c r="D412" s="157"/>
      <c r="E412" s="157"/>
      <c r="F412" s="133"/>
      <c r="G412" s="133"/>
      <c r="H412" s="133"/>
      <c r="I412" s="167"/>
      <c r="J412" s="133"/>
      <c r="K412" s="133"/>
      <c r="L412" s="133"/>
      <c r="M412" s="133"/>
      <c r="N412" s="133"/>
      <c r="O412" s="133"/>
      <c r="P412" s="133"/>
      <c r="Q412" s="133"/>
      <c r="R412" s="133"/>
    </row>
    <row r="413" spans="1:18" ht="13.5" customHeight="1" x14ac:dyDescent="0.2">
      <c r="A413" s="133"/>
      <c r="B413" s="157"/>
      <c r="C413" s="157"/>
      <c r="D413" s="157"/>
      <c r="E413" s="157"/>
      <c r="F413" s="133"/>
      <c r="G413" s="133"/>
      <c r="H413" s="133"/>
      <c r="I413" s="167"/>
      <c r="J413" s="133"/>
      <c r="K413" s="133"/>
      <c r="L413" s="133"/>
      <c r="M413" s="133"/>
      <c r="N413" s="133"/>
      <c r="O413" s="133"/>
      <c r="P413" s="133"/>
      <c r="Q413" s="133"/>
      <c r="R413" s="133"/>
    </row>
    <row r="414" spans="1:18" ht="13.5" customHeight="1" x14ac:dyDescent="0.2">
      <c r="A414" s="133"/>
      <c r="B414" s="157"/>
      <c r="C414" s="157"/>
      <c r="D414" s="157"/>
      <c r="E414" s="157"/>
      <c r="F414" s="133"/>
      <c r="G414" s="133"/>
      <c r="H414" s="133"/>
      <c r="I414" s="167"/>
      <c r="J414" s="133"/>
      <c r="K414" s="133"/>
      <c r="L414" s="133"/>
      <c r="M414" s="133"/>
      <c r="N414" s="133"/>
      <c r="O414" s="133"/>
      <c r="P414" s="133"/>
      <c r="Q414" s="133"/>
      <c r="R414" s="133"/>
    </row>
    <row r="415" spans="1:18" ht="13.5" customHeight="1" x14ac:dyDescent="0.2">
      <c r="A415" s="133"/>
      <c r="B415" s="157"/>
      <c r="C415" s="157"/>
      <c r="D415" s="157"/>
      <c r="E415" s="157"/>
      <c r="F415" s="133"/>
      <c r="G415" s="133"/>
      <c r="H415" s="133"/>
      <c r="I415" s="167"/>
      <c r="J415" s="133"/>
      <c r="K415" s="133"/>
      <c r="L415" s="133"/>
      <c r="M415" s="133"/>
      <c r="N415" s="133"/>
      <c r="O415" s="133"/>
      <c r="P415" s="133"/>
      <c r="Q415" s="133"/>
      <c r="R415" s="133"/>
    </row>
    <row r="416" spans="1:18" ht="13.5" customHeight="1" x14ac:dyDescent="0.2">
      <c r="A416" s="133"/>
      <c r="B416" s="157"/>
      <c r="C416" s="157"/>
      <c r="D416" s="157"/>
      <c r="E416" s="157"/>
      <c r="F416" s="133"/>
      <c r="G416" s="133"/>
      <c r="H416" s="133"/>
      <c r="I416" s="167"/>
      <c r="J416" s="133"/>
      <c r="K416" s="133"/>
      <c r="L416" s="133"/>
      <c r="M416" s="133"/>
      <c r="N416" s="133"/>
      <c r="O416" s="133"/>
      <c r="P416" s="133"/>
      <c r="Q416" s="133"/>
      <c r="R416" s="133"/>
    </row>
    <row r="417" spans="1:18" ht="13.5" customHeight="1" x14ac:dyDescent="0.2">
      <c r="A417" s="133"/>
      <c r="B417" s="157"/>
      <c r="C417" s="157"/>
      <c r="D417" s="157"/>
      <c r="E417" s="157"/>
      <c r="F417" s="133"/>
      <c r="G417" s="133"/>
      <c r="H417" s="133"/>
      <c r="I417" s="167"/>
      <c r="J417" s="133"/>
      <c r="K417" s="133"/>
      <c r="L417" s="133"/>
      <c r="M417" s="133"/>
      <c r="N417" s="133"/>
      <c r="O417" s="133"/>
      <c r="P417" s="133"/>
      <c r="Q417" s="133"/>
      <c r="R417" s="133"/>
    </row>
    <row r="418" spans="1:18" ht="13.5" customHeight="1" x14ac:dyDescent="0.2">
      <c r="A418" s="133"/>
      <c r="B418" s="157"/>
      <c r="C418" s="157"/>
      <c r="D418" s="157"/>
      <c r="E418" s="157"/>
      <c r="F418" s="133"/>
      <c r="G418" s="133"/>
      <c r="H418" s="133"/>
      <c r="I418" s="167"/>
      <c r="J418" s="133"/>
      <c r="K418" s="133"/>
      <c r="L418" s="133"/>
      <c r="M418" s="133"/>
      <c r="N418" s="133"/>
      <c r="O418" s="133"/>
      <c r="P418" s="133"/>
      <c r="Q418" s="133"/>
      <c r="R418" s="133"/>
    </row>
    <row r="419" spans="1:18" ht="13.5" customHeight="1" x14ac:dyDescent="0.2">
      <c r="A419" s="133"/>
      <c r="B419" s="157"/>
      <c r="C419" s="157"/>
      <c r="D419" s="157"/>
      <c r="E419" s="157"/>
      <c r="F419" s="133"/>
      <c r="G419" s="133"/>
      <c r="H419" s="133"/>
      <c r="I419" s="167"/>
      <c r="J419" s="133"/>
      <c r="K419" s="133"/>
      <c r="L419" s="133"/>
      <c r="M419" s="133"/>
      <c r="N419" s="133"/>
      <c r="O419" s="133"/>
      <c r="P419" s="133"/>
      <c r="Q419" s="133"/>
      <c r="R419" s="133"/>
    </row>
    <row r="420" spans="1:18" ht="13.5" customHeight="1" x14ac:dyDescent="0.2">
      <c r="A420" s="133"/>
      <c r="B420" s="157"/>
      <c r="C420" s="157"/>
      <c r="D420" s="157"/>
      <c r="E420" s="157"/>
      <c r="F420" s="133"/>
      <c r="G420" s="133"/>
      <c r="H420" s="133"/>
      <c r="I420" s="167"/>
      <c r="J420" s="133"/>
      <c r="K420" s="133"/>
      <c r="L420" s="133"/>
      <c r="M420" s="133"/>
      <c r="N420" s="133"/>
      <c r="O420" s="133"/>
      <c r="P420" s="133"/>
      <c r="Q420" s="133"/>
      <c r="R420" s="133"/>
    </row>
    <row r="421" spans="1:18" ht="13.5" customHeight="1" x14ac:dyDescent="0.2">
      <c r="A421" s="133"/>
      <c r="B421" s="157"/>
      <c r="C421" s="157"/>
      <c r="D421" s="157"/>
      <c r="E421" s="157"/>
      <c r="F421" s="133"/>
      <c r="G421" s="133"/>
      <c r="H421" s="133"/>
      <c r="I421" s="167"/>
      <c r="J421" s="133"/>
      <c r="K421" s="133"/>
      <c r="L421" s="133"/>
      <c r="M421" s="133"/>
      <c r="N421" s="133"/>
      <c r="O421" s="133"/>
      <c r="P421" s="133"/>
      <c r="Q421" s="133"/>
      <c r="R421" s="133"/>
    </row>
    <row r="422" spans="1:18" ht="13.5" customHeight="1" x14ac:dyDescent="0.2">
      <c r="A422" s="133"/>
      <c r="B422" s="157"/>
      <c r="C422" s="157"/>
      <c r="D422" s="157"/>
      <c r="E422" s="157"/>
      <c r="F422" s="133"/>
      <c r="G422" s="133"/>
      <c r="H422" s="133"/>
      <c r="I422" s="167"/>
      <c r="J422" s="133"/>
      <c r="K422" s="133"/>
      <c r="L422" s="133"/>
      <c r="M422" s="133"/>
      <c r="N422" s="133"/>
      <c r="O422" s="133"/>
      <c r="P422" s="133"/>
      <c r="Q422" s="133"/>
      <c r="R422" s="133"/>
    </row>
    <row r="423" spans="1:18" ht="13.5" customHeight="1" x14ac:dyDescent="0.2">
      <c r="A423" s="133"/>
      <c r="B423" s="157"/>
      <c r="C423" s="157"/>
      <c r="D423" s="157"/>
      <c r="E423" s="157"/>
      <c r="F423" s="133"/>
      <c r="G423" s="133"/>
      <c r="H423" s="133"/>
      <c r="I423" s="167"/>
      <c r="J423" s="133"/>
      <c r="K423" s="133"/>
      <c r="L423" s="133"/>
      <c r="M423" s="133"/>
      <c r="N423" s="133"/>
      <c r="O423" s="133"/>
      <c r="P423" s="133"/>
      <c r="Q423" s="133"/>
      <c r="R423" s="133"/>
    </row>
    <row r="424" spans="1:18" ht="13.5" customHeight="1" x14ac:dyDescent="0.2">
      <c r="A424" s="133"/>
      <c r="B424" s="157"/>
      <c r="C424" s="157"/>
      <c r="D424" s="157"/>
      <c r="E424" s="157"/>
      <c r="F424" s="133"/>
      <c r="G424" s="133"/>
      <c r="H424" s="133"/>
      <c r="I424" s="167"/>
      <c r="J424" s="133"/>
      <c r="K424" s="133"/>
      <c r="L424" s="133"/>
      <c r="M424" s="133"/>
      <c r="N424" s="133"/>
      <c r="O424" s="133"/>
      <c r="P424" s="133"/>
      <c r="Q424" s="133"/>
      <c r="R424" s="133"/>
    </row>
    <row r="425" spans="1:18" ht="13.5" customHeight="1" x14ac:dyDescent="0.2">
      <c r="A425" s="133"/>
      <c r="B425" s="157"/>
      <c r="C425" s="157"/>
      <c r="D425" s="157"/>
      <c r="E425" s="157"/>
      <c r="F425" s="133"/>
      <c r="G425" s="133"/>
      <c r="H425" s="133"/>
      <c r="I425" s="167"/>
      <c r="J425" s="133"/>
      <c r="K425" s="133"/>
      <c r="L425" s="133"/>
      <c r="M425" s="133"/>
      <c r="N425" s="133"/>
      <c r="O425" s="133"/>
      <c r="P425" s="133"/>
      <c r="Q425" s="133"/>
      <c r="R425" s="133"/>
    </row>
    <row r="426" spans="1:18" ht="13.5" customHeight="1" x14ac:dyDescent="0.2">
      <c r="A426" s="133"/>
      <c r="B426" s="157"/>
      <c r="C426" s="157"/>
      <c r="D426" s="157"/>
      <c r="E426" s="157"/>
      <c r="F426" s="133"/>
      <c r="G426" s="133"/>
      <c r="H426" s="133"/>
      <c r="I426" s="167"/>
      <c r="J426" s="133"/>
      <c r="K426" s="133"/>
      <c r="L426" s="133"/>
      <c r="M426" s="133"/>
      <c r="N426" s="133"/>
      <c r="O426" s="133"/>
      <c r="P426" s="133"/>
      <c r="Q426" s="133"/>
      <c r="R426" s="133"/>
    </row>
    <row r="427" spans="1:18" ht="13.5" customHeight="1" x14ac:dyDescent="0.2">
      <c r="A427" s="133"/>
      <c r="B427" s="157"/>
      <c r="C427" s="157"/>
      <c r="D427" s="157"/>
      <c r="E427" s="157"/>
      <c r="F427" s="133"/>
      <c r="G427" s="133"/>
      <c r="H427" s="133"/>
      <c r="I427" s="167"/>
      <c r="J427" s="133"/>
      <c r="K427" s="133"/>
      <c r="L427" s="133"/>
      <c r="M427" s="133"/>
      <c r="N427" s="133"/>
      <c r="O427" s="133"/>
      <c r="P427" s="133"/>
      <c r="Q427" s="133"/>
      <c r="R427" s="133"/>
    </row>
    <row r="428" spans="1:18" ht="13.5" customHeight="1" x14ac:dyDescent="0.2">
      <c r="A428" s="133"/>
      <c r="B428" s="157"/>
      <c r="C428" s="157"/>
      <c r="D428" s="157"/>
      <c r="E428" s="157"/>
      <c r="F428" s="133"/>
      <c r="G428" s="133"/>
      <c r="H428" s="133"/>
      <c r="I428" s="167"/>
      <c r="J428" s="133"/>
      <c r="K428" s="133"/>
      <c r="L428" s="133"/>
      <c r="M428" s="133"/>
      <c r="N428" s="133"/>
      <c r="O428" s="133"/>
      <c r="P428" s="133"/>
      <c r="Q428" s="133"/>
      <c r="R428" s="133"/>
    </row>
    <row r="429" spans="1:18" ht="13.5" customHeight="1" x14ac:dyDescent="0.2">
      <c r="A429" s="133"/>
      <c r="B429" s="157"/>
      <c r="C429" s="157"/>
      <c r="D429" s="157"/>
      <c r="E429" s="157"/>
      <c r="F429" s="133"/>
      <c r="G429" s="133"/>
      <c r="H429" s="133"/>
      <c r="I429" s="167"/>
      <c r="J429" s="133"/>
      <c r="K429" s="133"/>
      <c r="L429" s="133"/>
      <c r="M429" s="133"/>
      <c r="N429" s="133"/>
      <c r="O429" s="133"/>
      <c r="P429" s="133"/>
      <c r="Q429" s="133"/>
      <c r="R429" s="133"/>
    </row>
    <row r="430" spans="1:18" ht="13.5" customHeight="1" x14ac:dyDescent="0.2">
      <c r="A430" s="133"/>
      <c r="B430" s="157"/>
      <c r="C430" s="157"/>
      <c r="D430" s="157"/>
      <c r="E430" s="157"/>
      <c r="F430" s="133"/>
      <c r="G430" s="133"/>
      <c r="H430" s="133"/>
      <c r="I430" s="167"/>
      <c r="J430" s="133"/>
      <c r="K430" s="133"/>
      <c r="L430" s="133"/>
      <c r="M430" s="133"/>
      <c r="N430" s="133"/>
      <c r="O430" s="133"/>
      <c r="P430" s="133"/>
      <c r="Q430" s="133"/>
      <c r="R430" s="133"/>
    </row>
    <row r="431" spans="1:18" ht="13.5" customHeight="1" x14ac:dyDescent="0.2">
      <c r="A431" s="133"/>
      <c r="B431" s="157"/>
      <c r="C431" s="157"/>
      <c r="D431" s="157"/>
      <c r="E431" s="157"/>
      <c r="F431" s="133"/>
      <c r="G431" s="133"/>
      <c r="H431" s="133"/>
      <c r="I431" s="167"/>
      <c r="J431" s="133"/>
      <c r="K431" s="133"/>
      <c r="L431" s="133"/>
      <c r="M431" s="133"/>
      <c r="N431" s="133"/>
      <c r="O431" s="133"/>
      <c r="P431" s="133"/>
      <c r="Q431" s="133"/>
      <c r="R431" s="133"/>
    </row>
    <row r="432" spans="1:18" ht="13.5" customHeight="1" x14ac:dyDescent="0.2">
      <c r="A432" s="133"/>
      <c r="B432" s="157"/>
      <c r="C432" s="157"/>
      <c r="D432" s="157"/>
      <c r="E432" s="157"/>
      <c r="F432" s="133"/>
      <c r="G432" s="133"/>
      <c r="H432" s="133"/>
      <c r="I432" s="167"/>
      <c r="J432" s="133"/>
      <c r="K432" s="133"/>
      <c r="L432" s="133"/>
      <c r="M432" s="133"/>
      <c r="N432" s="133"/>
      <c r="O432" s="133"/>
      <c r="P432" s="133"/>
      <c r="Q432" s="133"/>
      <c r="R432" s="133"/>
    </row>
    <row r="433" spans="1:18" ht="13.5" customHeight="1" x14ac:dyDescent="0.2">
      <c r="A433" s="133"/>
      <c r="B433" s="157"/>
      <c r="C433" s="157"/>
      <c r="D433" s="157"/>
      <c r="E433" s="157"/>
      <c r="F433" s="133"/>
      <c r="G433" s="133"/>
      <c r="H433" s="133"/>
      <c r="I433" s="167"/>
      <c r="J433" s="133"/>
      <c r="K433" s="133"/>
      <c r="L433" s="133"/>
      <c r="M433" s="133"/>
      <c r="N433" s="133"/>
      <c r="O433" s="133"/>
      <c r="P433" s="133"/>
      <c r="Q433" s="133"/>
      <c r="R433" s="133"/>
    </row>
    <row r="434" spans="1:18" ht="13.5" customHeight="1" x14ac:dyDescent="0.2">
      <c r="A434" s="133"/>
      <c r="B434" s="157"/>
      <c r="C434" s="157"/>
      <c r="D434" s="157"/>
      <c r="E434" s="157"/>
      <c r="F434" s="133"/>
      <c r="G434" s="133"/>
      <c r="H434" s="133"/>
      <c r="I434" s="167"/>
      <c r="J434" s="133"/>
      <c r="K434" s="133"/>
      <c r="L434" s="133"/>
      <c r="M434" s="133"/>
      <c r="N434" s="133"/>
      <c r="O434" s="133"/>
      <c r="P434" s="133"/>
      <c r="Q434" s="133"/>
      <c r="R434" s="133"/>
    </row>
    <row r="435" spans="1:18" ht="13.5" customHeight="1" x14ac:dyDescent="0.2">
      <c r="A435" s="133"/>
      <c r="B435" s="157"/>
      <c r="C435" s="157"/>
      <c r="D435" s="157"/>
      <c r="E435" s="157"/>
      <c r="F435" s="133"/>
      <c r="G435" s="133"/>
      <c r="H435" s="133"/>
      <c r="I435" s="167"/>
      <c r="J435" s="133"/>
      <c r="K435" s="133"/>
      <c r="L435" s="133"/>
      <c r="M435" s="133"/>
      <c r="N435" s="133"/>
      <c r="O435" s="133"/>
      <c r="P435" s="133"/>
      <c r="Q435" s="133"/>
      <c r="R435" s="133"/>
    </row>
    <row r="436" spans="1:18" ht="13.5" customHeight="1" x14ac:dyDescent="0.2">
      <c r="A436" s="133"/>
      <c r="B436" s="157"/>
      <c r="C436" s="157"/>
      <c r="D436" s="157"/>
      <c r="E436" s="157"/>
      <c r="F436" s="133"/>
      <c r="G436" s="133"/>
      <c r="H436" s="133"/>
      <c r="I436" s="167"/>
      <c r="J436" s="133"/>
      <c r="K436" s="133"/>
      <c r="L436" s="133"/>
      <c r="M436" s="133"/>
      <c r="N436" s="133"/>
      <c r="O436" s="133"/>
      <c r="P436" s="133"/>
      <c r="Q436" s="133"/>
      <c r="R436" s="133"/>
    </row>
    <row r="437" spans="1:18" ht="13.5" customHeight="1" x14ac:dyDescent="0.2">
      <c r="A437" s="133"/>
      <c r="B437" s="157"/>
      <c r="C437" s="157"/>
      <c r="D437" s="157"/>
      <c r="E437" s="157"/>
      <c r="F437" s="133"/>
      <c r="G437" s="133"/>
      <c r="H437" s="133"/>
      <c r="I437" s="167"/>
      <c r="J437" s="133"/>
      <c r="K437" s="133"/>
      <c r="L437" s="133"/>
      <c r="M437" s="133"/>
      <c r="N437" s="133"/>
      <c r="O437" s="133"/>
      <c r="P437" s="133"/>
      <c r="Q437" s="133"/>
      <c r="R437" s="133"/>
    </row>
    <row r="438" spans="1:18" ht="13.5" customHeight="1" x14ac:dyDescent="0.2">
      <c r="A438" s="133"/>
      <c r="B438" s="157"/>
      <c r="C438" s="157"/>
      <c r="D438" s="157"/>
      <c r="E438" s="157"/>
      <c r="F438" s="133"/>
      <c r="G438" s="133"/>
      <c r="H438" s="133"/>
      <c r="I438" s="167"/>
      <c r="J438" s="133"/>
      <c r="K438" s="133"/>
      <c r="L438" s="133"/>
      <c r="M438" s="133"/>
      <c r="N438" s="133"/>
      <c r="O438" s="133"/>
      <c r="P438" s="133"/>
      <c r="Q438" s="133"/>
      <c r="R438" s="133"/>
    </row>
    <row r="439" spans="1:18" ht="13.5" customHeight="1" x14ac:dyDescent="0.2">
      <c r="A439" s="133"/>
      <c r="B439" s="157"/>
      <c r="C439" s="157"/>
      <c r="D439" s="157"/>
      <c r="E439" s="157"/>
      <c r="F439" s="133"/>
      <c r="G439" s="133"/>
      <c r="H439" s="133"/>
      <c r="I439" s="167"/>
      <c r="J439" s="133"/>
      <c r="K439" s="133"/>
      <c r="L439" s="133"/>
      <c r="M439" s="133"/>
      <c r="N439" s="133"/>
      <c r="O439" s="133"/>
      <c r="P439" s="133"/>
      <c r="Q439" s="133"/>
      <c r="R439" s="133"/>
    </row>
    <row r="440" spans="1:18" ht="13.5" customHeight="1" x14ac:dyDescent="0.2">
      <c r="A440" s="133"/>
      <c r="B440" s="157"/>
      <c r="C440" s="157"/>
      <c r="D440" s="157"/>
      <c r="E440" s="157"/>
      <c r="F440" s="133"/>
      <c r="G440" s="133"/>
      <c r="H440" s="133"/>
      <c r="I440" s="167"/>
      <c r="J440" s="133"/>
      <c r="K440" s="133"/>
      <c r="L440" s="133"/>
      <c r="M440" s="133"/>
      <c r="N440" s="133"/>
      <c r="O440" s="133"/>
      <c r="P440" s="133"/>
      <c r="Q440" s="133"/>
      <c r="R440" s="133"/>
    </row>
    <row r="441" spans="1:18" ht="13.5" customHeight="1" x14ac:dyDescent="0.2">
      <c r="A441" s="133"/>
      <c r="B441" s="157"/>
      <c r="C441" s="157"/>
      <c r="D441" s="157"/>
      <c r="E441" s="157"/>
      <c r="F441" s="133"/>
      <c r="G441" s="133"/>
      <c r="H441" s="133"/>
      <c r="I441" s="167"/>
      <c r="J441" s="133"/>
      <c r="K441" s="133"/>
      <c r="L441" s="133"/>
      <c r="M441" s="133"/>
      <c r="N441" s="133"/>
      <c r="O441" s="133"/>
      <c r="P441" s="133"/>
      <c r="Q441" s="133"/>
      <c r="R441" s="133"/>
    </row>
    <row r="442" spans="1:18" ht="13.5" customHeight="1" x14ac:dyDescent="0.2">
      <c r="A442" s="133"/>
      <c r="B442" s="157"/>
      <c r="C442" s="157"/>
      <c r="D442" s="157"/>
      <c r="E442" s="157"/>
      <c r="F442" s="133"/>
      <c r="G442" s="133"/>
      <c r="H442" s="133"/>
      <c r="I442" s="167"/>
      <c r="J442" s="133"/>
      <c r="K442" s="133"/>
      <c r="L442" s="133"/>
      <c r="M442" s="133"/>
      <c r="N442" s="133"/>
      <c r="O442" s="133"/>
      <c r="P442" s="133"/>
      <c r="Q442" s="133"/>
      <c r="R442" s="133"/>
    </row>
    <row r="443" spans="1:18" ht="13.5" customHeight="1" x14ac:dyDescent="0.2">
      <c r="A443" s="133"/>
      <c r="B443" s="157"/>
      <c r="C443" s="157"/>
      <c r="D443" s="157"/>
      <c r="E443" s="157"/>
      <c r="F443" s="133"/>
      <c r="G443" s="133"/>
      <c r="H443" s="133"/>
      <c r="I443" s="167"/>
      <c r="J443" s="133"/>
      <c r="K443" s="133"/>
      <c r="L443" s="133"/>
      <c r="M443" s="133"/>
      <c r="N443" s="133"/>
      <c r="O443" s="133"/>
      <c r="P443" s="133"/>
      <c r="Q443" s="133"/>
      <c r="R443" s="133"/>
    </row>
    <row r="444" spans="1:18" ht="13.5" customHeight="1" x14ac:dyDescent="0.2">
      <c r="A444" s="133"/>
      <c r="B444" s="157"/>
      <c r="C444" s="157"/>
      <c r="D444" s="157"/>
      <c r="E444" s="157"/>
      <c r="F444" s="133"/>
      <c r="G444" s="133"/>
      <c r="H444" s="133"/>
      <c r="I444" s="167"/>
      <c r="J444" s="133"/>
      <c r="K444" s="133"/>
      <c r="L444" s="133"/>
      <c r="M444" s="133"/>
      <c r="N444" s="133"/>
      <c r="O444" s="133"/>
      <c r="P444" s="133"/>
      <c r="Q444" s="133"/>
      <c r="R444" s="133"/>
    </row>
    <row r="445" spans="1:18" ht="13.5" customHeight="1" x14ac:dyDescent="0.2">
      <c r="A445" s="133"/>
      <c r="B445" s="157"/>
      <c r="C445" s="157"/>
      <c r="D445" s="157"/>
      <c r="E445" s="157"/>
      <c r="F445" s="133"/>
      <c r="G445" s="133"/>
      <c r="H445" s="133"/>
      <c r="I445" s="167"/>
      <c r="J445" s="133"/>
      <c r="K445" s="133"/>
      <c r="L445" s="133"/>
      <c r="M445" s="133"/>
      <c r="N445" s="133"/>
      <c r="O445" s="133"/>
      <c r="P445" s="133"/>
      <c r="Q445" s="133"/>
      <c r="R445" s="133"/>
    </row>
    <row r="446" spans="1:18" ht="13.5" customHeight="1" x14ac:dyDescent="0.2">
      <c r="A446" s="133"/>
      <c r="B446" s="157"/>
      <c r="C446" s="157"/>
      <c r="D446" s="157"/>
      <c r="E446" s="157"/>
      <c r="F446" s="133"/>
      <c r="G446" s="133"/>
      <c r="H446" s="133"/>
      <c r="I446" s="167"/>
      <c r="J446" s="133"/>
      <c r="K446" s="133"/>
      <c r="L446" s="133"/>
      <c r="M446" s="133"/>
      <c r="N446" s="133"/>
      <c r="O446" s="133"/>
      <c r="P446" s="133"/>
      <c r="Q446" s="133"/>
      <c r="R446" s="133"/>
    </row>
    <row r="447" spans="1:18" ht="13.5" customHeight="1" x14ac:dyDescent="0.2">
      <c r="A447" s="133"/>
      <c r="B447" s="157"/>
      <c r="C447" s="157"/>
      <c r="D447" s="157"/>
      <c r="E447" s="157"/>
      <c r="F447" s="133"/>
      <c r="G447" s="133"/>
      <c r="H447" s="133"/>
      <c r="I447" s="167"/>
      <c r="J447" s="133"/>
      <c r="K447" s="133"/>
      <c r="L447" s="133"/>
      <c r="M447" s="133"/>
      <c r="N447" s="133"/>
      <c r="O447" s="133"/>
      <c r="P447" s="133"/>
      <c r="Q447" s="133"/>
      <c r="R447" s="133"/>
    </row>
    <row r="448" spans="1:18" ht="13.5" customHeight="1" x14ac:dyDescent="0.2">
      <c r="A448" s="133"/>
      <c r="B448" s="157"/>
      <c r="C448" s="157"/>
      <c r="D448" s="157"/>
      <c r="E448" s="157"/>
      <c r="F448" s="133"/>
      <c r="G448" s="133"/>
      <c r="H448" s="133"/>
      <c r="I448" s="167"/>
      <c r="J448" s="133"/>
      <c r="K448" s="133"/>
      <c r="L448" s="133"/>
      <c r="M448" s="133"/>
      <c r="N448" s="133"/>
      <c r="O448" s="133"/>
      <c r="P448" s="133"/>
      <c r="Q448" s="133"/>
      <c r="R448" s="133"/>
    </row>
    <row r="449" spans="1:18" ht="13.5" customHeight="1" x14ac:dyDescent="0.2">
      <c r="A449" s="133"/>
      <c r="B449" s="157"/>
      <c r="C449" s="157"/>
      <c r="D449" s="157"/>
      <c r="E449" s="157"/>
      <c r="F449" s="133"/>
      <c r="G449" s="133"/>
      <c r="H449" s="133"/>
      <c r="I449" s="167"/>
      <c r="J449" s="133"/>
      <c r="K449" s="133"/>
      <c r="L449" s="133"/>
      <c r="M449" s="133"/>
      <c r="N449" s="133"/>
      <c r="O449" s="133"/>
      <c r="P449" s="133"/>
      <c r="Q449" s="133"/>
      <c r="R449" s="133"/>
    </row>
    <row r="450" spans="1:18" ht="13.5" customHeight="1" x14ac:dyDescent="0.2">
      <c r="A450" s="133"/>
      <c r="B450" s="157"/>
      <c r="C450" s="157"/>
      <c r="D450" s="157"/>
      <c r="E450" s="157"/>
      <c r="F450" s="133"/>
      <c r="G450" s="133"/>
      <c r="H450" s="133"/>
      <c r="I450" s="167"/>
      <c r="J450" s="133"/>
      <c r="K450" s="133"/>
      <c r="L450" s="133"/>
      <c r="M450" s="133"/>
      <c r="N450" s="133"/>
      <c r="O450" s="133"/>
      <c r="P450" s="133"/>
      <c r="Q450" s="133"/>
      <c r="R450" s="133"/>
    </row>
    <row r="451" spans="1:18" ht="13.5" customHeight="1" x14ac:dyDescent="0.2">
      <c r="A451" s="133"/>
      <c r="B451" s="157"/>
      <c r="C451" s="157"/>
      <c r="D451" s="157"/>
      <c r="E451" s="157"/>
      <c r="F451" s="133"/>
      <c r="G451" s="133"/>
      <c r="H451" s="133"/>
      <c r="I451" s="167"/>
      <c r="J451" s="133"/>
      <c r="K451" s="133"/>
      <c r="L451" s="133"/>
      <c r="M451" s="133"/>
      <c r="N451" s="133"/>
      <c r="O451" s="133"/>
      <c r="P451" s="133"/>
      <c r="Q451" s="133"/>
      <c r="R451" s="133"/>
    </row>
    <row r="452" spans="1:18" ht="13.5" customHeight="1" x14ac:dyDescent="0.2">
      <c r="A452" s="133"/>
      <c r="B452" s="157"/>
      <c r="C452" s="157"/>
      <c r="D452" s="157"/>
      <c r="E452" s="157"/>
      <c r="F452" s="133"/>
      <c r="G452" s="133"/>
      <c r="H452" s="133"/>
      <c r="I452" s="167"/>
      <c r="J452" s="133"/>
      <c r="K452" s="133"/>
      <c r="L452" s="133"/>
      <c r="M452" s="133"/>
      <c r="N452" s="133"/>
      <c r="O452" s="133"/>
      <c r="P452" s="133"/>
      <c r="Q452" s="133"/>
      <c r="R452" s="133"/>
    </row>
    <row r="453" spans="1:18" ht="13.5" customHeight="1" x14ac:dyDescent="0.2">
      <c r="A453" s="133"/>
      <c r="B453" s="157"/>
      <c r="C453" s="157"/>
      <c r="D453" s="157"/>
      <c r="E453" s="157"/>
      <c r="F453" s="133"/>
      <c r="G453" s="133"/>
      <c r="H453" s="133"/>
      <c r="I453" s="167"/>
      <c r="J453" s="133"/>
      <c r="K453" s="133"/>
      <c r="L453" s="133"/>
      <c r="M453" s="133"/>
      <c r="N453" s="133"/>
      <c r="O453" s="133"/>
      <c r="P453" s="133"/>
      <c r="Q453" s="133"/>
      <c r="R453" s="133"/>
    </row>
    <row r="454" spans="1:18" ht="13.5" customHeight="1" x14ac:dyDescent="0.2">
      <c r="A454" s="133"/>
      <c r="B454" s="157"/>
      <c r="C454" s="157"/>
      <c r="D454" s="157"/>
      <c r="E454" s="157"/>
      <c r="F454" s="133"/>
      <c r="G454" s="133"/>
      <c r="H454" s="133"/>
      <c r="I454" s="167"/>
      <c r="J454" s="133"/>
      <c r="K454" s="133"/>
      <c r="L454" s="133"/>
      <c r="M454" s="133"/>
      <c r="N454" s="133"/>
      <c r="O454" s="133"/>
      <c r="P454" s="133"/>
      <c r="Q454" s="133"/>
      <c r="R454" s="133"/>
    </row>
    <row r="455" spans="1:18" ht="13.5" customHeight="1" x14ac:dyDescent="0.2">
      <c r="A455" s="133"/>
      <c r="B455" s="157"/>
      <c r="C455" s="157"/>
      <c r="D455" s="157"/>
      <c r="E455" s="157"/>
      <c r="F455" s="133"/>
      <c r="G455" s="133"/>
      <c r="H455" s="133"/>
      <c r="I455" s="167"/>
      <c r="J455" s="133"/>
      <c r="K455" s="133"/>
      <c r="L455" s="133"/>
      <c r="M455" s="133"/>
      <c r="N455" s="133"/>
      <c r="O455" s="133"/>
      <c r="P455" s="133"/>
      <c r="Q455" s="133"/>
      <c r="R455" s="133"/>
    </row>
    <row r="456" spans="1:18" ht="13.5" customHeight="1" x14ac:dyDescent="0.2">
      <c r="A456" s="133"/>
      <c r="B456" s="157"/>
      <c r="C456" s="157"/>
      <c r="D456" s="157"/>
      <c r="E456" s="157"/>
      <c r="F456" s="133"/>
      <c r="G456" s="133"/>
      <c r="H456" s="133"/>
      <c r="I456" s="167"/>
      <c r="J456" s="133"/>
      <c r="K456" s="133"/>
      <c r="L456" s="133"/>
      <c r="M456" s="133"/>
      <c r="N456" s="133"/>
      <c r="O456" s="133"/>
      <c r="P456" s="133"/>
      <c r="Q456" s="133"/>
      <c r="R456" s="133"/>
    </row>
    <row r="457" spans="1:18" ht="13.5" customHeight="1" x14ac:dyDescent="0.2">
      <c r="A457" s="133"/>
      <c r="B457" s="157"/>
      <c r="C457" s="157"/>
      <c r="D457" s="157"/>
      <c r="E457" s="157"/>
      <c r="F457" s="133"/>
      <c r="G457" s="133"/>
      <c r="H457" s="133"/>
      <c r="I457" s="167"/>
      <c r="J457" s="133"/>
      <c r="K457" s="133"/>
      <c r="L457" s="133"/>
      <c r="M457" s="133"/>
      <c r="N457" s="133"/>
      <c r="O457" s="133"/>
      <c r="P457" s="133"/>
      <c r="Q457" s="133"/>
      <c r="R457" s="133"/>
    </row>
    <row r="458" spans="1:18" ht="13.5" customHeight="1" x14ac:dyDescent="0.2">
      <c r="A458" s="133"/>
      <c r="B458" s="157"/>
      <c r="C458" s="157"/>
      <c r="D458" s="157"/>
      <c r="E458" s="157"/>
      <c r="F458" s="133"/>
      <c r="G458" s="133"/>
      <c r="H458" s="133"/>
      <c r="I458" s="167"/>
      <c r="J458" s="133"/>
      <c r="K458" s="133"/>
      <c r="L458" s="133"/>
      <c r="M458" s="133"/>
      <c r="N458" s="133"/>
      <c r="O458" s="133"/>
      <c r="P458" s="133"/>
      <c r="Q458" s="133"/>
      <c r="R458" s="133"/>
    </row>
    <row r="459" spans="1:18" ht="13.5" customHeight="1" x14ac:dyDescent="0.2">
      <c r="A459" s="133"/>
      <c r="B459" s="157"/>
      <c r="C459" s="157"/>
      <c r="D459" s="157"/>
      <c r="E459" s="157"/>
      <c r="F459" s="133"/>
      <c r="G459" s="133"/>
      <c r="H459" s="133"/>
      <c r="I459" s="167"/>
      <c r="J459" s="133"/>
      <c r="K459" s="133"/>
      <c r="L459" s="133"/>
      <c r="M459" s="133"/>
      <c r="N459" s="133"/>
      <c r="O459" s="133"/>
      <c r="P459" s="133"/>
      <c r="Q459" s="133"/>
      <c r="R459" s="133"/>
    </row>
    <row r="460" spans="1:18" ht="13.5" customHeight="1" x14ac:dyDescent="0.2">
      <c r="A460" s="133"/>
      <c r="B460" s="157"/>
      <c r="C460" s="157"/>
      <c r="D460" s="157"/>
      <c r="E460" s="157"/>
      <c r="F460" s="133"/>
      <c r="G460" s="133"/>
      <c r="H460" s="133"/>
      <c r="I460" s="167"/>
      <c r="J460" s="133"/>
      <c r="K460" s="133"/>
      <c r="L460" s="133"/>
      <c r="M460" s="133"/>
      <c r="N460" s="133"/>
      <c r="O460" s="133"/>
      <c r="P460" s="133"/>
      <c r="Q460" s="133"/>
      <c r="R460" s="133"/>
    </row>
    <row r="461" spans="1:18" ht="13.5" customHeight="1" x14ac:dyDescent="0.2">
      <c r="A461" s="133"/>
      <c r="B461" s="157"/>
      <c r="C461" s="157"/>
      <c r="D461" s="157"/>
      <c r="E461" s="157"/>
      <c r="F461" s="133"/>
      <c r="G461" s="133"/>
      <c r="H461" s="133"/>
      <c r="I461" s="167"/>
      <c r="J461" s="133"/>
      <c r="K461" s="133"/>
      <c r="L461" s="133"/>
      <c r="M461" s="133"/>
      <c r="N461" s="133"/>
      <c r="O461" s="133"/>
      <c r="P461" s="133"/>
      <c r="Q461" s="133"/>
      <c r="R461" s="133"/>
    </row>
    <row r="462" spans="1:18" ht="13.5" customHeight="1" x14ac:dyDescent="0.2">
      <c r="A462" s="133"/>
      <c r="B462" s="157"/>
      <c r="C462" s="157"/>
      <c r="D462" s="157"/>
      <c r="E462" s="157"/>
      <c r="F462" s="133"/>
      <c r="G462" s="133"/>
      <c r="H462" s="133"/>
      <c r="I462" s="167"/>
      <c r="J462" s="133"/>
      <c r="K462" s="133"/>
      <c r="L462" s="133"/>
      <c r="M462" s="133"/>
      <c r="N462" s="133"/>
      <c r="O462" s="133"/>
      <c r="P462" s="133"/>
      <c r="Q462" s="133"/>
      <c r="R462" s="133"/>
    </row>
    <row r="463" spans="1:18" ht="13.5" customHeight="1" x14ac:dyDescent="0.2">
      <c r="A463" s="133"/>
      <c r="B463" s="157"/>
      <c r="C463" s="157"/>
      <c r="D463" s="157"/>
      <c r="E463" s="157"/>
      <c r="F463" s="133"/>
      <c r="G463" s="133"/>
      <c r="H463" s="133"/>
      <c r="I463" s="167"/>
      <c r="J463" s="133"/>
      <c r="K463" s="133"/>
      <c r="L463" s="133"/>
      <c r="M463" s="133"/>
      <c r="N463" s="133"/>
      <c r="O463" s="133"/>
      <c r="P463" s="133"/>
      <c r="Q463" s="133"/>
      <c r="R463" s="133"/>
    </row>
    <row r="464" spans="1:18" ht="13.5" customHeight="1" x14ac:dyDescent="0.2">
      <c r="A464" s="133"/>
      <c r="B464" s="157"/>
      <c r="C464" s="157"/>
      <c r="D464" s="157"/>
      <c r="E464" s="157"/>
      <c r="F464" s="133"/>
      <c r="G464" s="133"/>
      <c r="H464" s="133"/>
      <c r="I464" s="167"/>
      <c r="J464" s="133"/>
      <c r="K464" s="133"/>
      <c r="L464" s="133"/>
      <c r="M464" s="133"/>
      <c r="N464" s="133"/>
      <c r="O464" s="133"/>
      <c r="P464" s="133"/>
      <c r="Q464" s="133"/>
      <c r="R464" s="133"/>
    </row>
    <row r="465" spans="1:18" ht="13.5" customHeight="1" x14ac:dyDescent="0.2">
      <c r="A465" s="133"/>
      <c r="B465" s="157"/>
      <c r="C465" s="157"/>
      <c r="D465" s="157"/>
      <c r="E465" s="157"/>
      <c r="F465" s="133"/>
      <c r="G465" s="133"/>
      <c r="H465" s="133"/>
      <c r="I465" s="167"/>
      <c r="J465" s="133"/>
      <c r="K465" s="133"/>
      <c r="L465" s="133"/>
      <c r="M465" s="133"/>
      <c r="N465" s="133"/>
      <c r="O465" s="133"/>
      <c r="P465" s="133"/>
      <c r="Q465" s="133"/>
      <c r="R465" s="133"/>
    </row>
    <row r="466" spans="1:18" ht="13.5" customHeight="1" x14ac:dyDescent="0.2">
      <c r="A466" s="133"/>
      <c r="B466" s="157"/>
      <c r="C466" s="157"/>
      <c r="D466" s="157"/>
      <c r="E466" s="157"/>
      <c r="F466" s="133"/>
      <c r="G466" s="133"/>
      <c r="H466" s="133"/>
      <c r="I466" s="167"/>
      <c r="J466" s="133"/>
      <c r="K466" s="133"/>
      <c r="L466" s="133"/>
      <c r="M466" s="133"/>
      <c r="N466" s="133"/>
      <c r="O466" s="133"/>
      <c r="P466" s="133"/>
      <c r="Q466" s="133"/>
      <c r="R466" s="133"/>
    </row>
    <row r="467" spans="1:18" ht="13.5" customHeight="1" x14ac:dyDescent="0.2">
      <c r="A467" s="133"/>
      <c r="B467" s="157"/>
      <c r="C467" s="157"/>
      <c r="D467" s="157"/>
      <c r="E467" s="157"/>
      <c r="F467" s="133"/>
      <c r="G467" s="133"/>
      <c r="H467" s="133"/>
      <c r="I467" s="167"/>
      <c r="J467" s="133"/>
      <c r="K467" s="133"/>
      <c r="L467" s="133"/>
      <c r="M467" s="133"/>
      <c r="N467" s="133"/>
      <c r="O467" s="133"/>
      <c r="P467" s="133"/>
      <c r="Q467" s="133"/>
      <c r="R467" s="133"/>
    </row>
    <row r="468" spans="1:18" ht="13.5" customHeight="1" x14ac:dyDescent="0.2">
      <c r="A468" s="133"/>
      <c r="B468" s="157"/>
      <c r="C468" s="157"/>
      <c r="D468" s="157"/>
      <c r="E468" s="157"/>
      <c r="F468" s="133"/>
      <c r="G468" s="133"/>
      <c r="H468" s="133"/>
      <c r="I468" s="167"/>
      <c r="J468" s="133"/>
      <c r="K468" s="133"/>
      <c r="L468" s="133"/>
      <c r="M468" s="133"/>
      <c r="N468" s="133"/>
      <c r="O468" s="133"/>
      <c r="P468" s="133"/>
      <c r="Q468" s="133"/>
      <c r="R468" s="133"/>
    </row>
    <row r="469" spans="1:18" ht="13.5" customHeight="1" x14ac:dyDescent="0.2">
      <c r="A469" s="133"/>
      <c r="B469" s="157"/>
      <c r="C469" s="157"/>
      <c r="D469" s="157"/>
      <c r="E469" s="157"/>
      <c r="F469" s="133"/>
      <c r="G469" s="133"/>
      <c r="H469" s="133"/>
      <c r="I469" s="167"/>
      <c r="J469" s="133"/>
      <c r="K469" s="133"/>
      <c r="L469" s="133"/>
      <c r="M469" s="133"/>
      <c r="N469" s="133"/>
      <c r="O469" s="133"/>
      <c r="P469" s="133"/>
      <c r="Q469" s="133"/>
      <c r="R469" s="133"/>
    </row>
    <row r="470" spans="1:18" ht="13.5" customHeight="1" x14ac:dyDescent="0.2">
      <c r="A470" s="133"/>
      <c r="B470" s="157"/>
      <c r="C470" s="157"/>
      <c r="D470" s="157"/>
      <c r="E470" s="157"/>
      <c r="F470" s="133"/>
      <c r="G470" s="133"/>
      <c r="H470" s="133"/>
      <c r="I470" s="167"/>
      <c r="J470" s="133"/>
      <c r="K470" s="133"/>
      <c r="L470" s="133"/>
      <c r="M470" s="133"/>
      <c r="N470" s="133"/>
      <c r="O470" s="133"/>
      <c r="P470" s="133"/>
      <c r="Q470" s="133"/>
      <c r="R470" s="133"/>
    </row>
    <row r="471" spans="1:18" ht="13.5" customHeight="1" x14ac:dyDescent="0.2">
      <c r="A471" s="133"/>
      <c r="B471" s="157"/>
      <c r="C471" s="157"/>
      <c r="D471" s="157"/>
      <c r="E471" s="157"/>
      <c r="F471" s="133"/>
      <c r="G471" s="133"/>
      <c r="H471" s="133"/>
      <c r="I471" s="167"/>
      <c r="J471" s="133"/>
      <c r="K471" s="133"/>
      <c r="L471" s="133"/>
      <c r="M471" s="133"/>
      <c r="N471" s="133"/>
      <c r="O471" s="133"/>
      <c r="P471" s="133"/>
      <c r="Q471" s="133"/>
      <c r="R471" s="133"/>
    </row>
    <row r="472" spans="1:18" ht="13.5" customHeight="1" x14ac:dyDescent="0.2">
      <c r="A472" s="133"/>
      <c r="B472" s="157"/>
      <c r="C472" s="157"/>
      <c r="D472" s="157"/>
      <c r="E472" s="157"/>
      <c r="F472" s="133"/>
      <c r="G472" s="133"/>
      <c r="H472" s="133"/>
      <c r="I472" s="167"/>
      <c r="J472" s="133"/>
      <c r="K472" s="133"/>
      <c r="L472" s="133"/>
      <c r="M472" s="133"/>
      <c r="N472" s="133"/>
      <c r="O472" s="133"/>
      <c r="P472" s="133"/>
      <c r="Q472" s="133"/>
      <c r="R472" s="133"/>
    </row>
    <row r="473" spans="1:18" ht="13.5" customHeight="1" x14ac:dyDescent="0.2">
      <c r="A473" s="133"/>
      <c r="B473" s="157"/>
      <c r="C473" s="157"/>
      <c r="D473" s="157"/>
      <c r="E473" s="157"/>
      <c r="F473" s="133"/>
      <c r="G473" s="133"/>
      <c r="H473" s="133"/>
      <c r="I473" s="167"/>
      <c r="J473" s="133"/>
      <c r="K473" s="133"/>
      <c r="L473" s="133"/>
      <c r="M473" s="133"/>
      <c r="N473" s="133"/>
      <c r="O473" s="133"/>
      <c r="P473" s="133"/>
      <c r="Q473" s="133"/>
      <c r="R473" s="133"/>
    </row>
    <row r="474" spans="1:18" ht="13.5" customHeight="1" x14ac:dyDescent="0.2">
      <c r="A474" s="133"/>
      <c r="B474" s="157"/>
      <c r="C474" s="157"/>
      <c r="D474" s="157"/>
      <c r="E474" s="157"/>
      <c r="F474" s="133"/>
      <c r="G474" s="133"/>
      <c r="H474" s="133"/>
      <c r="I474" s="167"/>
      <c r="J474" s="133"/>
      <c r="K474" s="133"/>
      <c r="L474" s="133"/>
      <c r="M474" s="133"/>
      <c r="N474" s="133"/>
      <c r="O474" s="133"/>
      <c r="P474" s="133"/>
      <c r="Q474" s="133"/>
      <c r="R474" s="133"/>
    </row>
    <row r="475" spans="1:18" ht="13.5" customHeight="1" x14ac:dyDescent="0.2">
      <c r="A475" s="133"/>
      <c r="B475" s="157"/>
      <c r="C475" s="157"/>
      <c r="D475" s="157"/>
      <c r="E475" s="157"/>
      <c r="F475" s="133"/>
      <c r="G475" s="133"/>
      <c r="H475" s="133"/>
      <c r="I475" s="167"/>
      <c r="J475" s="133"/>
      <c r="K475" s="133"/>
      <c r="L475" s="133"/>
      <c r="M475" s="133"/>
      <c r="N475" s="133"/>
      <c r="O475" s="133"/>
      <c r="P475" s="133"/>
      <c r="Q475" s="133"/>
      <c r="R475" s="133"/>
    </row>
    <row r="476" spans="1:18" ht="13.5" customHeight="1" x14ac:dyDescent="0.2">
      <c r="A476" s="133"/>
      <c r="B476" s="157"/>
      <c r="C476" s="157"/>
      <c r="D476" s="157"/>
      <c r="E476" s="157"/>
      <c r="F476" s="133"/>
      <c r="G476" s="133"/>
      <c r="H476" s="133"/>
      <c r="I476" s="167"/>
      <c r="J476" s="133"/>
      <c r="K476" s="133"/>
      <c r="L476" s="133"/>
      <c r="M476" s="133"/>
      <c r="N476" s="133"/>
      <c r="O476" s="133"/>
      <c r="P476" s="133"/>
      <c r="Q476" s="133"/>
      <c r="R476" s="133"/>
    </row>
    <row r="477" spans="1:18" ht="13.5" customHeight="1" x14ac:dyDescent="0.2">
      <c r="A477" s="133"/>
      <c r="B477" s="157"/>
      <c r="C477" s="157"/>
      <c r="D477" s="157"/>
      <c r="E477" s="157"/>
      <c r="F477" s="133"/>
      <c r="G477" s="133"/>
      <c r="H477" s="133"/>
      <c r="I477" s="167"/>
      <c r="J477" s="133"/>
      <c r="K477" s="133"/>
      <c r="L477" s="133"/>
      <c r="M477" s="133"/>
      <c r="N477" s="133"/>
      <c r="O477" s="133"/>
      <c r="P477" s="133"/>
      <c r="Q477" s="133"/>
      <c r="R477" s="133"/>
    </row>
    <row r="478" spans="1:18" ht="13.5" customHeight="1" x14ac:dyDescent="0.2">
      <c r="A478" s="133"/>
      <c r="B478" s="157"/>
      <c r="C478" s="157"/>
      <c r="D478" s="157"/>
      <c r="E478" s="157"/>
      <c r="F478" s="133"/>
      <c r="G478" s="133"/>
      <c r="H478" s="133"/>
      <c r="I478" s="167"/>
      <c r="J478" s="133"/>
      <c r="K478" s="133"/>
      <c r="L478" s="133"/>
      <c r="M478" s="133"/>
      <c r="N478" s="133"/>
      <c r="O478" s="133"/>
      <c r="P478" s="133"/>
      <c r="Q478" s="133"/>
      <c r="R478" s="133"/>
    </row>
    <row r="479" spans="1:18" ht="13.5" customHeight="1" x14ac:dyDescent="0.2">
      <c r="A479" s="133"/>
      <c r="B479" s="157"/>
      <c r="C479" s="157"/>
      <c r="D479" s="157"/>
      <c r="E479" s="157"/>
      <c r="F479" s="133"/>
      <c r="G479" s="133"/>
      <c r="H479" s="133"/>
      <c r="I479" s="167"/>
      <c r="J479" s="133"/>
      <c r="K479" s="133"/>
      <c r="L479" s="133"/>
      <c r="M479" s="133"/>
      <c r="N479" s="133"/>
      <c r="O479" s="133"/>
      <c r="P479" s="133"/>
      <c r="Q479" s="133"/>
      <c r="R479" s="133"/>
    </row>
    <row r="480" spans="1:18" ht="13.5" customHeight="1" x14ac:dyDescent="0.2">
      <c r="A480" s="133"/>
      <c r="B480" s="157"/>
      <c r="C480" s="157"/>
      <c r="D480" s="157"/>
      <c r="E480" s="157"/>
      <c r="F480" s="133"/>
      <c r="G480" s="133"/>
      <c r="H480" s="133"/>
      <c r="I480" s="167"/>
      <c r="J480" s="133"/>
      <c r="K480" s="133"/>
      <c r="L480" s="133"/>
      <c r="M480" s="133"/>
      <c r="N480" s="133"/>
      <c r="O480" s="133"/>
      <c r="P480" s="133"/>
      <c r="Q480" s="133"/>
      <c r="R480" s="133"/>
    </row>
    <row r="481" spans="1:18" ht="13.5" customHeight="1" x14ac:dyDescent="0.2">
      <c r="A481" s="133"/>
      <c r="B481" s="157"/>
      <c r="C481" s="157"/>
      <c r="D481" s="157"/>
      <c r="E481" s="157"/>
      <c r="F481" s="133"/>
      <c r="G481" s="133"/>
      <c r="H481" s="133"/>
      <c r="I481" s="167"/>
      <c r="J481" s="133"/>
      <c r="K481" s="133"/>
      <c r="L481" s="133"/>
      <c r="M481" s="133"/>
      <c r="N481" s="133"/>
      <c r="O481" s="133"/>
      <c r="P481" s="133"/>
      <c r="Q481" s="133"/>
      <c r="R481" s="133"/>
    </row>
    <row r="482" spans="1:18" ht="13.5" customHeight="1" x14ac:dyDescent="0.2">
      <c r="A482" s="133"/>
      <c r="B482" s="157"/>
      <c r="C482" s="157"/>
      <c r="D482" s="157"/>
      <c r="E482" s="157"/>
      <c r="F482" s="133"/>
      <c r="G482" s="133"/>
      <c r="H482" s="133"/>
      <c r="I482" s="167"/>
      <c r="J482" s="133"/>
      <c r="K482" s="133"/>
      <c r="L482" s="133"/>
      <c r="M482" s="133"/>
      <c r="N482" s="133"/>
      <c r="O482" s="133"/>
      <c r="P482" s="133"/>
      <c r="Q482" s="133"/>
      <c r="R482" s="133"/>
    </row>
    <row r="483" spans="1:18" ht="13.5" customHeight="1" x14ac:dyDescent="0.2">
      <c r="A483" s="133"/>
      <c r="B483" s="157"/>
      <c r="C483" s="157"/>
      <c r="D483" s="157"/>
      <c r="E483" s="157"/>
      <c r="F483" s="133"/>
      <c r="G483" s="133"/>
      <c r="H483" s="133"/>
      <c r="I483" s="167"/>
      <c r="J483" s="133"/>
      <c r="K483" s="133"/>
      <c r="L483" s="133"/>
      <c r="M483" s="133"/>
      <c r="N483" s="133"/>
      <c r="O483" s="133"/>
      <c r="P483" s="133"/>
      <c r="Q483" s="133"/>
      <c r="R483" s="133"/>
    </row>
    <row r="484" spans="1:18" ht="13.5" customHeight="1" x14ac:dyDescent="0.2">
      <c r="A484" s="133"/>
      <c r="B484" s="157"/>
      <c r="C484" s="157"/>
      <c r="D484" s="157"/>
      <c r="E484" s="157"/>
      <c r="F484" s="133"/>
      <c r="G484" s="133"/>
      <c r="H484" s="133"/>
      <c r="I484" s="167"/>
      <c r="J484" s="133"/>
      <c r="K484" s="133"/>
      <c r="L484" s="133"/>
      <c r="M484" s="133"/>
      <c r="N484" s="133"/>
      <c r="O484" s="133"/>
      <c r="P484" s="133"/>
      <c r="Q484" s="133"/>
      <c r="R484" s="133"/>
    </row>
    <row r="485" spans="1:18" ht="13.5" customHeight="1" x14ac:dyDescent="0.2">
      <c r="A485" s="133"/>
      <c r="B485" s="157"/>
      <c r="C485" s="157"/>
      <c r="D485" s="157"/>
      <c r="E485" s="157"/>
      <c r="F485" s="133"/>
      <c r="G485" s="133"/>
      <c r="H485" s="133"/>
      <c r="I485" s="167"/>
      <c r="J485" s="133"/>
      <c r="K485" s="133"/>
      <c r="L485" s="133"/>
      <c r="M485" s="133"/>
      <c r="N485" s="133"/>
      <c r="O485" s="133"/>
      <c r="P485" s="133"/>
      <c r="Q485" s="133"/>
      <c r="R485" s="133"/>
    </row>
    <row r="486" spans="1:18" ht="13.5" customHeight="1" x14ac:dyDescent="0.2">
      <c r="A486" s="133"/>
      <c r="B486" s="157"/>
      <c r="C486" s="157"/>
      <c r="D486" s="157"/>
      <c r="E486" s="157"/>
      <c r="F486" s="133"/>
      <c r="G486" s="133"/>
      <c r="H486" s="133"/>
      <c r="I486" s="167"/>
      <c r="J486" s="133"/>
      <c r="K486" s="133"/>
      <c r="L486" s="133"/>
      <c r="M486" s="133"/>
      <c r="N486" s="133"/>
      <c r="O486" s="133"/>
      <c r="P486" s="133"/>
      <c r="Q486" s="133"/>
      <c r="R486" s="133"/>
    </row>
    <row r="487" spans="1:18" ht="13.5" customHeight="1" x14ac:dyDescent="0.2">
      <c r="A487" s="133"/>
      <c r="B487" s="157"/>
      <c r="C487" s="157"/>
      <c r="D487" s="157"/>
      <c r="E487" s="157"/>
      <c r="F487" s="133"/>
      <c r="G487" s="133"/>
      <c r="H487" s="133"/>
      <c r="I487" s="167"/>
      <c r="J487" s="133"/>
      <c r="K487" s="133"/>
      <c r="L487" s="133"/>
      <c r="M487" s="133"/>
      <c r="N487" s="133"/>
      <c r="O487" s="133"/>
      <c r="P487" s="133"/>
      <c r="Q487" s="133"/>
      <c r="R487" s="133"/>
    </row>
    <row r="488" spans="1:18" ht="13.5" customHeight="1" x14ac:dyDescent="0.2">
      <c r="A488" s="133"/>
      <c r="B488" s="157"/>
      <c r="C488" s="157"/>
      <c r="D488" s="157"/>
      <c r="E488" s="157"/>
      <c r="F488" s="133"/>
      <c r="G488" s="133"/>
      <c r="H488" s="133"/>
      <c r="I488" s="167"/>
      <c r="J488" s="133"/>
      <c r="K488" s="133"/>
      <c r="L488" s="133"/>
      <c r="M488" s="133"/>
      <c r="N488" s="133"/>
      <c r="O488" s="133"/>
      <c r="P488" s="133"/>
      <c r="Q488" s="133"/>
      <c r="R488" s="133"/>
    </row>
    <row r="489" spans="1:18" ht="13.5" customHeight="1" x14ac:dyDescent="0.2">
      <c r="A489" s="133"/>
      <c r="B489" s="157"/>
      <c r="C489" s="157"/>
      <c r="D489" s="157"/>
      <c r="E489" s="157"/>
      <c r="F489" s="133"/>
      <c r="G489" s="133"/>
      <c r="H489" s="133"/>
      <c r="I489" s="167"/>
      <c r="J489" s="133"/>
      <c r="K489" s="133"/>
      <c r="L489" s="133"/>
      <c r="M489" s="133"/>
      <c r="N489" s="133"/>
      <c r="O489" s="133"/>
      <c r="P489" s="133"/>
      <c r="Q489" s="133"/>
      <c r="R489" s="133"/>
    </row>
    <row r="490" spans="1:18" ht="13.5" customHeight="1" x14ac:dyDescent="0.2">
      <c r="A490" s="133"/>
      <c r="B490" s="157"/>
      <c r="C490" s="157"/>
      <c r="D490" s="157"/>
      <c r="E490" s="157"/>
      <c r="F490" s="133"/>
      <c r="G490" s="133"/>
      <c r="H490" s="133"/>
      <c r="I490" s="167"/>
      <c r="J490" s="133"/>
      <c r="K490" s="133"/>
      <c r="L490" s="133"/>
      <c r="M490" s="133"/>
      <c r="N490" s="133"/>
      <c r="O490" s="133"/>
      <c r="P490" s="133"/>
      <c r="Q490" s="133"/>
      <c r="R490" s="133"/>
    </row>
    <row r="491" spans="1:18" ht="13.5" customHeight="1" x14ac:dyDescent="0.2">
      <c r="A491" s="133"/>
      <c r="B491" s="157"/>
      <c r="C491" s="157"/>
      <c r="D491" s="157"/>
      <c r="E491" s="157"/>
      <c r="F491" s="133"/>
      <c r="G491" s="133"/>
      <c r="H491" s="133"/>
      <c r="I491" s="167"/>
      <c r="J491" s="133"/>
      <c r="K491" s="133"/>
      <c r="L491" s="133"/>
      <c r="M491" s="133"/>
      <c r="N491" s="133"/>
      <c r="O491" s="133"/>
      <c r="P491" s="133"/>
      <c r="Q491" s="133"/>
      <c r="R491" s="133"/>
    </row>
    <row r="492" spans="1:18" ht="13.5" customHeight="1" x14ac:dyDescent="0.2">
      <c r="A492" s="133"/>
      <c r="B492" s="157"/>
      <c r="C492" s="157"/>
      <c r="D492" s="157"/>
      <c r="E492" s="157"/>
      <c r="F492" s="133"/>
      <c r="G492" s="133"/>
      <c r="H492" s="133"/>
      <c r="I492" s="167"/>
      <c r="J492" s="133"/>
      <c r="K492" s="133"/>
      <c r="L492" s="133"/>
      <c r="M492" s="133"/>
      <c r="N492" s="133"/>
      <c r="O492" s="133"/>
      <c r="P492" s="133"/>
      <c r="Q492" s="133"/>
      <c r="R492" s="133"/>
    </row>
    <row r="493" spans="1:18" ht="13.5" customHeight="1" x14ac:dyDescent="0.2">
      <c r="A493" s="133"/>
      <c r="B493" s="157"/>
      <c r="C493" s="157"/>
      <c r="D493" s="157"/>
      <c r="E493" s="157"/>
      <c r="F493" s="133"/>
      <c r="G493" s="133"/>
      <c r="H493" s="133"/>
      <c r="I493" s="167"/>
      <c r="J493" s="133"/>
      <c r="K493" s="133"/>
      <c r="L493" s="133"/>
      <c r="M493" s="133"/>
      <c r="N493" s="133"/>
      <c r="O493" s="133"/>
      <c r="P493" s="133"/>
      <c r="Q493" s="133"/>
      <c r="R493" s="133"/>
    </row>
    <row r="494" spans="1:18" ht="13.5" customHeight="1" x14ac:dyDescent="0.2">
      <c r="A494" s="133"/>
      <c r="B494" s="157"/>
      <c r="C494" s="157"/>
      <c r="D494" s="157"/>
      <c r="E494" s="157"/>
      <c r="F494" s="133"/>
      <c r="G494" s="133"/>
      <c r="H494" s="133"/>
      <c r="I494" s="167"/>
      <c r="J494" s="133"/>
      <c r="K494" s="133"/>
      <c r="L494" s="133"/>
      <c r="M494" s="133"/>
      <c r="N494" s="133"/>
      <c r="O494" s="133"/>
      <c r="P494" s="133"/>
      <c r="Q494" s="133"/>
      <c r="R494" s="133"/>
    </row>
    <row r="495" spans="1:18" ht="13.5" customHeight="1" x14ac:dyDescent="0.2">
      <c r="A495" s="133"/>
      <c r="B495" s="157"/>
      <c r="C495" s="157"/>
      <c r="D495" s="157"/>
      <c r="E495" s="157"/>
      <c r="F495" s="133"/>
      <c r="G495" s="133"/>
      <c r="H495" s="133"/>
      <c r="I495" s="167"/>
      <c r="J495" s="133"/>
      <c r="K495" s="133"/>
      <c r="L495" s="133"/>
      <c r="M495" s="133"/>
      <c r="N495" s="133"/>
      <c r="O495" s="133"/>
      <c r="P495" s="133"/>
      <c r="Q495" s="133"/>
      <c r="R495" s="133"/>
    </row>
    <row r="496" spans="1:18" ht="13.5" customHeight="1" x14ac:dyDescent="0.2">
      <c r="A496" s="133"/>
      <c r="B496" s="157"/>
      <c r="C496" s="157"/>
      <c r="D496" s="157"/>
      <c r="E496" s="157"/>
      <c r="F496" s="133"/>
      <c r="G496" s="133"/>
      <c r="H496" s="133"/>
      <c r="I496" s="167"/>
      <c r="J496" s="133"/>
      <c r="K496" s="133"/>
      <c r="L496" s="133"/>
      <c r="M496" s="133"/>
      <c r="N496" s="133"/>
      <c r="O496" s="133"/>
      <c r="P496" s="133"/>
      <c r="Q496" s="133"/>
      <c r="R496" s="133"/>
    </row>
    <row r="497" spans="1:18" ht="13.5" customHeight="1" x14ac:dyDescent="0.2">
      <c r="A497" s="133"/>
      <c r="B497" s="157"/>
      <c r="C497" s="157"/>
      <c r="D497" s="157"/>
      <c r="E497" s="157"/>
      <c r="F497" s="133"/>
      <c r="G497" s="133"/>
      <c r="H497" s="133"/>
      <c r="I497" s="167"/>
      <c r="J497" s="133"/>
      <c r="K497" s="133"/>
      <c r="L497" s="133"/>
      <c r="M497" s="133"/>
      <c r="N497" s="133"/>
      <c r="O497" s="133"/>
      <c r="P497" s="133"/>
      <c r="Q497" s="133"/>
      <c r="R497" s="133"/>
    </row>
    <row r="498" spans="1:18" ht="13.5" customHeight="1" x14ac:dyDescent="0.2">
      <c r="A498" s="133"/>
      <c r="B498" s="157"/>
      <c r="C498" s="157"/>
      <c r="D498" s="157"/>
      <c r="E498" s="157"/>
      <c r="F498" s="133"/>
      <c r="G498" s="133"/>
      <c r="H498" s="133"/>
      <c r="I498" s="167"/>
      <c r="J498" s="133"/>
      <c r="K498" s="133"/>
      <c r="L498" s="133"/>
      <c r="M498" s="133"/>
      <c r="N498" s="133"/>
      <c r="O498" s="133"/>
      <c r="P498" s="133"/>
      <c r="Q498" s="133"/>
      <c r="R498" s="133"/>
    </row>
    <row r="499" spans="1:18" ht="13.5" customHeight="1" x14ac:dyDescent="0.2">
      <c r="A499" s="133"/>
      <c r="B499" s="157"/>
      <c r="C499" s="157"/>
      <c r="D499" s="157"/>
      <c r="E499" s="157"/>
      <c r="F499" s="133"/>
      <c r="G499" s="133"/>
      <c r="H499" s="133"/>
      <c r="I499" s="167"/>
      <c r="J499" s="133"/>
      <c r="K499" s="133"/>
      <c r="L499" s="133"/>
      <c r="M499" s="133"/>
      <c r="N499" s="133"/>
      <c r="O499" s="133"/>
      <c r="P499" s="133"/>
      <c r="Q499" s="133"/>
      <c r="R499" s="133"/>
    </row>
    <row r="500" spans="1:18" ht="13.5" customHeight="1" x14ac:dyDescent="0.2">
      <c r="A500" s="133"/>
      <c r="B500" s="157"/>
      <c r="C500" s="157"/>
      <c r="D500" s="157"/>
      <c r="E500" s="157"/>
      <c r="F500" s="133"/>
      <c r="G500" s="133"/>
      <c r="H500" s="133"/>
      <c r="I500" s="167"/>
      <c r="J500" s="133"/>
      <c r="K500" s="133"/>
      <c r="L500" s="133"/>
      <c r="M500" s="133"/>
      <c r="N500" s="133"/>
      <c r="O500" s="133"/>
      <c r="P500" s="133"/>
      <c r="Q500" s="133"/>
      <c r="R500" s="133"/>
    </row>
    <row r="501" spans="1:18" ht="13.5" customHeight="1" x14ac:dyDescent="0.2">
      <c r="A501" s="133"/>
      <c r="B501" s="157"/>
      <c r="C501" s="157"/>
      <c r="D501" s="157"/>
      <c r="E501" s="157"/>
      <c r="F501" s="133"/>
      <c r="G501" s="133"/>
      <c r="H501" s="133"/>
      <c r="I501" s="167"/>
      <c r="J501" s="133"/>
      <c r="K501" s="133"/>
      <c r="L501" s="133"/>
      <c r="M501" s="133"/>
      <c r="N501" s="133"/>
      <c r="O501" s="133"/>
      <c r="P501" s="133"/>
      <c r="Q501" s="133"/>
      <c r="R501" s="133"/>
    </row>
    <row r="502" spans="1:18" ht="13.5" customHeight="1" x14ac:dyDescent="0.2">
      <c r="A502" s="133"/>
      <c r="B502" s="157"/>
      <c r="C502" s="157"/>
      <c r="D502" s="157"/>
      <c r="E502" s="157"/>
      <c r="F502" s="133"/>
      <c r="G502" s="133"/>
      <c r="H502" s="133"/>
      <c r="I502" s="167"/>
      <c r="J502" s="133"/>
      <c r="K502" s="133"/>
      <c r="L502" s="133"/>
      <c r="M502" s="133"/>
      <c r="N502" s="133"/>
      <c r="O502" s="133"/>
      <c r="P502" s="133"/>
      <c r="Q502" s="133"/>
      <c r="R502" s="133"/>
    </row>
    <row r="503" spans="1:18" ht="13.5" customHeight="1" x14ac:dyDescent="0.2">
      <c r="A503" s="133"/>
      <c r="B503" s="157"/>
      <c r="C503" s="157"/>
      <c r="D503" s="157"/>
      <c r="E503" s="157"/>
      <c r="F503" s="133"/>
      <c r="G503" s="133"/>
      <c r="H503" s="133"/>
      <c r="I503" s="167"/>
      <c r="J503" s="133"/>
      <c r="K503" s="133"/>
      <c r="L503" s="133"/>
      <c r="M503" s="133"/>
      <c r="N503" s="133"/>
      <c r="O503" s="133"/>
      <c r="P503" s="133"/>
      <c r="Q503" s="133"/>
      <c r="R503" s="133"/>
    </row>
    <row r="504" spans="1:18" ht="13.5" customHeight="1" x14ac:dyDescent="0.2">
      <c r="A504" s="133"/>
      <c r="B504" s="157"/>
      <c r="C504" s="157"/>
      <c r="D504" s="157"/>
      <c r="E504" s="157"/>
      <c r="F504" s="133"/>
      <c r="G504" s="133"/>
      <c r="H504" s="133"/>
      <c r="I504" s="167"/>
      <c r="J504" s="133"/>
      <c r="K504" s="133"/>
      <c r="L504" s="133"/>
      <c r="M504" s="133"/>
      <c r="N504" s="133"/>
      <c r="O504" s="133"/>
      <c r="P504" s="133"/>
      <c r="Q504" s="133"/>
      <c r="R504" s="133"/>
    </row>
    <row r="505" spans="1:18" ht="13.5" customHeight="1" x14ac:dyDescent="0.2">
      <c r="A505" s="133"/>
      <c r="B505" s="157"/>
      <c r="C505" s="157"/>
      <c r="D505" s="157"/>
      <c r="E505" s="157"/>
      <c r="F505" s="133"/>
      <c r="G505" s="133"/>
      <c r="H505" s="133"/>
      <c r="I505" s="167"/>
      <c r="J505" s="133"/>
      <c r="K505" s="133"/>
      <c r="L505" s="133"/>
      <c r="M505" s="133"/>
      <c r="N505" s="133"/>
      <c r="O505" s="133"/>
      <c r="P505" s="133"/>
      <c r="Q505" s="133"/>
      <c r="R505" s="133"/>
    </row>
    <row r="506" spans="1:18" ht="13.5" customHeight="1" x14ac:dyDescent="0.2">
      <c r="A506" s="133"/>
      <c r="B506" s="157"/>
      <c r="C506" s="157"/>
      <c r="D506" s="157"/>
      <c r="E506" s="157"/>
      <c r="F506" s="133"/>
      <c r="G506" s="133"/>
      <c r="H506" s="133"/>
      <c r="I506" s="167"/>
      <c r="J506" s="133"/>
      <c r="K506" s="133"/>
      <c r="L506" s="133"/>
      <c r="M506" s="133"/>
      <c r="N506" s="133"/>
      <c r="O506" s="133"/>
      <c r="P506" s="133"/>
      <c r="Q506" s="133"/>
      <c r="R506" s="133"/>
    </row>
    <row r="507" spans="1:18" ht="13.5" customHeight="1" x14ac:dyDescent="0.2">
      <c r="A507" s="133"/>
      <c r="B507" s="157"/>
      <c r="C507" s="157"/>
      <c r="D507" s="157"/>
      <c r="E507" s="157"/>
      <c r="F507" s="133"/>
      <c r="G507" s="133"/>
      <c r="H507" s="133"/>
      <c r="I507" s="167"/>
      <c r="J507" s="133"/>
      <c r="K507" s="133"/>
      <c r="L507" s="133"/>
      <c r="M507" s="133"/>
      <c r="N507" s="133"/>
      <c r="O507" s="133"/>
      <c r="P507" s="133"/>
      <c r="Q507" s="133"/>
      <c r="R507" s="133"/>
    </row>
    <row r="508" spans="1:18" ht="13.5" customHeight="1" x14ac:dyDescent="0.2">
      <c r="A508" s="133"/>
      <c r="B508" s="157"/>
      <c r="C508" s="157"/>
      <c r="D508" s="157"/>
      <c r="E508" s="157"/>
      <c r="F508" s="133"/>
      <c r="G508" s="133"/>
      <c r="H508" s="133"/>
      <c r="I508" s="167"/>
      <c r="J508" s="133"/>
      <c r="K508" s="133"/>
      <c r="L508" s="133"/>
      <c r="M508" s="133"/>
      <c r="N508" s="133"/>
      <c r="O508" s="133"/>
      <c r="P508" s="133"/>
      <c r="Q508" s="133"/>
      <c r="R508" s="133"/>
    </row>
    <row r="509" spans="1:18" ht="13.5" customHeight="1" x14ac:dyDescent="0.2">
      <c r="A509" s="133"/>
      <c r="B509" s="157"/>
      <c r="C509" s="157"/>
      <c r="D509" s="157"/>
      <c r="E509" s="157"/>
      <c r="F509" s="133"/>
      <c r="G509" s="133"/>
      <c r="H509" s="133"/>
      <c r="I509" s="167"/>
      <c r="J509" s="133"/>
      <c r="K509" s="133"/>
      <c r="L509" s="133"/>
      <c r="M509" s="133"/>
      <c r="N509" s="133"/>
      <c r="O509" s="133"/>
      <c r="P509" s="133"/>
      <c r="Q509" s="133"/>
      <c r="R509" s="133"/>
    </row>
    <row r="510" spans="1:18" ht="13.5" customHeight="1" x14ac:dyDescent="0.2">
      <c r="A510" s="133"/>
      <c r="B510" s="157"/>
      <c r="C510" s="157"/>
      <c r="D510" s="157"/>
      <c r="E510" s="157"/>
      <c r="F510" s="133"/>
      <c r="G510" s="133"/>
      <c r="H510" s="133"/>
      <c r="I510" s="167"/>
      <c r="J510" s="133"/>
      <c r="K510" s="133"/>
      <c r="L510" s="133"/>
      <c r="M510" s="133"/>
      <c r="N510" s="133"/>
      <c r="O510" s="133"/>
      <c r="P510" s="133"/>
      <c r="Q510" s="133"/>
      <c r="R510" s="133"/>
    </row>
    <row r="511" spans="1:18" ht="13.5" customHeight="1" x14ac:dyDescent="0.2">
      <c r="A511" s="133"/>
      <c r="B511" s="157"/>
      <c r="C511" s="157"/>
      <c r="D511" s="157"/>
      <c r="E511" s="157"/>
      <c r="F511" s="133"/>
      <c r="G511" s="133"/>
      <c r="H511" s="133"/>
      <c r="I511" s="167"/>
      <c r="J511" s="133"/>
      <c r="K511" s="133"/>
      <c r="L511" s="133"/>
      <c r="M511" s="133"/>
      <c r="N511" s="133"/>
      <c r="O511" s="133"/>
      <c r="P511" s="133"/>
      <c r="Q511" s="133"/>
      <c r="R511" s="133"/>
    </row>
    <row r="512" spans="1:18" ht="13.5" customHeight="1" x14ac:dyDescent="0.2">
      <c r="A512" s="133"/>
      <c r="B512" s="157"/>
      <c r="C512" s="157"/>
      <c r="D512" s="157"/>
      <c r="E512" s="157"/>
      <c r="F512" s="133"/>
      <c r="G512" s="133"/>
      <c r="H512" s="133"/>
      <c r="I512" s="167"/>
      <c r="J512" s="133"/>
      <c r="K512" s="133"/>
      <c r="L512" s="133"/>
      <c r="M512" s="133"/>
      <c r="N512" s="133"/>
      <c r="O512" s="133"/>
      <c r="P512" s="133"/>
      <c r="Q512" s="133"/>
      <c r="R512" s="133"/>
    </row>
    <row r="513" spans="1:18" ht="13.5" customHeight="1" x14ac:dyDescent="0.2">
      <c r="A513" s="133"/>
      <c r="B513" s="157"/>
      <c r="C513" s="157"/>
      <c r="D513" s="157"/>
      <c r="E513" s="157"/>
      <c r="F513" s="133"/>
      <c r="G513" s="133"/>
      <c r="H513" s="133"/>
      <c r="I513" s="167"/>
      <c r="J513" s="133"/>
      <c r="K513" s="133"/>
      <c r="L513" s="133"/>
      <c r="M513" s="133"/>
      <c r="N513" s="133"/>
      <c r="O513" s="133"/>
      <c r="P513" s="133"/>
      <c r="Q513" s="133"/>
      <c r="R513" s="133"/>
    </row>
    <row r="514" spans="1:18" ht="13.5" customHeight="1" x14ac:dyDescent="0.2">
      <c r="A514" s="133"/>
      <c r="B514" s="157"/>
      <c r="C514" s="157"/>
      <c r="D514" s="157"/>
      <c r="E514" s="157"/>
      <c r="F514" s="133"/>
      <c r="G514" s="133"/>
      <c r="H514" s="133"/>
      <c r="I514" s="167"/>
      <c r="J514" s="133"/>
      <c r="K514" s="133"/>
      <c r="L514" s="133"/>
      <c r="M514" s="133"/>
      <c r="N514" s="133"/>
      <c r="O514" s="133"/>
      <c r="P514" s="133"/>
      <c r="Q514" s="133"/>
      <c r="R514" s="133"/>
    </row>
    <row r="515" spans="1:18" ht="13.5" customHeight="1" x14ac:dyDescent="0.2">
      <c r="A515" s="133"/>
      <c r="B515" s="157"/>
      <c r="C515" s="157"/>
      <c r="D515" s="157"/>
      <c r="E515" s="157"/>
      <c r="F515" s="133"/>
      <c r="G515" s="133"/>
      <c r="H515" s="133"/>
      <c r="I515" s="167"/>
      <c r="J515" s="133"/>
      <c r="K515" s="133"/>
      <c r="L515" s="133"/>
      <c r="M515" s="133"/>
      <c r="N515" s="133"/>
      <c r="O515" s="133"/>
      <c r="P515" s="133"/>
      <c r="Q515" s="133"/>
      <c r="R515" s="133"/>
    </row>
    <row r="516" spans="1:18" ht="13.5" customHeight="1" x14ac:dyDescent="0.2">
      <c r="A516" s="133"/>
      <c r="B516" s="157"/>
      <c r="C516" s="157"/>
      <c r="D516" s="157"/>
      <c r="E516" s="157"/>
      <c r="F516" s="133"/>
      <c r="G516" s="133"/>
      <c r="H516" s="133"/>
      <c r="I516" s="167"/>
      <c r="J516" s="133"/>
      <c r="K516" s="133"/>
      <c r="L516" s="133"/>
      <c r="M516" s="133"/>
      <c r="N516" s="133"/>
      <c r="O516" s="133"/>
      <c r="P516" s="133"/>
      <c r="Q516" s="133"/>
      <c r="R516" s="133"/>
    </row>
    <row r="517" spans="1:18" ht="13.5" customHeight="1" x14ac:dyDescent="0.2">
      <c r="A517" s="133"/>
      <c r="B517" s="157"/>
      <c r="C517" s="157"/>
      <c r="D517" s="157"/>
      <c r="E517" s="157"/>
      <c r="F517" s="133"/>
      <c r="G517" s="133"/>
      <c r="H517" s="133"/>
      <c r="I517" s="167"/>
      <c r="J517" s="133"/>
      <c r="K517" s="133"/>
      <c r="L517" s="133"/>
      <c r="M517" s="133"/>
      <c r="N517" s="133"/>
      <c r="O517" s="133"/>
      <c r="P517" s="133"/>
      <c r="Q517" s="133"/>
      <c r="R517" s="133"/>
    </row>
    <row r="518" spans="1:18" ht="13.5" customHeight="1" x14ac:dyDescent="0.2">
      <c r="A518" s="133"/>
      <c r="B518" s="157"/>
      <c r="C518" s="157"/>
      <c r="D518" s="157"/>
      <c r="E518" s="157"/>
      <c r="F518" s="133"/>
      <c r="G518" s="133"/>
      <c r="H518" s="133"/>
      <c r="I518" s="167"/>
      <c r="J518" s="133"/>
      <c r="K518" s="133"/>
      <c r="L518" s="133"/>
      <c r="M518" s="133"/>
      <c r="N518" s="133"/>
      <c r="O518" s="133"/>
      <c r="P518" s="133"/>
      <c r="Q518" s="133"/>
      <c r="R518" s="133"/>
    </row>
    <row r="519" spans="1:18" ht="13.5" customHeight="1" x14ac:dyDescent="0.2">
      <c r="A519" s="133"/>
      <c r="B519" s="157"/>
      <c r="C519" s="157"/>
      <c r="D519" s="157"/>
      <c r="E519" s="157"/>
      <c r="F519" s="133"/>
      <c r="G519" s="133"/>
      <c r="H519" s="133"/>
      <c r="I519" s="167"/>
      <c r="J519" s="133"/>
      <c r="K519" s="133"/>
      <c r="L519" s="133"/>
      <c r="M519" s="133"/>
      <c r="N519" s="133"/>
      <c r="O519" s="133"/>
      <c r="P519" s="133"/>
      <c r="Q519" s="133"/>
      <c r="R519" s="133"/>
    </row>
    <row r="520" spans="1:18" ht="13.5" customHeight="1" x14ac:dyDescent="0.2">
      <c r="A520" s="133"/>
      <c r="B520" s="157"/>
      <c r="C520" s="157"/>
      <c r="D520" s="157"/>
      <c r="E520" s="157"/>
      <c r="F520" s="133"/>
      <c r="G520" s="133"/>
      <c r="H520" s="133"/>
      <c r="I520" s="167"/>
      <c r="J520" s="133"/>
      <c r="K520" s="133"/>
      <c r="L520" s="133"/>
      <c r="M520" s="133"/>
      <c r="N520" s="133"/>
      <c r="O520" s="133"/>
      <c r="P520" s="133"/>
      <c r="Q520" s="133"/>
      <c r="R520" s="133"/>
    </row>
    <row r="521" spans="1:18" ht="13.5" customHeight="1" x14ac:dyDescent="0.2">
      <c r="A521" s="133"/>
      <c r="B521" s="157"/>
      <c r="C521" s="157"/>
      <c r="D521" s="157"/>
      <c r="E521" s="157"/>
      <c r="F521" s="133"/>
      <c r="G521" s="133"/>
      <c r="H521" s="133"/>
      <c r="I521" s="167"/>
      <c r="J521" s="133"/>
      <c r="K521" s="133"/>
      <c r="L521" s="133"/>
      <c r="M521" s="133"/>
      <c r="N521" s="133"/>
      <c r="O521" s="133"/>
      <c r="P521" s="133"/>
      <c r="Q521" s="133"/>
      <c r="R521" s="133"/>
    </row>
    <row r="522" spans="1:18" ht="13.5" customHeight="1" x14ac:dyDescent="0.2">
      <c r="A522" s="133"/>
      <c r="B522" s="157"/>
      <c r="C522" s="157"/>
      <c r="D522" s="157"/>
      <c r="E522" s="157"/>
      <c r="F522" s="133"/>
      <c r="G522" s="133"/>
      <c r="H522" s="133"/>
      <c r="I522" s="167"/>
      <c r="J522" s="133"/>
      <c r="K522" s="133"/>
      <c r="L522" s="133"/>
      <c r="M522" s="133"/>
      <c r="N522" s="133"/>
      <c r="O522" s="133"/>
      <c r="P522" s="133"/>
      <c r="Q522" s="133"/>
      <c r="R522" s="133"/>
    </row>
    <row r="523" spans="1:18" ht="13.5" customHeight="1" x14ac:dyDescent="0.2">
      <c r="A523" s="133"/>
      <c r="B523" s="157"/>
      <c r="C523" s="157"/>
      <c r="D523" s="157"/>
      <c r="E523" s="157"/>
      <c r="F523" s="133"/>
      <c r="G523" s="133"/>
      <c r="H523" s="133"/>
      <c r="I523" s="167"/>
      <c r="J523" s="133"/>
      <c r="K523" s="133"/>
      <c r="L523" s="133"/>
      <c r="M523" s="133"/>
      <c r="N523" s="133"/>
      <c r="O523" s="133"/>
      <c r="P523" s="133"/>
      <c r="Q523" s="133"/>
      <c r="R523" s="133"/>
    </row>
    <row r="524" spans="1:18" ht="13.5" customHeight="1" x14ac:dyDescent="0.2">
      <c r="A524" s="133"/>
      <c r="B524" s="157"/>
      <c r="C524" s="157"/>
      <c r="D524" s="157"/>
      <c r="E524" s="157"/>
      <c r="F524" s="133"/>
      <c r="G524" s="133"/>
      <c r="H524" s="133"/>
      <c r="I524" s="167"/>
      <c r="J524" s="133"/>
      <c r="K524" s="133"/>
      <c r="L524" s="133"/>
      <c r="M524" s="133"/>
      <c r="N524" s="133"/>
      <c r="O524" s="133"/>
      <c r="P524" s="133"/>
      <c r="Q524" s="133"/>
      <c r="R524" s="133"/>
    </row>
    <row r="525" spans="1:18" ht="13.5" customHeight="1" x14ac:dyDescent="0.2">
      <c r="A525" s="133"/>
      <c r="B525" s="157"/>
      <c r="C525" s="157"/>
      <c r="D525" s="157"/>
      <c r="E525" s="157"/>
      <c r="F525" s="133"/>
      <c r="G525" s="133"/>
      <c r="H525" s="133"/>
      <c r="I525" s="167"/>
      <c r="J525" s="133"/>
      <c r="K525" s="133"/>
      <c r="L525" s="133"/>
      <c r="M525" s="133"/>
      <c r="N525" s="133"/>
      <c r="O525" s="133"/>
      <c r="P525" s="133"/>
      <c r="Q525" s="133"/>
      <c r="R525" s="133"/>
    </row>
    <row r="526" spans="1:18" ht="13.5" customHeight="1" x14ac:dyDescent="0.2">
      <c r="A526" s="133"/>
      <c r="B526" s="157"/>
      <c r="C526" s="157"/>
      <c r="D526" s="157"/>
      <c r="E526" s="157"/>
      <c r="F526" s="133"/>
      <c r="G526" s="133"/>
      <c r="H526" s="133"/>
      <c r="I526" s="167"/>
      <c r="J526" s="133"/>
      <c r="K526" s="133"/>
      <c r="L526" s="133"/>
      <c r="M526" s="133"/>
      <c r="N526" s="133"/>
      <c r="O526" s="133"/>
      <c r="P526" s="133"/>
      <c r="Q526" s="133"/>
      <c r="R526" s="133"/>
    </row>
    <row r="527" spans="1:18" ht="13.5" customHeight="1" x14ac:dyDescent="0.2">
      <c r="A527" s="133"/>
      <c r="B527" s="157"/>
      <c r="C527" s="157"/>
      <c r="D527" s="157"/>
      <c r="E527" s="157"/>
      <c r="F527" s="133"/>
      <c r="G527" s="133"/>
      <c r="H527" s="133"/>
      <c r="I527" s="167"/>
      <c r="J527" s="133"/>
      <c r="K527" s="133"/>
      <c r="L527" s="133"/>
      <c r="M527" s="133"/>
      <c r="N527" s="133"/>
      <c r="O527" s="133"/>
      <c r="P527" s="133"/>
      <c r="Q527" s="133"/>
      <c r="R527" s="133"/>
    </row>
    <row r="528" spans="1:18" ht="13.5" customHeight="1" x14ac:dyDescent="0.2">
      <c r="A528" s="133"/>
      <c r="B528" s="157"/>
      <c r="C528" s="157"/>
      <c r="D528" s="157"/>
      <c r="E528" s="157"/>
      <c r="F528" s="133"/>
      <c r="G528" s="133"/>
      <c r="H528" s="133"/>
      <c r="I528" s="167"/>
      <c r="J528" s="133"/>
      <c r="K528" s="133"/>
      <c r="L528" s="133"/>
      <c r="M528" s="133"/>
      <c r="N528" s="133"/>
      <c r="O528" s="133"/>
      <c r="P528" s="133"/>
      <c r="Q528" s="133"/>
      <c r="R528" s="133"/>
    </row>
    <row r="529" spans="1:18" ht="13.5" customHeight="1" x14ac:dyDescent="0.2">
      <c r="A529" s="133"/>
      <c r="B529" s="157"/>
      <c r="C529" s="157"/>
      <c r="D529" s="157"/>
      <c r="E529" s="157"/>
      <c r="F529" s="133"/>
      <c r="G529" s="133"/>
      <c r="H529" s="133"/>
      <c r="I529" s="167"/>
      <c r="J529" s="133"/>
      <c r="K529" s="133"/>
      <c r="L529" s="133"/>
      <c r="M529" s="133"/>
      <c r="N529" s="133"/>
      <c r="O529" s="133"/>
      <c r="P529" s="133"/>
      <c r="Q529" s="133"/>
      <c r="R529" s="133"/>
    </row>
    <row r="530" spans="1:18" ht="13.5" customHeight="1" x14ac:dyDescent="0.2">
      <c r="A530" s="133"/>
      <c r="B530" s="157"/>
      <c r="C530" s="157"/>
      <c r="D530" s="157"/>
      <c r="E530" s="157"/>
      <c r="F530" s="133"/>
      <c r="G530" s="133"/>
      <c r="H530" s="133"/>
      <c r="I530" s="167"/>
      <c r="J530" s="133"/>
      <c r="K530" s="133"/>
      <c r="L530" s="133"/>
      <c r="M530" s="133"/>
      <c r="N530" s="133"/>
      <c r="O530" s="133"/>
      <c r="P530" s="133"/>
      <c r="Q530" s="133"/>
      <c r="R530" s="133"/>
    </row>
    <row r="531" spans="1:18" ht="13.5" customHeight="1" x14ac:dyDescent="0.2">
      <c r="A531" s="133"/>
      <c r="B531" s="157"/>
      <c r="C531" s="157"/>
      <c r="D531" s="157"/>
      <c r="E531" s="157"/>
      <c r="F531" s="133"/>
      <c r="G531" s="133"/>
      <c r="H531" s="133"/>
      <c r="I531" s="167"/>
      <c r="J531" s="133"/>
      <c r="K531" s="133"/>
      <c r="L531" s="133"/>
      <c r="M531" s="133"/>
      <c r="N531" s="133"/>
      <c r="O531" s="133"/>
      <c r="P531" s="133"/>
      <c r="Q531" s="133"/>
      <c r="R531" s="133"/>
    </row>
    <row r="532" spans="1:18" ht="13.5" customHeight="1" x14ac:dyDescent="0.2">
      <c r="A532" s="133"/>
      <c r="B532" s="157"/>
      <c r="C532" s="157"/>
      <c r="D532" s="157"/>
      <c r="E532" s="157"/>
      <c r="F532" s="133"/>
      <c r="G532" s="133"/>
      <c r="H532" s="133"/>
      <c r="I532" s="167"/>
      <c r="J532" s="133"/>
      <c r="K532" s="133"/>
      <c r="L532" s="133"/>
      <c r="M532" s="133"/>
      <c r="N532" s="133"/>
      <c r="O532" s="133"/>
      <c r="P532" s="133"/>
      <c r="Q532" s="133"/>
      <c r="R532" s="133"/>
    </row>
    <row r="533" spans="1:18" ht="13.5" customHeight="1" x14ac:dyDescent="0.2">
      <c r="A533" s="133"/>
      <c r="B533" s="157"/>
      <c r="C533" s="157"/>
      <c r="D533" s="157"/>
      <c r="E533" s="157"/>
      <c r="F533" s="133"/>
      <c r="G533" s="133"/>
      <c r="H533" s="133"/>
      <c r="I533" s="167"/>
      <c r="J533" s="133"/>
      <c r="K533" s="133"/>
      <c r="L533" s="133"/>
      <c r="M533" s="133"/>
      <c r="N533" s="133"/>
      <c r="O533" s="133"/>
      <c r="P533" s="133"/>
      <c r="Q533" s="133"/>
      <c r="R533" s="133"/>
    </row>
    <row r="534" spans="1:18" ht="13.5" customHeight="1" x14ac:dyDescent="0.2">
      <c r="A534" s="133"/>
      <c r="B534" s="157"/>
      <c r="C534" s="157"/>
      <c r="D534" s="157"/>
      <c r="E534" s="157"/>
      <c r="F534" s="133"/>
      <c r="G534" s="133"/>
      <c r="H534" s="133"/>
      <c r="I534" s="167"/>
      <c r="J534" s="133"/>
      <c r="K534" s="133"/>
      <c r="L534" s="133"/>
      <c r="M534" s="133"/>
      <c r="N534" s="133"/>
      <c r="O534" s="133"/>
      <c r="P534" s="133"/>
      <c r="Q534" s="133"/>
      <c r="R534" s="133"/>
    </row>
    <row r="535" spans="1:18" ht="13.5" customHeight="1" x14ac:dyDescent="0.2">
      <c r="A535" s="133"/>
      <c r="B535" s="157"/>
      <c r="C535" s="157"/>
      <c r="D535" s="157"/>
      <c r="E535" s="157"/>
      <c r="F535" s="133"/>
      <c r="G535" s="133"/>
      <c r="H535" s="133"/>
      <c r="I535" s="167"/>
      <c r="J535" s="133"/>
      <c r="K535" s="133"/>
      <c r="L535" s="133"/>
      <c r="M535" s="133"/>
      <c r="N535" s="133"/>
      <c r="O535" s="133"/>
      <c r="P535" s="133"/>
      <c r="Q535" s="133"/>
      <c r="R535" s="133"/>
    </row>
    <row r="536" spans="1:18" ht="13.5" customHeight="1" x14ac:dyDescent="0.2">
      <c r="A536" s="133"/>
      <c r="B536" s="157"/>
      <c r="C536" s="157"/>
      <c r="D536" s="157"/>
      <c r="E536" s="157"/>
      <c r="F536" s="133"/>
      <c r="G536" s="133"/>
      <c r="H536" s="133"/>
      <c r="I536" s="167"/>
      <c r="J536" s="133"/>
      <c r="K536" s="133"/>
      <c r="L536" s="133"/>
      <c r="M536" s="133"/>
      <c r="N536" s="133"/>
      <c r="O536" s="133"/>
      <c r="P536" s="133"/>
      <c r="Q536" s="133"/>
      <c r="R536" s="133"/>
    </row>
    <row r="537" spans="1:18" ht="13.5" customHeight="1" x14ac:dyDescent="0.2">
      <c r="A537" s="133"/>
      <c r="B537" s="157"/>
      <c r="C537" s="157"/>
      <c r="D537" s="157"/>
      <c r="E537" s="157"/>
      <c r="F537" s="133"/>
      <c r="G537" s="133"/>
      <c r="H537" s="133"/>
      <c r="I537" s="167"/>
      <c r="J537" s="133"/>
      <c r="K537" s="133"/>
      <c r="L537" s="133"/>
      <c r="M537" s="133"/>
      <c r="N537" s="133"/>
      <c r="O537" s="133"/>
      <c r="P537" s="133"/>
      <c r="Q537" s="133"/>
      <c r="R537" s="133"/>
    </row>
    <row r="538" spans="1:18" ht="13.5" customHeight="1" x14ac:dyDescent="0.2">
      <c r="A538" s="133"/>
      <c r="B538" s="157"/>
      <c r="C538" s="157"/>
      <c r="D538" s="157"/>
      <c r="E538" s="157"/>
      <c r="F538" s="133"/>
      <c r="G538" s="133"/>
      <c r="H538" s="133"/>
      <c r="I538" s="167"/>
      <c r="J538" s="133"/>
      <c r="K538" s="133"/>
      <c r="L538" s="133"/>
      <c r="M538" s="133"/>
      <c r="N538" s="133"/>
      <c r="O538" s="133"/>
      <c r="P538" s="133"/>
      <c r="Q538" s="133"/>
      <c r="R538" s="133"/>
    </row>
    <row r="539" spans="1:18" ht="13.5" customHeight="1" x14ac:dyDescent="0.2">
      <c r="A539" s="133"/>
      <c r="B539" s="157"/>
      <c r="C539" s="157"/>
      <c r="D539" s="157"/>
      <c r="E539" s="157"/>
      <c r="F539" s="133"/>
      <c r="G539" s="133"/>
      <c r="H539" s="133"/>
      <c r="I539" s="167"/>
      <c r="J539" s="133"/>
      <c r="K539" s="133"/>
      <c r="L539" s="133"/>
      <c r="M539" s="133"/>
      <c r="N539" s="133"/>
      <c r="O539" s="133"/>
      <c r="P539" s="133"/>
      <c r="Q539" s="133"/>
      <c r="R539" s="133"/>
    </row>
    <row r="540" spans="1:18" ht="13.5" customHeight="1" x14ac:dyDescent="0.2">
      <c r="A540" s="133"/>
      <c r="B540" s="157"/>
      <c r="C540" s="157"/>
      <c r="D540" s="157"/>
      <c r="E540" s="157"/>
      <c r="F540" s="133"/>
      <c r="G540" s="133"/>
      <c r="H540" s="133"/>
      <c r="I540" s="167"/>
      <c r="J540" s="133"/>
      <c r="K540" s="133"/>
      <c r="L540" s="133"/>
      <c r="M540" s="133"/>
      <c r="N540" s="133"/>
      <c r="O540" s="133"/>
      <c r="P540" s="133"/>
      <c r="Q540" s="133"/>
      <c r="R540" s="133"/>
    </row>
    <row r="541" spans="1:18" ht="13.5" customHeight="1" x14ac:dyDescent="0.2">
      <c r="A541" s="133"/>
      <c r="B541" s="157"/>
      <c r="C541" s="157"/>
      <c r="D541" s="157"/>
      <c r="E541" s="157"/>
      <c r="F541" s="133"/>
      <c r="G541" s="133"/>
      <c r="H541" s="133"/>
      <c r="I541" s="167"/>
      <c r="J541" s="133"/>
      <c r="K541" s="133"/>
      <c r="L541" s="133"/>
      <c r="M541" s="133"/>
      <c r="N541" s="133"/>
      <c r="O541" s="133"/>
      <c r="P541" s="133"/>
      <c r="Q541" s="133"/>
      <c r="R541" s="133"/>
    </row>
    <row r="542" spans="1:18" ht="13.5" customHeight="1" x14ac:dyDescent="0.2">
      <c r="A542" s="133"/>
      <c r="B542" s="157"/>
      <c r="C542" s="157"/>
      <c r="D542" s="157"/>
      <c r="E542" s="157"/>
      <c r="F542" s="133"/>
      <c r="G542" s="133"/>
      <c r="H542" s="133"/>
      <c r="I542" s="167"/>
      <c r="J542" s="133"/>
      <c r="K542" s="133"/>
      <c r="L542" s="133"/>
      <c r="M542" s="133"/>
      <c r="N542" s="133"/>
      <c r="O542" s="133"/>
      <c r="P542" s="133"/>
      <c r="Q542" s="133"/>
      <c r="R542" s="133"/>
    </row>
    <row r="543" spans="1:18" ht="13.5" customHeight="1" x14ac:dyDescent="0.2">
      <c r="A543" s="133"/>
      <c r="B543" s="157"/>
      <c r="C543" s="157"/>
      <c r="D543" s="157"/>
      <c r="E543" s="157"/>
      <c r="F543" s="133"/>
      <c r="G543" s="133"/>
      <c r="H543" s="133"/>
      <c r="I543" s="167"/>
      <c r="J543" s="133"/>
      <c r="K543" s="133"/>
      <c r="L543" s="133"/>
      <c r="M543" s="133"/>
      <c r="N543" s="133"/>
      <c r="O543" s="133"/>
      <c r="P543" s="133"/>
      <c r="Q543" s="133"/>
      <c r="R543" s="133"/>
    </row>
    <row r="544" spans="1:18" ht="13.5" customHeight="1" x14ac:dyDescent="0.2">
      <c r="A544" s="133"/>
      <c r="B544" s="157"/>
      <c r="C544" s="157"/>
      <c r="D544" s="157"/>
      <c r="E544" s="157"/>
      <c r="F544" s="133"/>
      <c r="G544" s="133"/>
      <c r="H544" s="133"/>
      <c r="I544" s="167"/>
      <c r="J544" s="133"/>
      <c r="K544" s="133"/>
      <c r="L544" s="133"/>
      <c r="M544" s="133"/>
      <c r="N544" s="133"/>
      <c r="O544" s="133"/>
      <c r="P544" s="133"/>
      <c r="Q544" s="133"/>
      <c r="R544" s="133"/>
    </row>
    <row r="545" spans="1:18" ht="13.5" customHeight="1" x14ac:dyDescent="0.2">
      <c r="A545" s="133"/>
      <c r="B545" s="157"/>
      <c r="C545" s="157"/>
      <c r="D545" s="157"/>
      <c r="E545" s="157"/>
      <c r="F545" s="133"/>
      <c r="G545" s="133"/>
      <c r="H545" s="133"/>
      <c r="I545" s="167"/>
      <c r="J545" s="133"/>
      <c r="K545" s="133"/>
      <c r="L545" s="133"/>
      <c r="M545" s="133"/>
      <c r="N545" s="133"/>
      <c r="O545" s="133"/>
      <c r="P545" s="133"/>
      <c r="Q545" s="133"/>
      <c r="R545" s="133"/>
    </row>
    <row r="546" spans="1:18" ht="13.5" customHeight="1" x14ac:dyDescent="0.2">
      <c r="A546" s="133"/>
      <c r="B546" s="157"/>
      <c r="C546" s="157"/>
      <c r="D546" s="157"/>
      <c r="E546" s="157"/>
      <c r="F546" s="133"/>
      <c r="G546" s="133"/>
      <c r="H546" s="133"/>
      <c r="I546" s="167"/>
      <c r="J546" s="133"/>
      <c r="K546" s="133"/>
      <c r="L546" s="133"/>
      <c r="M546" s="133"/>
      <c r="N546" s="133"/>
      <c r="O546" s="133"/>
      <c r="P546" s="133"/>
      <c r="Q546" s="133"/>
      <c r="R546" s="133"/>
    </row>
    <row r="547" spans="1:18" ht="13.5" customHeight="1" x14ac:dyDescent="0.2">
      <c r="A547" s="133"/>
      <c r="B547" s="157"/>
      <c r="C547" s="157"/>
      <c r="D547" s="157"/>
      <c r="E547" s="157"/>
      <c r="F547" s="133"/>
      <c r="G547" s="133"/>
      <c r="H547" s="133"/>
      <c r="I547" s="167"/>
      <c r="J547" s="133"/>
      <c r="K547" s="133"/>
      <c r="L547" s="133"/>
      <c r="M547" s="133"/>
      <c r="N547" s="133"/>
      <c r="O547" s="133"/>
      <c r="P547" s="133"/>
      <c r="Q547" s="133"/>
      <c r="R547" s="133"/>
    </row>
    <row r="548" spans="1:18" ht="13.5" customHeight="1" x14ac:dyDescent="0.2">
      <c r="A548" s="133"/>
      <c r="B548" s="157"/>
      <c r="C548" s="157"/>
      <c r="D548" s="157"/>
      <c r="E548" s="157"/>
      <c r="F548" s="133"/>
      <c r="G548" s="133"/>
      <c r="H548" s="133"/>
      <c r="I548" s="167"/>
      <c r="J548" s="133"/>
      <c r="K548" s="133"/>
      <c r="L548" s="133"/>
      <c r="M548" s="133"/>
      <c r="N548" s="133"/>
      <c r="O548" s="133"/>
      <c r="P548" s="133"/>
      <c r="Q548" s="133"/>
      <c r="R548" s="133"/>
    </row>
    <row r="549" spans="1:18" ht="13.5" customHeight="1" x14ac:dyDescent="0.2">
      <c r="A549" s="133"/>
      <c r="B549" s="157"/>
      <c r="C549" s="157"/>
      <c r="D549" s="157"/>
      <c r="E549" s="157"/>
      <c r="F549" s="133"/>
      <c r="G549" s="133"/>
      <c r="H549" s="133"/>
      <c r="I549" s="167"/>
      <c r="J549" s="133"/>
      <c r="K549" s="133"/>
      <c r="L549" s="133"/>
      <c r="M549" s="133"/>
      <c r="N549" s="133"/>
      <c r="O549" s="133"/>
      <c r="P549" s="133"/>
      <c r="Q549" s="133"/>
      <c r="R549" s="133"/>
    </row>
    <row r="550" spans="1:18" ht="13.5" customHeight="1" x14ac:dyDescent="0.2">
      <c r="A550" s="133"/>
      <c r="B550" s="157"/>
      <c r="C550" s="157"/>
      <c r="D550" s="157"/>
      <c r="E550" s="157"/>
      <c r="F550" s="133"/>
      <c r="G550" s="133"/>
      <c r="H550" s="133"/>
      <c r="I550" s="167"/>
      <c r="J550" s="133"/>
      <c r="K550" s="133"/>
      <c r="L550" s="133"/>
      <c r="M550" s="133"/>
      <c r="N550" s="133"/>
      <c r="O550" s="133"/>
      <c r="P550" s="133"/>
      <c r="Q550" s="133"/>
      <c r="R550" s="133"/>
    </row>
    <row r="551" spans="1:18" ht="13.5" customHeight="1" x14ac:dyDescent="0.2">
      <c r="A551" s="133"/>
      <c r="B551" s="157"/>
      <c r="C551" s="157"/>
      <c r="D551" s="157"/>
      <c r="E551" s="157"/>
      <c r="F551" s="133"/>
      <c r="G551" s="133"/>
      <c r="H551" s="133"/>
      <c r="I551" s="167"/>
      <c r="J551" s="133"/>
      <c r="K551" s="133"/>
      <c r="L551" s="133"/>
      <c r="M551" s="133"/>
      <c r="N551" s="133"/>
      <c r="O551" s="133"/>
      <c r="P551" s="133"/>
      <c r="Q551" s="133"/>
      <c r="R551" s="133"/>
    </row>
    <row r="552" spans="1:18" ht="13.5" customHeight="1" x14ac:dyDescent="0.2">
      <c r="A552" s="133"/>
      <c r="B552" s="157"/>
      <c r="C552" s="157"/>
      <c r="D552" s="157"/>
      <c r="E552" s="157"/>
      <c r="F552" s="133"/>
      <c r="G552" s="133"/>
      <c r="H552" s="133"/>
      <c r="I552" s="167"/>
      <c r="J552" s="133"/>
      <c r="K552" s="133"/>
      <c r="L552" s="133"/>
      <c r="M552" s="133"/>
      <c r="N552" s="133"/>
      <c r="O552" s="133"/>
      <c r="P552" s="133"/>
      <c r="Q552" s="133"/>
      <c r="R552" s="133"/>
    </row>
    <row r="553" spans="1:18" ht="13.5" customHeight="1" x14ac:dyDescent="0.2">
      <c r="A553" s="133"/>
      <c r="B553" s="157"/>
      <c r="C553" s="157"/>
      <c r="D553" s="157"/>
      <c r="E553" s="157"/>
      <c r="F553" s="133"/>
      <c r="G553" s="133"/>
      <c r="H553" s="133"/>
      <c r="I553" s="167"/>
      <c r="J553" s="133"/>
      <c r="K553" s="133"/>
      <c r="L553" s="133"/>
      <c r="M553" s="133"/>
      <c r="N553" s="133"/>
      <c r="O553" s="133"/>
      <c r="P553" s="133"/>
      <c r="Q553" s="133"/>
      <c r="R553" s="133"/>
    </row>
    <row r="554" spans="1:18" ht="13.5" customHeight="1" x14ac:dyDescent="0.2">
      <c r="A554" s="133"/>
      <c r="B554" s="157"/>
      <c r="C554" s="157"/>
      <c r="D554" s="157"/>
      <c r="E554" s="157"/>
      <c r="F554" s="133"/>
      <c r="G554" s="133"/>
      <c r="H554" s="133"/>
      <c r="I554" s="167"/>
      <c r="J554" s="133"/>
      <c r="K554" s="133"/>
      <c r="L554" s="133"/>
      <c r="M554" s="133"/>
      <c r="N554" s="133"/>
      <c r="O554" s="133"/>
      <c r="P554" s="133"/>
      <c r="Q554" s="133"/>
      <c r="R554" s="133"/>
    </row>
    <row r="555" spans="1:18" ht="13.5" customHeight="1" x14ac:dyDescent="0.2">
      <c r="A555" s="133"/>
      <c r="B555" s="157"/>
      <c r="C555" s="157"/>
      <c r="D555" s="157"/>
      <c r="E555" s="157"/>
      <c r="F555" s="133"/>
      <c r="G555" s="133"/>
      <c r="H555" s="133"/>
      <c r="I555" s="167"/>
      <c r="J555" s="133"/>
      <c r="K555" s="133"/>
      <c r="L555" s="133"/>
      <c r="M555" s="133"/>
      <c r="N555" s="133"/>
      <c r="O555" s="133"/>
      <c r="P555" s="133"/>
      <c r="Q555" s="133"/>
      <c r="R555" s="133"/>
    </row>
    <row r="556" spans="1:18" ht="13.5" customHeight="1" x14ac:dyDescent="0.2">
      <c r="A556" s="133"/>
      <c r="B556" s="157"/>
      <c r="C556" s="157"/>
      <c r="D556" s="157"/>
      <c r="E556" s="157"/>
      <c r="F556" s="133"/>
      <c r="G556" s="133"/>
      <c r="H556" s="133"/>
      <c r="I556" s="167"/>
      <c r="J556" s="133"/>
      <c r="K556" s="133"/>
      <c r="L556" s="133"/>
      <c r="M556" s="133"/>
      <c r="N556" s="133"/>
      <c r="O556" s="133"/>
      <c r="P556" s="133"/>
      <c r="Q556" s="133"/>
      <c r="R556" s="133"/>
    </row>
    <row r="557" spans="1:18" ht="13.5" customHeight="1" x14ac:dyDescent="0.2">
      <c r="A557" s="133"/>
      <c r="B557" s="157"/>
      <c r="C557" s="157"/>
      <c r="D557" s="157"/>
      <c r="E557" s="157"/>
      <c r="F557" s="133"/>
      <c r="G557" s="133"/>
      <c r="H557" s="133"/>
      <c r="I557" s="167"/>
      <c r="J557" s="133"/>
      <c r="K557" s="133"/>
      <c r="L557" s="133"/>
      <c r="M557" s="133"/>
      <c r="N557" s="133"/>
      <c r="O557" s="133"/>
      <c r="P557" s="133"/>
      <c r="Q557" s="133"/>
      <c r="R557" s="133"/>
    </row>
    <row r="558" spans="1:18" ht="13.5" customHeight="1" x14ac:dyDescent="0.2">
      <c r="A558" s="133"/>
      <c r="B558" s="157"/>
      <c r="C558" s="157"/>
      <c r="D558" s="157"/>
      <c r="E558" s="157"/>
      <c r="F558" s="133"/>
      <c r="G558" s="133"/>
      <c r="H558" s="133"/>
      <c r="I558" s="167"/>
      <c r="J558" s="133"/>
      <c r="K558" s="133"/>
      <c r="L558" s="133"/>
      <c r="M558" s="133"/>
      <c r="N558" s="133"/>
      <c r="O558" s="133"/>
      <c r="P558" s="133"/>
      <c r="Q558" s="133"/>
      <c r="R558" s="133"/>
    </row>
    <row r="559" spans="1:18" ht="13.5" customHeight="1" x14ac:dyDescent="0.2">
      <c r="A559" s="133"/>
      <c r="B559" s="157"/>
      <c r="C559" s="157"/>
      <c r="D559" s="157"/>
      <c r="E559" s="157"/>
      <c r="F559" s="133"/>
      <c r="G559" s="133"/>
      <c r="H559" s="133"/>
      <c r="I559" s="167"/>
      <c r="J559" s="133"/>
      <c r="K559" s="133"/>
      <c r="L559" s="133"/>
      <c r="M559" s="133"/>
      <c r="N559" s="133"/>
      <c r="O559" s="133"/>
      <c r="P559" s="133"/>
      <c r="Q559" s="133"/>
      <c r="R559" s="133"/>
    </row>
    <row r="560" spans="1:18" ht="13.5" customHeight="1" x14ac:dyDescent="0.2">
      <c r="A560" s="133"/>
      <c r="B560" s="157"/>
      <c r="C560" s="157"/>
      <c r="D560" s="157"/>
      <c r="E560" s="157"/>
      <c r="F560" s="133"/>
      <c r="G560" s="133"/>
      <c r="H560" s="133"/>
      <c r="I560" s="167"/>
      <c r="J560" s="133"/>
      <c r="K560" s="133"/>
      <c r="L560" s="133"/>
      <c r="M560" s="133"/>
      <c r="N560" s="133"/>
      <c r="O560" s="133"/>
      <c r="P560" s="133"/>
      <c r="Q560" s="133"/>
      <c r="R560" s="133"/>
    </row>
    <row r="561" spans="1:18" ht="13.5" customHeight="1" x14ac:dyDescent="0.2">
      <c r="A561" s="133"/>
      <c r="B561" s="157"/>
      <c r="C561" s="157"/>
      <c r="D561" s="157"/>
      <c r="E561" s="157"/>
      <c r="F561" s="133"/>
      <c r="G561" s="133"/>
      <c r="H561" s="133"/>
      <c r="I561" s="167"/>
      <c r="J561" s="133"/>
      <c r="K561" s="133"/>
      <c r="L561" s="133"/>
      <c r="M561" s="133"/>
      <c r="N561" s="133"/>
      <c r="O561" s="133"/>
      <c r="P561" s="133"/>
      <c r="Q561" s="133"/>
      <c r="R561" s="133"/>
    </row>
    <row r="562" spans="1:18" ht="13.5" customHeight="1" x14ac:dyDescent="0.2">
      <c r="A562" s="133"/>
      <c r="B562" s="157"/>
      <c r="C562" s="157"/>
      <c r="D562" s="157"/>
      <c r="E562" s="157"/>
      <c r="F562" s="133"/>
      <c r="G562" s="133"/>
      <c r="H562" s="133"/>
      <c r="I562" s="167"/>
      <c r="J562" s="133"/>
      <c r="K562" s="133"/>
      <c r="L562" s="133"/>
      <c r="M562" s="133"/>
      <c r="N562" s="133"/>
      <c r="O562" s="133"/>
      <c r="P562" s="133"/>
      <c r="Q562" s="133"/>
      <c r="R562" s="133"/>
    </row>
    <row r="563" spans="1:18" ht="13.5" customHeight="1" x14ac:dyDescent="0.2">
      <c r="A563" s="133"/>
      <c r="B563" s="157"/>
      <c r="C563" s="157"/>
      <c r="D563" s="157"/>
      <c r="E563" s="157"/>
      <c r="F563" s="133"/>
      <c r="G563" s="133"/>
      <c r="H563" s="133"/>
      <c r="I563" s="167"/>
      <c r="J563" s="133"/>
      <c r="K563" s="133"/>
      <c r="L563" s="133"/>
      <c r="M563" s="133"/>
      <c r="N563" s="133"/>
      <c r="O563" s="133"/>
      <c r="P563" s="133"/>
      <c r="Q563" s="133"/>
      <c r="R563" s="133"/>
    </row>
    <row r="564" spans="1:18" ht="13.5" customHeight="1" x14ac:dyDescent="0.2">
      <c r="A564" s="133"/>
      <c r="B564" s="157"/>
      <c r="C564" s="157"/>
      <c r="D564" s="157"/>
      <c r="E564" s="157"/>
      <c r="F564" s="133"/>
      <c r="G564" s="133"/>
      <c r="H564" s="133"/>
      <c r="I564" s="167"/>
      <c r="J564" s="133"/>
      <c r="K564" s="133"/>
      <c r="L564" s="133"/>
      <c r="M564" s="133"/>
      <c r="N564" s="133"/>
      <c r="O564" s="133"/>
      <c r="P564" s="133"/>
      <c r="Q564" s="133"/>
      <c r="R564" s="133"/>
    </row>
    <row r="565" spans="1:18" ht="13.5" customHeight="1" x14ac:dyDescent="0.2">
      <c r="A565" s="133"/>
      <c r="B565" s="157"/>
      <c r="C565" s="157"/>
      <c r="D565" s="157"/>
      <c r="E565" s="157"/>
      <c r="F565" s="133"/>
      <c r="G565" s="133"/>
      <c r="H565" s="133"/>
      <c r="I565" s="167"/>
      <c r="J565" s="133"/>
      <c r="K565" s="133"/>
      <c r="L565" s="133"/>
      <c r="M565" s="133"/>
      <c r="N565" s="133"/>
      <c r="O565" s="133"/>
      <c r="P565" s="133"/>
      <c r="Q565" s="133"/>
      <c r="R565" s="133"/>
    </row>
    <row r="566" spans="1:18" ht="13.5" customHeight="1" x14ac:dyDescent="0.2">
      <c r="A566" s="133"/>
      <c r="B566" s="157"/>
      <c r="C566" s="157"/>
      <c r="D566" s="157"/>
      <c r="E566" s="157"/>
      <c r="F566" s="133"/>
      <c r="G566" s="133"/>
      <c r="H566" s="133"/>
      <c r="I566" s="167"/>
      <c r="J566" s="133"/>
      <c r="K566" s="133"/>
      <c r="L566" s="133"/>
      <c r="M566" s="133"/>
      <c r="N566" s="133"/>
      <c r="O566" s="133"/>
      <c r="P566" s="133"/>
      <c r="Q566" s="133"/>
      <c r="R566" s="133"/>
    </row>
    <row r="567" spans="1:18" ht="13.5" customHeight="1" x14ac:dyDescent="0.2">
      <c r="A567" s="133"/>
      <c r="B567" s="157"/>
      <c r="C567" s="157"/>
      <c r="D567" s="157"/>
      <c r="E567" s="157"/>
      <c r="F567" s="133"/>
      <c r="G567" s="133"/>
      <c r="H567" s="133"/>
      <c r="I567" s="167"/>
      <c r="J567" s="133"/>
      <c r="K567" s="133"/>
      <c r="L567" s="133"/>
      <c r="M567" s="133"/>
      <c r="N567" s="133"/>
      <c r="O567" s="133"/>
      <c r="P567" s="133"/>
      <c r="Q567" s="133"/>
      <c r="R567" s="133"/>
    </row>
    <row r="568" spans="1:18" ht="13.5" customHeight="1" x14ac:dyDescent="0.2">
      <c r="A568" s="133"/>
      <c r="B568" s="157"/>
      <c r="C568" s="157"/>
      <c r="D568" s="157"/>
      <c r="E568" s="157"/>
      <c r="F568" s="133"/>
      <c r="G568" s="133"/>
      <c r="H568" s="133"/>
      <c r="I568" s="167"/>
      <c r="J568" s="133"/>
      <c r="K568" s="133"/>
      <c r="L568" s="133"/>
      <c r="M568" s="133"/>
      <c r="N568" s="133"/>
      <c r="O568" s="133"/>
      <c r="P568" s="133"/>
      <c r="Q568" s="133"/>
      <c r="R568" s="133"/>
    </row>
    <row r="569" spans="1:18" ht="13.5" customHeight="1" x14ac:dyDescent="0.2">
      <c r="A569" s="133"/>
      <c r="B569" s="157"/>
      <c r="C569" s="157"/>
      <c r="D569" s="157"/>
      <c r="E569" s="157"/>
      <c r="F569" s="133"/>
      <c r="G569" s="133"/>
      <c r="H569" s="133"/>
      <c r="I569" s="167"/>
      <c r="J569" s="133"/>
      <c r="K569" s="133"/>
      <c r="L569" s="133"/>
      <c r="M569" s="133"/>
      <c r="N569" s="133"/>
      <c r="O569" s="133"/>
      <c r="P569" s="133"/>
      <c r="Q569" s="133"/>
      <c r="R569" s="133"/>
    </row>
    <row r="570" spans="1:18" ht="13.5" customHeight="1" x14ac:dyDescent="0.2">
      <c r="A570" s="133"/>
      <c r="B570" s="157"/>
      <c r="C570" s="157"/>
      <c r="D570" s="157"/>
      <c r="E570" s="157"/>
      <c r="F570" s="133"/>
      <c r="G570" s="133"/>
      <c r="H570" s="133"/>
      <c r="I570" s="167"/>
      <c r="J570" s="133"/>
      <c r="K570" s="133"/>
      <c r="L570" s="133"/>
      <c r="M570" s="133"/>
      <c r="N570" s="133"/>
      <c r="O570" s="133"/>
      <c r="P570" s="133"/>
      <c r="Q570" s="133"/>
      <c r="R570" s="133"/>
    </row>
    <row r="571" spans="1:18" ht="13.5" customHeight="1" x14ac:dyDescent="0.2">
      <c r="A571" s="133"/>
      <c r="B571" s="157"/>
      <c r="C571" s="157"/>
      <c r="D571" s="157"/>
      <c r="E571" s="157"/>
      <c r="F571" s="133"/>
      <c r="G571" s="133"/>
      <c r="H571" s="133"/>
      <c r="I571" s="167"/>
      <c r="J571" s="133"/>
      <c r="K571" s="133"/>
      <c r="L571" s="133"/>
      <c r="M571" s="133"/>
      <c r="N571" s="133"/>
      <c r="O571" s="133"/>
      <c r="P571" s="133"/>
      <c r="Q571" s="133"/>
      <c r="R571" s="133"/>
    </row>
    <row r="572" spans="1:18" ht="13.5" customHeight="1" x14ac:dyDescent="0.2">
      <c r="A572" s="133"/>
      <c r="B572" s="157"/>
      <c r="C572" s="157"/>
      <c r="D572" s="157"/>
      <c r="E572" s="157"/>
      <c r="F572" s="133"/>
      <c r="G572" s="133"/>
      <c r="H572" s="133"/>
      <c r="I572" s="167"/>
      <c r="J572" s="133"/>
      <c r="K572" s="133"/>
      <c r="L572" s="133"/>
      <c r="M572" s="133"/>
      <c r="N572" s="133"/>
      <c r="O572" s="133"/>
      <c r="P572" s="133"/>
      <c r="Q572" s="133"/>
      <c r="R572" s="133"/>
    </row>
    <row r="573" spans="1:18" ht="13.5" customHeight="1" x14ac:dyDescent="0.2">
      <c r="A573" s="133"/>
      <c r="B573" s="157"/>
      <c r="C573" s="157"/>
      <c r="D573" s="157"/>
      <c r="E573" s="157"/>
      <c r="F573" s="133"/>
      <c r="G573" s="133"/>
      <c r="H573" s="133"/>
      <c r="I573" s="167"/>
      <c r="J573" s="133"/>
      <c r="K573" s="133"/>
      <c r="L573" s="133"/>
      <c r="M573" s="133"/>
      <c r="N573" s="133"/>
      <c r="O573" s="133"/>
      <c r="P573" s="133"/>
      <c r="Q573" s="133"/>
      <c r="R573" s="133"/>
    </row>
    <row r="574" spans="1:18" ht="13.5" customHeight="1" x14ac:dyDescent="0.2">
      <c r="A574" s="133"/>
      <c r="B574" s="157"/>
      <c r="C574" s="157"/>
      <c r="D574" s="157"/>
      <c r="E574" s="157"/>
      <c r="F574" s="133"/>
      <c r="G574" s="133"/>
      <c r="H574" s="133"/>
      <c r="I574" s="167"/>
      <c r="J574" s="133"/>
      <c r="K574" s="133"/>
      <c r="L574" s="133"/>
      <c r="M574" s="133"/>
      <c r="N574" s="133"/>
      <c r="O574" s="133"/>
      <c r="P574" s="133"/>
      <c r="Q574" s="133"/>
      <c r="R574" s="133"/>
    </row>
    <row r="575" spans="1:18" ht="13.5" customHeight="1" x14ac:dyDescent="0.2">
      <c r="A575" s="133"/>
      <c r="B575" s="157"/>
      <c r="C575" s="157"/>
      <c r="D575" s="157"/>
      <c r="E575" s="157"/>
      <c r="F575" s="133"/>
      <c r="G575" s="133"/>
      <c r="H575" s="133"/>
      <c r="I575" s="167"/>
      <c r="J575" s="133"/>
      <c r="K575" s="133"/>
      <c r="L575" s="133"/>
      <c r="M575" s="133"/>
      <c r="N575" s="133"/>
      <c r="O575" s="133"/>
      <c r="P575" s="133"/>
      <c r="Q575" s="133"/>
      <c r="R575" s="133"/>
    </row>
    <row r="576" spans="1:18" ht="13.5" customHeight="1" x14ac:dyDescent="0.2">
      <c r="A576" s="133"/>
      <c r="B576" s="157"/>
      <c r="C576" s="157"/>
      <c r="D576" s="157"/>
      <c r="E576" s="157"/>
      <c r="F576" s="133"/>
      <c r="G576" s="133"/>
      <c r="H576" s="133"/>
      <c r="I576" s="167"/>
      <c r="J576" s="133"/>
      <c r="K576" s="133"/>
      <c r="L576" s="133"/>
      <c r="M576" s="133"/>
      <c r="N576" s="133"/>
      <c r="O576" s="133"/>
      <c r="P576" s="133"/>
      <c r="Q576" s="133"/>
      <c r="R576" s="133"/>
    </row>
    <row r="577" spans="1:18" ht="13.5" customHeight="1" x14ac:dyDescent="0.2">
      <c r="A577" s="133"/>
      <c r="B577" s="157"/>
      <c r="C577" s="157"/>
      <c r="D577" s="157"/>
      <c r="E577" s="157"/>
      <c r="F577" s="133"/>
      <c r="G577" s="133"/>
      <c r="H577" s="133"/>
      <c r="I577" s="167"/>
      <c r="J577" s="133"/>
      <c r="K577" s="133"/>
      <c r="L577" s="133"/>
      <c r="M577" s="133"/>
      <c r="N577" s="133"/>
      <c r="O577" s="133"/>
      <c r="P577" s="133"/>
      <c r="Q577" s="133"/>
      <c r="R577" s="133"/>
    </row>
    <row r="578" spans="1:18" ht="13.5" customHeight="1" x14ac:dyDescent="0.2">
      <c r="A578" s="133"/>
      <c r="B578" s="157"/>
      <c r="C578" s="157"/>
      <c r="D578" s="157"/>
      <c r="E578" s="157"/>
      <c r="F578" s="133"/>
      <c r="G578" s="133"/>
      <c r="H578" s="133"/>
      <c r="I578" s="167"/>
      <c r="J578" s="133"/>
      <c r="K578" s="133"/>
      <c r="L578" s="133"/>
      <c r="M578" s="133"/>
      <c r="N578" s="133"/>
      <c r="O578" s="133"/>
      <c r="P578" s="133"/>
      <c r="Q578" s="133"/>
      <c r="R578" s="133"/>
    </row>
    <row r="579" spans="1:18" ht="13.5" customHeight="1" x14ac:dyDescent="0.2">
      <c r="A579" s="133"/>
      <c r="B579" s="157"/>
      <c r="C579" s="157"/>
      <c r="D579" s="157"/>
      <c r="E579" s="157"/>
      <c r="F579" s="133"/>
      <c r="G579" s="133"/>
      <c r="H579" s="133"/>
      <c r="I579" s="167"/>
      <c r="J579" s="133"/>
      <c r="K579" s="133"/>
      <c r="L579" s="133"/>
      <c r="M579" s="133"/>
      <c r="N579" s="133"/>
      <c r="O579" s="133"/>
      <c r="P579" s="133"/>
      <c r="Q579" s="133"/>
      <c r="R579" s="133"/>
    </row>
    <row r="580" spans="1:18" ht="13.5" customHeight="1" x14ac:dyDescent="0.2">
      <c r="A580" s="133"/>
      <c r="B580" s="157"/>
      <c r="C580" s="157"/>
      <c r="D580" s="157"/>
      <c r="E580" s="157"/>
      <c r="F580" s="133"/>
      <c r="G580" s="133"/>
      <c r="H580" s="133"/>
      <c r="I580" s="167"/>
      <c r="J580" s="133"/>
      <c r="K580" s="133"/>
      <c r="L580" s="133"/>
      <c r="M580" s="133"/>
      <c r="N580" s="133"/>
      <c r="O580" s="133"/>
      <c r="P580" s="133"/>
      <c r="Q580" s="133"/>
      <c r="R580" s="133"/>
    </row>
    <row r="581" spans="1:18" ht="13.5" customHeight="1" x14ac:dyDescent="0.2">
      <c r="A581" s="133"/>
      <c r="B581" s="157"/>
      <c r="C581" s="157"/>
      <c r="D581" s="157"/>
      <c r="E581" s="157"/>
      <c r="F581" s="133"/>
      <c r="G581" s="133"/>
      <c r="H581" s="133"/>
      <c r="I581" s="167"/>
      <c r="J581" s="133"/>
      <c r="K581" s="133"/>
      <c r="L581" s="133"/>
      <c r="M581" s="133"/>
      <c r="N581" s="133"/>
      <c r="O581" s="133"/>
      <c r="P581" s="133"/>
      <c r="Q581" s="133"/>
      <c r="R581" s="133"/>
    </row>
    <row r="582" spans="1:18" ht="13.5" customHeight="1" x14ac:dyDescent="0.2">
      <c r="A582" s="133"/>
      <c r="B582" s="157"/>
      <c r="C582" s="157"/>
      <c r="D582" s="157"/>
      <c r="E582" s="157"/>
      <c r="F582" s="133"/>
      <c r="G582" s="133"/>
      <c r="H582" s="133"/>
      <c r="I582" s="167"/>
      <c r="J582" s="133"/>
      <c r="K582" s="133"/>
      <c r="L582" s="133"/>
      <c r="M582" s="133"/>
      <c r="N582" s="133"/>
      <c r="O582" s="133"/>
      <c r="P582" s="133"/>
      <c r="Q582" s="133"/>
      <c r="R582" s="133"/>
    </row>
    <row r="583" spans="1:18" ht="13.5" customHeight="1" x14ac:dyDescent="0.2">
      <c r="A583" s="133"/>
      <c r="B583" s="157"/>
      <c r="C583" s="157"/>
      <c r="D583" s="157"/>
      <c r="E583" s="157"/>
      <c r="F583" s="133"/>
      <c r="G583" s="133"/>
      <c r="H583" s="133"/>
      <c r="I583" s="167"/>
      <c r="J583" s="133"/>
      <c r="K583" s="133"/>
      <c r="L583" s="133"/>
      <c r="M583" s="133"/>
      <c r="N583" s="133"/>
      <c r="O583" s="133"/>
      <c r="P583" s="133"/>
      <c r="Q583" s="133"/>
      <c r="R583" s="133"/>
    </row>
    <row r="584" spans="1:18" ht="13.5" customHeight="1" x14ac:dyDescent="0.2">
      <c r="A584" s="133"/>
      <c r="B584" s="157"/>
      <c r="C584" s="157"/>
      <c r="D584" s="157"/>
      <c r="E584" s="157"/>
      <c r="F584" s="133"/>
      <c r="G584" s="133"/>
      <c r="H584" s="133"/>
      <c r="I584" s="167"/>
      <c r="J584" s="133"/>
      <c r="K584" s="133"/>
      <c r="L584" s="133"/>
      <c r="M584" s="133"/>
      <c r="N584" s="133"/>
      <c r="O584" s="133"/>
      <c r="P584" s="133"/>
      <c r="Q584" s="133"/>
      <c r="R584" s="133"/>
    </row>
    <row r="585" spans="1:18" ht="13.5" customHeight="1" x14ac:dyDescent="0.2">
      <c r="A585" s="133"/>
      <c r="B585" s="157"/>
      <c r="C585" s="157"/>
      <c r="D585" s="157"/>
      <c r="E585" s="157"/>
      <c r="F585" s="133"/>
      <c r="G585" s="133"/>
      <c r="H585" s="133"/>
      <c r="I585" s="167"/>
      <c r="J585" s="133"/>
      <c r="K585" s="133"/>
      <c r="L585" s="133"/>
      <c r="M585" s="133"/>
      <c r="N585" s="133"/>
      <c r="O585" s="133"/>
      <c r="P585" s="133"/>
      <c r="Q585" s="133"/>
      <c r="R585" s="133"/>
    </row>
    <row r="586" spans="1:18" ht="13.5" customHeight="1" x14ac:dyDescent="0.2">
      <c r="A586" s="133"/>
      <c r="B586" s="157"/>
      <c r="C586" s="157"/>
      <c r="D586" s="157"/>
      <c r="E586" s="157"/>
      <c r="F586" s="133"/>
      <c r="G586" s="133"/>
      <c r="H586" s="133"/>
      <c r="I586" s="167"/>
      <c r="J586" s="133"/>
      <c r="K586" s="133"/>
      <c r="L586" s="133"/>
      <c r="M586" s="133"/>
      <c r="N586" s="133"/>
      <c r="O586" s="133"/>
      <c r="P586" s="133"/>
      <c r="Q586" s="133"/>
      <c r="R586" s="133"/>
    </row>
    <row r="587" spans="1:18" ht="13.5" customHeight="1" x14ac:dyDescent="0.2">
      <c r="A587" s="133"/>
      <c r="B587" s="157"/>
      <c r="C587" s="157"/>
      <c r="D587" s="157"/>
      <c r="E587" s="157"/>
      <c r="F587" s="133"/>
      <c r="G587" s="133"/>
      <c r="H587" s="133"/>
      <c r="I587" s="167"/>
      <c r="J587" s="133"/>
      <c r="K587" s="133"/>
      <c r="L587" s="133"/>
      <c r="M587" s="133"/>
      <c r="N587" s="133"/>
      <c r="O587" s="133"/>
      <c r="P587" s="133"/>
      <c r="Q587" s="133"/>
      <c r="R587" s="133"/>
    </row>
    <row r="588" spans="1:18" ht="13.5" customHeight="1" x14ac:dyDescent="0.2">
      <c r="A588" s="133"/>
      <c r="B588" s="157"/>
      <c r="C588" s="157"/>
      <c r="D588" s="157"/>
      <c r="E588" s="157"/>
      <c r="F588" s="133"/>
      <c r="G588" s="133"/>
      <c r="H588" s="133"/>
      <c r="I588" s="167"/>
      <c r="J588" s="133"/>
      <c r="K588" s="133"/>
      <c r="L588" s="133"/>
      <c r="M588" s="133"/>
      <c r="N588" s="133"/>
      <c r="O588" s="133"/>
      <c r="P588" s="133"/>
      <c r="Q588" s="133"/>
      <c r="R588" s="133"/>
    </row>
    <row r="589" spans="1:18" ht="13.5" customHeight="1" x14ac:dyDescent="0.2">
      <c r="A589" s="133"/>
      <c r="B589" s="157"/>
      <c r="C589" s="157"/>
      <c r="D589" s="157"/>
      <c r="E589" s="157"/>
      <c r="F589" s="133"/>
      <c r="G589" s="133"/>
      <c r="H589" s="133"/>
      <c r="I589" s="167"/>
      <c r="J589" s="133"/>
      <c r="K589" s="133"/>
      <c r="L589" s="133"/>
      <c r="M589" s="133"/>
      <c r="N589" s="133"/>
      <c r="O589" s="133"/>
      <c r="P589" s="133"/>
      <c r="Q589" s="133"/>
      <c r="R589" s="133"/>
    </row>
    <row r="590" spans="1:18" ht="13.5" customHeight="1" x14ac:dyDescent="0.2">
      <c r="A590" s="133"/>
      <c r="B590" s="157"/>
      <c r="C590" s="157"/>
      <c r="D590" s="157"/>
      <c r="E590" s="157"/>
      <c r="F590" s="133"/>
      <c r="G590" s="133"/>
      <c r="H590" s="133"/>
      <c r="I590" s="167"/>
      <c r="J590" s="133"/>
      <c r="K590" s="133"/>
      <c r="L590" s="133"/>
      <c r="M590" s="133"/>
      <c r="N590" s="133"/>
      <c r="O590" s="133"/>
      <c r="P590" s="133"/>
      <c r="Q590" s="133"/>
      <c r="R590" s="133"/>
    </row>
    <row r="591" spans="1:18" ht="13.5" customHeight="1" x14ac:dyDescent="0.2">
      <c r="A591" s="133"/>
      <c r="B591" s="157"/>
      <c r="C591" s="157"/>
      <c r="D591" s="157"/>
      <c r="E591" s="157"/>
      <c r="F591" s="133"/>
      <c r="G591" s="133"/>
      <c r="H591" s="133"/>
      <c r="I591" s="167"/>
      <c r="J591" s="133"/>
      <c r="K591" s="133"/>
      <c r="L591" s="133"/>
      <c r="M591" s="133"/>
      <c r="N591" s="133"/>
      <c r="O591" s="133"/>
      <c r="P591" s="133"/>
      <c r="Q591" s="133"/>
      <c r="R591" s="133"/>
    </row>
    <row r="592" spans="1:18" ht="13.5" customHeight="1" x14ac:dyDescent="0.2">
      <c r="A592" s="133"/>
      <c r="B592" s="157"/>
      <c r="C592" s="157"/>
      <c r="D592" s="157"/>
      <c r="E592" s="157"/>
      <c r="F592" s="133"/>
      <c r="G592" s="133"/>
      <c r="H592" s="133"/>
      <c r="I592" s="167"/>
      <c r="J592" s="133"/>
      <c r="K592" s="133"/>
      <c r="L592" s="133"/>
      <c r="M592" s="133"/>
      <c r="N592" s="133"/>
      <c r="O592" s="133"/>
      <c r="P592" s="133"/>
      <c r="Q592" s="133"/>
      <c r="R592" s="133"/>
    </row>
    <row r="593" spans="1:18" ht="13.5" customHeight="1" x14ac:dyDescent="0.2">
      <c r="A593" s="133"/>
      <c r="B593" s="157"/>
      <c r="C593" s="157"/>
      <c r="D593" s="157"/>
      <c r="E593" s="157"/>
      <c r="F593" s="133"/>
      <c r="G593" s="133"/>
      <c r="H593" s="133"/>
      <c r="I593" s="167"/>
      <c r="J593" s="133"/>
      <c r="K593" s="133"/>
      <c r="L593" s="133"/>
      <c r="M593" s="133"/>
      <c r="N593" s="133"/>
      <c r="O593" s="133"/>
      <c r="P593" s="133"/>
      <c r="Q593" s="133"/>
      <c r="R593" s="133"/>
    </row>
    <row r="594" spans="1:18" ht="13.5" customHeight="1" x14ac:dyDescent="0.2">
      <c r="A594" s="133"/>
      <c r="B594" s="157"/>
      <c r="C594" s="157"/>
      <c r="D594" s="157"/>
      <c r="E594" s="157"/>
      <c r="F594" s="133"/>
      <c r="G594" s="133"/>
      <c r="H594" s="133"/>
      <c r="I594" s="167"/>
      <c r="J594" s="133"/>
      <c r="K594" s="133"/>
      <c r="L594" s="133"/>
      <c r="M594" s="133"/>
      <c r="N594" s="133"/>
      <c r="O594" s="133"/>
      <c r="P594" s="133"/>
      <c r="Q594" s="133"/>
      <c r="R594" s="133"/>
    </row>
    <row r="595" spans="1:18" ht="13.5" customHeight="1" x14ac:dyDescent="0.2">
      <c r="A595" s="133"/>
      <c r="B595" s="157"/>
      <c r="C595" s="157"/>
      <c r="D595" s="157"/>
      <c r="E595" s="157"/>
      <c r="F595" s="133"/>
      <c r="G595" s="133"/>
      <c r="H595" s="133"/>
      <c r="I595" s="167"/>
      <c r="J595" s="133"/>
      <c r="K595" s="133"/>
      <c r="L595" s="133"/>
      <c r="M595" s="133"/>
      <c r="N595" s="133"/>
      <c r="O595" s="133"/>
      <c r="P595" s="133"/>
      <c r="Q595" s="133"/>
      <c r="R595" s="133"/>
    </row>
    <row r="596" spans="1:18" ht="13.5" customHeight="1" x14ac:dyDescent="0.2">
      <c r="A596" s="133"/>
      <c r="B596" s="157"/>
      <c r="C596" s="157"/>
      <c r="D596" s="157"/>
      <c r="E596" s="157"/>
      <c r="F596" s="133"/>
      <c r="G596" s="133"/>
      <c r="H596" s="133"/>
      <c r="I596" s="167"/>
      <c r="J596" s="133"/>
      <c r="K596" s="133"/>
      <c r="L596" s="133"/>
      <c r="M596" s="133"/>
      <c r="N596" s="133"/>
      <c r="O596" s="133"/>
      <c r="P596" s="133"/>
      <c r="Q596" s="133"/>
      <c r="R596" s="133"/>
    </row>
    <row r="597" spans="1:18" ht="13.5" customHeight="1" x14ac:dyDescent="0.2">
      <c r="A597" s="133"/>
      <c r="B597" s="157"/>
      <c r="C597" s="157"/>
      <c r="D597" s="157"/>
      <c r="E597" s="157"/>
      <c r="F597" s="133"/>
      <c r="G597" s="133"/>
      <c r="H597" s="133"/>
      <c r="I597" s="167"/>
      <c r="J597" s="133"/>
      <c r="K597" s="133"/>
      <c r="L597" s="133"/>
      <c r="M597" s="133"/>
      <c r="N597" s="133"/>
      <c r="O597" s="133"/>
      <c r="P597" s="133"/>
      <c r="Q597" s="133"/>
      <c r="R597" s="133"/>
    </row>
    <row r="598" spans="1:18" ht="13.5" customHeight="1" x14ac:dyDescent="0.2">
      <c r="A598" s="133"/>
      <c r="B598" s="157"/>
      <c r="C598" s="157"/>
      <c r="D598" s="157"/>
      <c r="E598" s="157"/>
      <c r="F598" s="133"/>
      <c r="G598" s="133"/>
      <c r="H598" s="133"/>
      <c r="I598" s="167"/>
      <c r="J598" s="133"/>
      <c r="K598" s="133"/>
      <c r="L598" s="133"/>
      <c r="M598" s="133"/>
      <c r="N598" s="133"/>
      <c r="O598" s="133"/>
      <c r="P598" s="133"/>
      <c r="Q598" s="133"/>
      <c r="R598" s="133"/>
    </row>
    <row r="599" spans="1:18" ht="13.5" customHeight="1" x14ac:dyDescent="0.2">
      <c r="A599" s="133"/>
      <c r="B599" s="157"/>
      <c r="C599" s="157"/>
      <c r="D599" s="157"/>
      <c r="E599" s="157"/>
      <c r="F599" s="133"/>
      <c r="G599" s="133"/>
      <c r="H599" s="133"/>
      <c r="I599" s="167"/>
      <c r="J599" s="133"/>
      <c r="K599" s="133"/>
      <c r="L599" s="133"/>
      <c r="M599" s="133"/>
      <c r="N599" s="133"/>
      <c r="O599" s="133"/>
      <c r="P599" s="133"/>
      <c r="Q599" s="133"/>
      <c r="R599" s="133"/>
    </row>
    <row r="600" spans="1:18" ht="13.5" customHeight="1" x14ac:dyDescent="0.2">
      <c r="A600" s="133"/>
      <c r="B600" s="157"/>
      <c r="C600" s="157"/>
      <c r="D600" s="157"/>
      <c r="E600" s="157"/>
      <c r="F600" s="133"/>
      <c r="G600" s="133"/>
      <c r="H600" s="133"/>
      <c r="I600" s="167"/>
      <c r="J600" s="133"/>
      <c r="K600" s="133"/>
      <c r="L600" s="133"/>
      <c r="M600" s="133"/>
      <c r="N600" s="133"/>
      <c r="O600" s="133"/>
      <c r="P600" s="133"/>
      <c r="Q600" s="133"/>
      <c r="R600" s="133"/>
    </row>
    <row r="601" spans="1:18" ht="13.5" customHeight="1" x14ac:dyDescent="0.2">
      <c r="A601" s="133"/>
      <c r="B601" s="157"/>
      <c r="C601" s="157"/>
      <c r="D601" s="157"/>
      <c r="E601" s="157"/>
      <c r="F601" s="133"/>
      <c r="G601" s="133"/>
      <c r="H601" s="133"/>
      <c r="I601" s="167"/>
      <c r="J601" s="133"/>
      <c r="K601" s="133"/>
      <c r="L601" s="133"/>
      <c r="M601" s="133"/>
      <c r="N601" s="133"/>
      <c r="O601" s="133"/>
      <c r="P601" s="133"/>
      <c r="Q601" s="133"/>
      <c r="R601" s="133"/>
    </row>
    <row r="602" spans="1:18" ht="13.5" customHeight="1" x14ac:dyDescent="0.2">
      <c r="A602" s="133"/>
      <c r="B602" s="157"/>
      <c r="C602" s="157"/>
      <c r="D602" s="157"/>
      <c r="E602" s="157"/>
      <c r="F602" s="133"/>
      <c r="G602" s="133"/>
      <c r="H602" s="133"/>
      <c r="I602" s="167"/>
      <c r="J602" s="133"/>
      <c r="K602" s="133"/>
      <c r="L602" s="133"/>
      <c r="M602" s="133"/>
      <c r="N602" s="133"/>
      <c r="O602" s="133"/>
      <c r="P602" s="133"/>
      <c r="Q602" s="133"/>
      <c r="R602" s="133"/>
    </row>
    <row r="603" spans="1:18" ht="13.5" customHeight="1" x14ac:dyDescent="0.2">
      <c r="A603" s="133"/>
      <c r="B603" s="157"/>
      <c r="C603" s="157"/>
      <c r="D603" s="157"/>
      <c r="E603" s="157"/>
      <c r="F603" s="133"/>
      <c r="G603" s="133"/>
      <c r="H603" s="133"/>
      <c r="I603" s="167"/>
      <c r="J603" s="133"/>
      <c r="K603" s="133"/>
      <c r="L603" s="133"/>
      <c r="M603" s="133"/>
      <c r="N603" s="133"/>
      <c r="O603" s="133"/>
      <c r="P603" s="133"/>
      <c r="Q603" s="133"/>
      <c r="R603" s="133"/>
    </row>
    <row r="604" spans="1:18" ht="13.5" customHeight="1" x14ac:dyDescent="0.2">
      <c r="A604" s="133"/>
      <c r="B604" s="157"/>
      <c r="C604" s="157"/>
      <c r="D604" s="157"/>
      <c r="E604" s="157"/>
      <c r="F604" s="133"/>
      <c r="G604" s="133"/>
      <c r="H604" s="133"/>
      <c r="I604" s="167"/>
      <c r="J604" s="133"/>
      <c r="K604" s="133"/>
      <c r="L604" s="133"/>
      <c r="M604" s="133"/>
      <c r="N604" s="133"/>
      <c r="O604" s="133"/>
      <c r="P604" s="133"/>
      <c r="Q604" s="133"/>
      <c r="R604" s="133"/>
    </row>
    <row r="605" spans="1:18" ht="13.5" customHeight="1" x14ac:dyDescent="0.2">
      <c r="A605" s="133"/>
      <c r="B605" s="157"/>
      <c r="C605" s="157"/>
      <c r="D605" s="157"/>
      <c r="E605" s="157"/>
      <c r="F605" s="133"/>
      <c r="G605" s="133"/>
      <c r="H605" s="133"/>
      <c r="I605" s="167"/>
      <c r="J605" s="133"/>
      <c r="K605" s="133"/>
      <c r="L605" s="133"/>
      <c r="M605" s="133"/>
      <c r="N605" s="133"/>
      <c r="O605" s="133"/>
      <c r="P605" s="133"/>
      <c r="Q605" s="133"/>
      <c r="R605" s="133"/>
    </row>
    <row r="606" spans="1:18" ht="13.5" customHeight="1" x14ac:dyDescent="0.2">
      <c r="A606" s="133"/>
      <c r="B606" s="157"/>
      <c r="C606" s="157"/>
      <c r="D606" s="157"/>
      <c r="E606" s="157"/>
      <c r="F606" s="133"/>
      <c r="G606" s="133"/>
      <c r="H606" s="133"/>
      <c r="I606" s="167"/>
      <c r="J606" s="133"/>
      <c r="K606" s="133"/>
      <c r="L606" s="133"/>
      <c r="M606" s="133"/>
      <c r="N606" s="133"/>
      <c r="O606" s="133"/>
      <c r="P606" s="133"/>
      <c r="Q606" s="133"/>
      <c r="R606" s="133"/>
    </row>
    <row r="607" spans="1:18" ht="13.5" customHeight="1" x14ac:dyDescent="0.2">
      <c r="A607" s="133"/>
      <c r="B607" s="157"/>
      <c r="C607" s="157"/>
      <c r="D607" s="157"/>
      <c r="E607" s="157"/>
      <c r="F607" s="133"/>
      <c r="G607" s="133"/>
      <c r="H607" s="133"/>
      <c r="I607" s="167"/>
      <c r="J607" s="133"/>
      <c r="K607" s="133"/>
      <c r="L607" s="133"/>
      <c r="M607" s="133"/>
      <c r="N607" s="133"/>
      <c r="O607" s="133"/>
      <c r="P607" s="133"/>
      <c r="Q607" s="133"/>
      <c r="R607" s="133"/>
    </row>
    <row r="608" spans="1:18" ht="13.5" customHeight="1" x14ac:dyDescent="0.2">
      <c r="A608" s="133"/>
      <c r="B608" s="157"/>
      <c r="C608" s="157"/>
      <c r="D608" s="157"/>
      <c r="E608" s="157"/>
      <c r="F608" s="133"/>
      <c r="G608" s="133"/>
      <c r="H608" s="133"/>
      <c r="I608" s="167"/>
      <c r="J608" s="133"/>
      <c r="K608" s="133"/>
      <c r="L608" s="133"/>
      <c r="M608" s="133"/>
      <c r="N608" s="133"/>
      <c r="O608" s="133"/>
      <c r="P608" s="133"/>
      <c r="Q608" s="133"/>
      <c r="R608" s="133"/>
    </row>
    <row r="609" spans="1:18" ht="13.5" customHeight="1" x14ac:dyDescent="0.2">
      <c r="A609" s="133"/>
      <c r="B609" s="157"/>
      <c r="C609" s="157"/>
      <c r="D609" s="157"/>
      <c r="E609" s="157"/>
      <c r="F609" s="133"/>
      <c r="G609" s="133"/>
      <c r="H609" s="133"/>
      <c r="I609" s="167"/>
      <c r="J609" s="133"/>
      <c r="K609" s="133"/>
      <c r="L609" s="133"/>
      <c r="M609" s="133"/>
      <c r="N609" s="133"/>
      <c r="O609" s="133"/>
      <c r="P609" s="133"/>
      <c r="Q609" s="133"/>
      <c r="R609" s="133"/>
    </row>
    <row r="610" spans="1:18" ht="13.5" customHeight="1" x14ac:dyDescent="0.2">
      <c r="A610" s="133"/>
      <c r="B610" s="157"/>
      <c r="C610" s="157"/>
      <c r="D610" s="157"/>
      <c r="E610" s="157"/>
      <c r="F610" s="133"/>
      <c r="G610" s="133"/>
      <c r="H610" s="133"/>
      <c r="I610" s="167"/>
      <c r="J610" s="133"/>
      <c r="K610" s="133"/>
      <c r="L610" s="133"/>
      <c r="M610" s="133"/>
      <c r="N610" s="133"/>
      <c r="O610" s="133"/>
      <c r="P610" s="133"/>
      <c r="Q610" s="133"/>
      <c r="R610" s="133"/>
    </row>
    <row r="611" spans="1:18" ht="13.5" customHeight="1" x14ac:dyDescent="0.2">
      <c r="A611" s="133"/>
      <c r="B611" s="157"/>
      <c r="C611" s="157"/>
      <c r="D611" s="157"/>
      <c r="E611" s="157"/>
      <c r="F611" s="133"/>
      <c r="G611" s="133"/>
      <c r="H611" s="133"/>
      <c r="I611" s="167"/>
      <c r="J611" s="133"/>
      <c r="K611" s="133"/>
      <c r="L611" s="133"/>
      <c r="M611" s="133"/>
      <c r="N611" s="133"/>
      <c r="O611" s="133"/>
      <c r="P611" s="133"/>
      <c r="Q611" s="133"/>
      <c r="R611" s="133"/>
    </row>
    <row r="612" spans="1:18" ht="13.5" customHeight="1" x14ac:dyDescent="0.2">
      <c r="A612" s="133"/>
      <c r="B612" s="157"/>
      <c r="C612" s="157"/>
      <c r="D612" s="157"/>
      <c r="E612" s="157"/>
      <c r="F612" s="133"/>
      <c r="G612" s="133"/>
      <c r="H612" s="133"/>
      <c r="I612" s="167"/>
      <c r="J612" s="133"/>
      <c r="K612" s="133"/>
      <c r="L612" s="133"/>
      <c r="M612" s="133"/>
      <c r="N612" s="133"/>
      <c r="O612" s="133"/>
      <c r="P612" s="133"/>
      <c r="Q612" s="133"/>
      <c r="R612" s="133"/>
    </row>
    <row r="613" spans="1:18" ht="13.5" customHeight="1" x14ac:dyDescent="0.2">
      <c r="A613" s="133"/>
      <c r="B613" s="157"/>
      <c r="C613" s="157"/>
      <c r="D613" s="157"/>
      <c r="E613" s="157"/>
      <c r="F613" s="133"/>
      <c r="G613" s="133"/>
      <c r="H613" s="133"/>
      <c r="I613" s="167"/>
      <c r="J613" s="133"/>
      <c r="K613" s="133"/>
      <c r="L613" s="133"/>
      <c r="M613" s="133"/>
      <c r="N613" s="133"/>
      <c r="O613" s="133"/>
      <c r="P613" s="133"/>
      <c r="Q613" s="133"/>
      <c r="R613" s="133"/>
    </row>
    <row r="614" spans="1:18" ht="13.5" customHeight="1" x14ac:dyDescent="0.2">
      <c r="A614" s="133"/>
      <c r="B614" s="157"/>
      <c r="C614" s="157"/>
      <c r="D614" s="157"/>
      <c r="E614" s="157"/>
      <c r="F614" s="133"/>
      <c r="G614" s="133"/>
      <c r="H614" s="133"/>
      <c r="I614" s="167"/>
      <c r="J614" s="133"/>
      <c r="K614" s="133"/>
      <c r="L614" s="133"/>
      <c r="M614" s="133"/>
      <c r="N614" s="133"/>
      <c r="O614" s="133"/>
      <c r="P614" s="133"/>
      <c r="Q614" s="133"/>
      <c r="R614" s="133"/>
    </row>
    <row r="615" spans="1:18" ht="13.5" customHeight="1" x14ac:dyDescent="0.2">
      <c r="A615" s="133"/>
      <c r="B615" s="157"/>
      <c r="C615" s="157"/>
      <c r="D615" s="157"/>
      <c r="E615" s="157"/>
      <c r="F615" s="133"/>
      <c r="G615" s="133"/>
      <c r="H615" s="133"/>
      <c r="I615" s="167"/>
      <c r="J615" s="133"/>
      <c r="K615" s="133"/>
      <c r="L615" s="133"/>
      <c r="M615" s="133"/>
      <c r="N615" s="133"/>
      <c r="O615" s="133"/>
      <c r="P615" s="133"/>
      <c r="Q615" s="133"/>
      <c r="R615" s="133"/>
    </row>
    <row r="616" spans="1:18" ht="13.5" customHeight="1" x14ac:dyDescent="0.2">
      <c r="A616" s="133"/>
      <c r="B616" s="157"/>
      <c r="C616" s="157"/>
      <c r="D616" s="157"/>
      <c r="E616" s="157"/>
      <c r="F616" s="133"/>
      <c r="G616" s="133"/>
      <c r="H616" s="133"/>
      <c r="I616" s="167"/>
      <c r="J616" s="133"/>
      <c r="K616" s="133"/>
      <c r="L616" s="133"/>
      <c r="M616" s="133"/>
      <c r="N616" s="133"/>
      <c r="O616" s="133"/>
      <c r="P616" s="133"/>
      <c r="Q616" s="133"/>
      <c r="R616" s="133"/>
    </row>
    <row r="617" spans="1:18" ht="13.5" customHeight="1" x14ac:dyDescent="0.2">
      <c r="A617" s="133"/>
      <c r="B617" s="157"/>
      <c r="C617" s="157"/>
      <c r="D617" s="157"/>
      <c r="E617" s="157"/>
      <c r="F617" s="133"/>
      <c r="G617" s="133"/>
      <c r="H617" s="133"/>
      <c r="I617" s="167"/>
      <c r="J617" s="133"/>
      <c r="K617" s="133"/>
      <c r="L617" s="133"/>
      <c r="M617" s="133"/>
      <c r="N617" s="133"/>
      <c r="O617" s="133"/>
      <c r="P617" s="133"/>
      <c r="Q617" s="133"/>
      <c r="R617" s="133"/>
    </row>
    <row r="618" spans="1:18" ht="13.5" customHeight="1" x14ac:dyDescent="0.2">
      <c r="A618" s="133"/>
      <c r="B618" s="157"/>
      <c r="C618" s="157"/>
      <c r="D618" s="157"/>
      <c r="E618" s="157"/>
      <c r="F618" s="133"/>
      <c r="G618" s="133"/>
      <c r="H618" s="133"/>
      <c r="I618" s="167"/>
      <c r="J618" s="133"/>
      <c r="K618" s="133"/>
      <c r="L618" s="133"/>
      <c r="M618" s="133"/>
      <c r="N618" s="133"/>
      <c r="O618" s="133"/>
      <c r="P618" s="133"/>
      <c r="Q618" s="133"/>
      <c r="R618" s="133"/>
    </row>
    <row r="619" spans="1:18" ht="13.5" customHeight="1" x14ac:dyDescent="0.2">
      <c r="A619" s="133"/>
      <c r="B619" s="157"/>
      <c r="C619" s="157"/>
      <c r="D619" s="157"/>
      <c r="E619" s="157"/>
      <c r="F619" s="133"/>
      <c r="G619" s="133"/>
      <c r="H619" s="133"/>
      <c r="I619" s="167"/>
      <c r="J619" s="133"/>
      <c r="K619" s="133"/>
      <c r="L619" s="133"/>
      <c r="M619" s="133"/>
      <c r="N619" s="133"/>
      <c r="O619" s="133"/>
      <c r="P619" s="133"/>
      <c r="Q619" s="133"/>
      <c r="R619" s="133"/>
    </row>
    <row r="620" spans="1:18" ht="13.5" customHeight="1" x14ac:dyDescent="0.2">
      <c r="A620" s="133"/>
      <c r="B620" s="157"/>
      <c r="C620" s="157"/>
      <c r="D620" s="157"/>
      <c r="E620" s="157"/>
      <c r="F620" s="133"/>
      <c r="G620" s="133"/>
      <c r="H620" s="133"/>
      <c r="I620" s="167"/>
      <c r="J620" s="133"/>
      <c r="K620" s="133"/>
      <c r="L620" s="133"/>
      <c r="M620" s="133"/>
      <c r="N620" s="133"/>
      <c r="O620" s="133"/>
      <c r="P620" s="133"/>
      <c r="Q620" s="133"/>
      <c r="R620" s="133"/>
    </row>
    <row r="621" spans="1:18" ht="13.5" customHeight="1" x14ac:dyDescent="0.2">
      <c r="A621" s="133"/>
      <c r="B621" s="157"/>
      <c r="C621" s="157"/>
      <c r="D621" s="157"/>
      <c r="E621" s="157"/>
      <c r="F621" s="133"/>
      <c r="G621" s="133"/>
      <c r="H621" s="133"/>
      <c r="I621" s="167"/>
      <c r="J621" s="133"/>
      <c r="K621" s="133"/>
      <c r="L621" s="133"/>
      <c r="M621" s="133"/>
      <c r="N621" s="133"/>
      <c r="O621" s="133"/>
      <c r="P621" s="133"/>
      <c r="Q621" s="133"/>
      <c r="R621" s="133"/>
    </row>
    <row r="622" spans="1:18" ht="13.5" customHeight="1" x14ac:dyDescent="0.2">
      <c r="A622" s="133"/>
      <c r="B622" s="157"/>
      <c r="C622" s="157"/>
      <c r="D622" s="157"/>
      <c r="E622" s="157"/>
      <c r="F622" s="133"/>
      <c r="G622" s="133"/>
      <c r="H622" s="133"/>
      <c r="I622" s="167"/>
      <c r="J622" s="133"/>
      <c r="K622" s="133"/>
      <c r="L622" s="133"/>
      <c r="M622" s="133"/>
      <c r="N622" s="133"/>
      <c r="O622" s="133"/>
      <c r="P622" s="133"/>
      <c r="Q622" s="133"/>
      <c r="R622" s="133"/>
    </row>
    <row r="623" spans="1:18" ht="13.5" customHeight="1" x14ac:dyDescent="0.2">
      <c r="A623" s="133"/>
      <c r="B623" s="157"/>
      <c r="C623" s="157"/>
      <c r="D623" s="157"/>
      <c r="E623" s="157"/>
      <c r="F623" s="133"/>
      <c r="G623" s="133"/>
      <c r="H623" s="133"/>
      <c r="I623" s="167"/>
      <c r="J623" s="133"/>
      <c r="K623" s="133"/>
      <c r="L623" s="133"/>
      <c r="M623" s="133"/>
      <c r="N623" s="133"/>
      <c r="O623" s="133"/>
      <c r="P623" s="133"/>
      <c r="Q623" s="133"/>
      <c r="R623" s="133"/>
    </row>
    <row r="624" spans="1:18" ht="13.5" customHeight="1" x14ac:dyDescent="0.2">
      <c r="A624" s="133"/>
      <c r="B624" s="157"/>
      <c r="C624" s="157"/>
      <c r="D624" s="157"/>
      <c r="E624" s="157"/>
      <c r="F624" s="133"/>
      <c r="G624" s="133"/>
      <c r="H624" s="133"/>
      <c r="I624" s="167"/>
      <c r="J624" s="133"/>
      <c r="K624" s="133"/>
      <c r="L624" s="133"/>
      <c r="M624" s="133"/>
      <c r="N624" s="133"/>
      <c r="O624" s="133"/>
      <c r="P624" s="133"/>
      <c r="Q624" s="133"/>
      <c r="R624" s="133"/>
    </row>
    <row r="625" spans="1:18" ht="13.5" customHeight="1" x14ac:dyDescent="0.2">
      <c r="A625" s="133"/>
      <c r="B625" s="157"/>
      <c r="C625" s="157"/>
      <c r="D625" s="157"/>
      <c r="E625" s="157"/>
      <c r="F625" s="133"/>
      <c r="G625" s="133"/>
      <c r="H625" s="133"/>
      <c r="I625" s="167"/>
      <c r="J625" s="133"/>
      <c r="K625" s="133"/>
      <c r="L625" s="133"/>
      <c r="M625" s="133"/>
      <c r="N625" s="133"/>
      <c r="O625" s="133"/>
      <c r="P625" s="133"/>
      <c r="Q625" s="133"/>
      <c r="R625" s="133"/>
    </row>
    <row r="626" spans="1:18" ht="13.5" customHeight="1" x14ac:dyDescent="0.2">
      <c r="A626" s="133"/>
      <c r="B626" s="157"/>
      <c r="C626" s="157"/>
      <c r="D626" s="157"/>
      <c r="E626" s="157"/>
      <c r="F626" s="133"/>
      <c r="G626" s="133"/>
      <c r="H626" s="133"/>
      <c r="I626" s="167"/>
      <c r="J626" s="133"/>
      <c r="K626" s="133"/>
      <c r="L626" s="133"/>
      <c r="M626" s="133"/>
      <c r="N626" s="133"/>
      <c r="O626" s="133"/>
      <c r="P626" s="133"/>
      <c r="Q626" s="133"/>
      <c r="R626" s="133"/>
    </row>
    <row r="627" spans="1:18" ht="13.5" customHeight="1" x14ac:dyDescent="0.2">
      <c r="A627" s="133"/>
      <c r="B627" s="157"/>
      <c r="C627" s="157"/>
      <c r="D627" s="157"/>
      <c r="E627" s="157"/>
      <c r="F627" s="133"/>
      <c r="G627" s="133"/>
      <c r="H627" s="133"/>
      <c r="I627" s="167"/>
      <c r="J627" s="133"/>
      <c r="K627" s="133"/>
      <c r="L627" s="133"/>
      <c r="M627" s="133"/>
      <c r="N627" s="133"/>
      <c r="O627" s="133"/>
      <c r="P627" s="133"/>
      <c r="Q627" s="133"/>
      <c r="R627" s="133"/>
    </row>
    <row r="628" spans="1:18" ht="13.5" customHeight="1" x14ac:dyDescent="0.2">
      <c r="A628" s="133"/>
      <c r="B628" s="157"/>
      <c r="C628" s="157"/>
      <c r="D628" s="157"/>
      <c r="E628" s="157"/>
      <c r="F628" s="133"/>
      <c r="G628" s="133"/>
      <c r="H628" s="133"/>
      <c r="I628" s="167"/>
      <c r="J628" s="133"/>
      <c r="K628" s="133"/>
      <c r="L628" s="133"/>
      <c r="M628" s="133"/>
      <c r="N628" s="133"/>
      <c r="O628" s="133"/>
      <c r="P628" s="133"/>
      <c r="Q628" s="133"/>
      <c r="R628" s="133"/>
    </row>
    <row r="629" spans="1:18" ht="13.5" customHeight="1" x14ac:dyDescent="0.2">
      <c r="A629" s="133"/>
      <c r="B629" s="157"/>
      <c r="C629" s="157"/>
      <c r="D629" s="157"/>
      <c r="E629" s="157"/>
      <c r="F629" s="133"/>
      <c r="G629" s="133"/>
      <c r="H629" s="133"/>
      <c r="I629" s="167"/>
      <c r="J629" s="133"/>
      <c r="K629" s="133"/>
      <c r="L629" s="133"/>
      <c r="M629" s="133"/>
      <c r="N629" s="133"/>
      <c r="O629" s="133"/>
      <c r="P629" s="133"/>
      <c r="Q629" s="133"/>
      <c r="R629" s="133"/>
    </row>
    <row r="630" spans="1:18" ht="13.5" customHeight="1" x14ac:dyDescent="0.2">
      <c r="A630" s="133"/>
      <c r="B630" s="157"/>
      <c r="C630" s="157"/>
      <c r="D630" s="157"/>
      <c r="E630" s="157"/>
      <c r="F630" s="133"/>
      <c r="G630" s="133"/>
      <c r="H630" s="133"/>
      <c r="I630" s="167"/>
      <c r="J630" s="133"/>
      <c r="K630" s="133"/>
      <c r="L630" s="133"/>
      <c r="M630" s="133"/>
      <c r="N630" s="133"/>
      <c r="O630" s="133"/>
      <c r="P630" s="133"/>
      <c r="Q630" s="133"/>
      <c r="R630" s="133"/>
    </row>
    <row r="631" spans="1:18" ht="13.5" customHeight="1" x14ac:dyDescent="0.2">
      <c r="A631" s="133"/>
      <c r="B631" s="157"/>
      <c r="C631" s="157"/>
      <c r="D631" s="157"/>
      <c r="E631" s="157"/>
      <c r="F631" s="133"/>
      <c r="G631" s="133"/>
      <c r="H631" s="133"/>
      <c r="I631" s="167"/>
      <c r="J631" s="133"/>
      <c r="K631" s="133"/>
      <c r="L631" s="133"/>
      <c r="M631" s="133"/>
      <c r="N631" s="133"/>
      <c r="O631" s="133"/>
      <c r="P631" s="133"/>
      <c r="Q631" s="133"/>
      <c r="R631" s="133"/>
    </row>
    <row r="632" spans="1:18" ht="13.5" customHeight="1" x14ac:dyDescent="0.2">
      <c r="A632" s="133"/>
      <c r="B632" s="157"/>
      <c r="C632" s="157"/>
      <c r="D632" s="157"/>
      <c r="E632" s="157"/>
      <c r="F632" s="133"/>
      <c r="G632" s="133"/>
      <c r="H632" s="133"/>
      <c r="I632" s="167"/>
      <c r="J632" s="133"/>
      <c r="K632" s="133"/>
      <c r="L632" s="133"/>
      <c r="M632" s="133"/>
      <c r="N632" s="133"/>
      <c r="O632" s="133"/>
      <c r="P632" s="133"/>
      <c r="Q632" s="133"/>
      <c r="R632" s="133"/>
    </row>
    <row r="633" spans="1:18" ht="13.5" customHeight="1" x14ac:dyDescent="0.2">
      <c r="A633" s="133"/>
      <c r="B633" s="157"/>
      <c r="C633" s="157"/>
      <c r="D633" s="157"/>
      <c r="E633" s="157"/>
      <c r="F633" s="133"/>
      <c r="G633" s="133"/>
      <c r="H633" s="133"/>
      <c r="I633" s="167"/>
      <c r="J633" s="133"/>
      <c r="K633" s="133"/>
      <c r="L633" s="133"/>
      <c r="M633" s="133"/>
      <c r="N633" s="133"/>
      <c r="O633" s="133"/>
      <c r="P633" s="133"/>
      <c r="Q633" s="133"/>
      <c r="R633" s="133"/>
    </row>
    <row r="634" spans="1:18" ht="13.5" customHeight="1" x14ac:dyDescent="0.2">
      <c r="A634" s="133"/>
      <c r="B634" s="157"/>
      <c r="C634" s="157"/>
      <c r="D634" s="157"/>
      <c r="E634" s="157"/>
      <c r="F634" s="133"/>
      <c r="G634" s="133"/>
      <c r="H634" s="133"/>
      <c r="I634" s="167"/>
      <c r="J634" s="133"/>
      <c r="K634" s="133"/>
      <c r="L634" s="133"/>
      <c r="M634" s="133"/>
      <c r="N634" s="133"/>
      <c r="O634" s="133"/>
      <c r="P634" s="133"/>
      <c r="Q634" s="133"/>
      <c r="R634" s="133"/>
    </row>
    <row r="635" spans="1:18" ht="13.5" customHeight="1" x14ac:dyDescent="0.2">
      <c r="A635" s="133"/>
      <c r="B635" s="157"/>
      <c r="C635" s="157"/>
      <c r="D635" s="157"/>
      <c r="E635" s="157"/>
      <c r="F635" s="133"/>
      <c r="G635" s="133"/>
      <c r="H635" s="133"/>
      <c r="I635" s="167"/>
      <c r="J635" s="133"/>
      <c r="K635" s="133"/>
      <c r="L635" s="133"/>
      <c r="M635" s="133"/>
      <c r="N635" s="133"/>
      <c r="O635" s="133"/>
      <c r="P635" s="133"/>
      <c r="Q635" s="133"/>
      <c r="R635" s="133"/>
    </row>
    <row r="636" spans="1:18" ht="13.5" customHeight="1" x14ac:dyDescent="0.2">
      <c r="A636" s="133"/>
      <c r="B636" s="157"/>
      <c r="C636" s="157"/>
      <c r="D636" s="157"/>
      <c r="E636" s="157"/>
      <c r="F636" s="133"/>
      <c r="G636" s="133"/>
      <c r="H636" s="133"/>
      <c r="I636" s="167"/>
      <c r="J636" s="133"/>
      <c r="K636" s="133"/>
      <c r="L636" s="133"/>
      <c r="M636" s="133"/>
      <c r="N636" s="133"/>
      <c r="O636" s="133"/>
      <c r="P636" s="133"/>
      <c r="Q636" s="133"/>
      <c r="R636" s="133"/>
    </row>
    <row r="637" spans="1:18" ht="13.5" customHeight="1" x14ac:dyDescent="0.2">
      <c r="A637" s="133"/>
      <c r="B637" s="157"/>
      <c r="C637" s="157"/>
      <c r="D637" s="157"/>
      <c r="E637" s="157"/>
      <c r="F637" s="133"/>
      <c r="G637" s="133"/>
      <c r="H637" s="133"/>
      <c r="I637" s="167"/>
      <c r="J637" s="133"/>
      <c r="K637" s="133"/>
      <c r="L637" s="133"/>
      <c r="M637" s="133"/>
      <c r="N637" s="133"/>
      <c r="O637" s="133"/>
      <c r="P637" s="133"/>
      <c r="Q637" s="133"/>
      <c r="R637" s="133"/>
    </row>
    <row r="638" spans="1:18" ht="13.5" customHeight="1" x14ac:dyDescent="0.2">
      <c r="A638" s="133"/>
      <c r="B638" s="157"/>
      <c r="C638" s="157"/>
      <c r="D638" s="157"/>
      <c r="E638" s="157"/>
      <c r="F638" s="133"/>
      <c r="G638" s="133"/>
      <c r="H638" s="133"/>
      <c r="I638" s="167"/>
      <c r="J638" s="133"/>
      <c r="K638" s="133"/>
      <c r="L638" s="133"/>
      <c r="M638" s="133"/>
      <c r="N638" s="133"/>
      <c r="O638" s="133"/>
      <c r="P638" s="133"/>
      <c r="Q638" s="133"/>
      <c r="R638" s="133"/>
    </row>
    <row r="639" spans="1:18" ht="13.5" customHeight="1" x14ac:dyDescent="0.2">
      <c r="A639" s="133"/>
      <c r="B639" s="157"/>
      <c r="C639" s="157"/>
      <c r="D639" s="157"/>
      <c r="E639" s="157"/>
      <c r="F639" s="133"/>
      <c r="G639" s="133"/>
      <c r="H639" s="133"/>
      <c r="I639" s="167"/>
      <c r="J639" s="133"/>
      <c r="K639" s="133"/>
      <c r="L639" s="133"/>
      <c r="M639" s="133"/>
      <c r="N639" s="133"/>
      <c r="O639" s="133"/>
      <c r="P639" s="133"/>
      <c r="Q639" s="133"/>
      <c r="R639" s="133"/>
    </row>
    <row r="640" spans="1:18" ht="13.5" customHeight="1" x14ac:dyDescent="0.2">
      <c r="A640" s="133"/>
      <c r="B640" s="157"/>
      <c r="C640" s="157"/>
      <c r="D640" s="157"/>
      <c r="E640" s="157"/>
      <c r="F640" s="133"/>
      <c r="G640" s="133"/>
      <c r="H640" s="133"/>
      <c r="I640" s="167"/>
      <c r="J640" s="133"/>
      <c r="K640" s="133"/>
      <c r="L640" s="133"/>
      <c r="M640" s="133"/>
      <c r="N640" s="133"/>
      <c r="O640" s="133"/>
      <c r="P640" s="133"/>
      <c r="Q640" s="133"/>
      <c r="R640" s="133"/>
    </row>
    <row r="641" spans="1:18" ht="13.5" customHeight="1" x14ac:dyDescent="0.2">
      <c r="A641" s="133"/>
      <c r="B641" s="157"/>
      <c r="C641" s="157"/>
      <c r="D641" s="157"/>
      <c r="E641" s="157"/>
      <c r="F641" s="133"/>
      <c r="G641" s="133"/>
      <c r="H641" s="133"/>
      <c r="I641" s="167"/>
      <c r="J641" s="133"/>
      <c r="K641" s="133"/>
      <c r="L641" s="133"/>
      <c r="M641" s="133"/>
      <c r="N641" s="133"/>
      <c r="O641" s="133"/>
      <c r="P641" s="133"/>
      <c r="Q641" s="133"/>
      <c r="R641" s="133"/>
    </row>
    <row r="642" spans="1:18" ht="13.5" customHeight="1" x14ac:dyDescent="0.2">
      <c r="A642" s="133"/>
      <c r="B642" s="157"/>
      <c r="C642" s="157"/>
      <c r="D642" s="157"/>
      <c r="E642" s="157"/>
      <c r="F642" s="133"/>
      <c r="G642" s="133"/>
      <c r="H642" s="133"/>
      <c r="I642" s="167"/>
      <c r="J642" s="133"/>
      <c r="K642" s="133"/>
      <c r="L642" s="133"/>
      <c r="M642" s="133"/>
      <c r="N642" s="133"/>
      <c r="O642" s="133"/>
      <c r="P642" s="133"/>
      <c r="Q642" s="133"/>
      <c r="R642" s="133"/>
    </row>
    <row r="643" spans="1:18" ht="13.5" customHeight="1" x14ac:dyDescent="0.2">
      <c r="A643" s="133"/>
      <c r="B643" s="157"/>
      <c r="C643" s="157"/>
      <c r="D643" s="157"/>
      <c r="E643" s="157"/>
      <c r="F643" s="133"/>
      <c r="G643" s="133"/>
      <c r="H643" s="133"/>
      <c r="I643" s="167"/>
      <c r="J643" s="133"/>
      <c r="K643" s="133"/>
      <c r="L643" s="133"/>
      <c r="M643" s="133"/>
      <c r="N643" s="133"/>
      <c r="O643" s="133"/>
      <c r="P643" s="133"/>
      <c r="Q643" s="133"/>
      <c r="R643" s="133"/>
    </row>
    <row r="644" spans="1:18" ht="13.5" customHeight="1" x14ac:dyDescent="0.2">
      <c r="A644" s="133"/>
      <c r="B644" s="157"/>
      <c r="C644" s="157"/>
      <c r="D644" s="157"/>
      <c r="E644" s="157"/>
      <c r="F644" s="133"/>
      <c r="G644" s="133"/>
      <c r="H644" s="133"/>
      <c r="I644" s="167"/>
      <c r="J644" s="133"/>
      <c r="K644" s="133"/>
      <c r="L644" s="133"/>
      <c r="M644" s="133"/>
      <c r="N644" s="133"/>
      <c r="O644" s="133"/>
      <c r="P644" s="133"/>
      <c r="Q644" s="133"/>
      <c r="R644" s="133"/>
    </row>
    <row r="645" spans="1:18" ht="13.5" customHeight="1" x14ac:dyDescent="0.2">
      <c r="A645" s="133"/>
      <c r="B645" s="157"/>
      <c r="C645" s="157"/>
      <c r="D645" s="157"/>
      <c r="E645" s="157"/>
      <c r="F645" s="133"/>
      <c r="G645" s="133"/>
      <c r="H645" s="133"/>
      <c r="I645" s="167"/>
      <c r="J645" s="133"/>
      <c r="K645" s="133"/>
      <c r="L645" s="133"/>
      <c r="M645" s="133"/>
      <c r="N645" s="133"/>
      <c r="O645" s="133"/>
      <c r="P645" s="133"/>
      <c r="Q645" s="133"/>
      <c r="R645" s="133"/>
    </row>
    <row r="646" spans="1:18" ht="13.5" customHeight="1" x14ac:dyDescent="0.2">
      <c r="A646" s="133"/>
      <c r="B646" s="157"/>
      <c r="C646" s="157"/>
      <c r="D646" s="157"/>
      <c r="E646" s="157"/>
      <c r="F646" s="133"/>
      <c r="G646" s="133"/>
      <c r="H646" s="133"/>
      <c r="I646" s="167"/>
      <c r="J646" s="133"/>
      <c r="K646" s="133"/>
      <c r="L646" s="133"/>
      <c r="M646" s="133"/>
      <c r="N646" s="133"/>
      <c r="O646" s="133"/>
      <c r="P646" s="133"/>
      <c r="Q646" s="133"/>
      <c r="R646" s="133"/>
    </row>
    <row r="647" spans="1:18" ht="13.5" customHeight="1" x14ac:dyDescent="0.2">
      <c r="A647" s="133"/>
      <c r="B647" s="157"/>
      <c r="C647" s="157"/>
      <c r="D647" s="157"/>
      <c r="E647" s="157"/>
      <c r="F647" s="133"/>
      <c r="G647" s="133"/>
      <c r="H647" s="133"/>
      <c r="I647" s="167"/>
      <c r="J647" s="133"/>
      <c r="K647" s="133"/>
      <c r="L647" s="133"/>
      <c r="M647" s="133"/>
      <c r="N647" s="133"/>
      <c r="O647" s="133"/>
      <c r="P647" s="133"/>
      <c r="Q647" s="133"/>
      <c r="R647" s="133"/>
    </row>
    <row r="648" spans="1:18" ht="13.5" customHeight="1" x14ac:dyDescent="0.2">
      <c r="A648" s="133"/>
      <c r="B648" s="157"/>
      <c r="C648" s="157"/>
      <c r="D648" s="157"/>
      <c r="E648" s="157"/>
      <c r="F648" s="133"/>
      <c r="G648" s="133"/>
      <c r="H648" s="133"/>
      <c r="I648" s="167"/>
      <c r="J648" s="133"/>
      <c r="K648" s="133"/>
      <c r="L648" s="133"/>
      <c r="M648" s="133"/>
      <c r="N648" s="133"/>
      <c r="O648" s="133"/>
      <c r="P648" s="133"/>
      <c r="Q648" s="133"/>
      <c r="R648" s="133"/>
    </row>
    <row r="649" spans="1:18" ht="13.5" customHeight="1" x14ac:dyDescent="0.2">
      <c r="A649" s="133"/>
      <c r="B649" s="157"/>
      <c r="C649" s="157"/>
      <c r="D649" s="157"/>
      <c r="E649" s="157"/>
      <c r="F649" s="133"/>
      <c r="G649" s="133"/>
      <c r="H649" s="133"/>
      <c r="I649" s="167"/>
      <c r="J649" s="133"/>
      <c r="K649" s="133"/>
      <c r="L649" s="133"/>
      <c r="M649" s="133"/>
      <c r="N649" s="133"/>
      <c r="O649" s="133"/>
      <c r="P649" s="133"/>
      <c r="Q649" s="133"/>
      <c r="R649" s="133"/>
    </row>
    <row r="650" spans="1:18" ht="13.5" customHeight="1" x14ac:dyDescent="0.2">
      <c r="A650" s="133"/>
      <c r="B650" s="157"/>
      <c r="C650" s="157"/>
      <c r="D650" s="157"/>
      <c r="E650" s="157"/>
      <c r="F650" s="133"/>
      <c r="G650" s="133"/>
      <c r="H650" s="133"/>
      <c r="I650" s="167"/>
      <c r="J650" s="133"/>
      <c r="K650" s="133"/>
      <c r="L650" s="133"/>
      <c r="M650" s="133"/>
      <c r="N650" s="133"/>
      <c r="O650" s="133"/>
      <c r="P650" s="133"/>
      <c r="Q650" s="133"/>
      <c r="R650" s="133"/>
    </row>
    <row r="651" spans="1:18" ht="13.5" customHeight="1" x14ac:dyDescent="0.2">
      <c r="A651" s="133"/>
      <c r="B651" s="157"/>
      <c r="C651" s="157"/>
      <c r="D651" s="157"/>
      <c r="E651" s="157"/>
      <c r="F651" s="133"/>
      <c r="G651" s="133"/>
      <c r="H651" s="133"/>
      <c r="I651" s="167"/>
      <c r="J651" s="133"/>
      <c r="K651" s="133"/>
      <c r="L651" s="133"/>
      <c r="M651" s="133"/>
      <c r="N651" s="133"/>
      <c r="O651" s="133"/>
      <c r="P651" s="133"/>
      <c r="Q651" s="133"/>
      <c r="R651" s="133"/>
    </row>
    <row r="652" spans="1:18" ht="13.5" customHeight="1" x14ac:dyDescent="0.2">
      <c r="A652" s="133"/>
      <c r="B652" s="157"/>
      <c r="C652" s="157"/>
      <c r="D652" s="157"/>
      <c r="E652" s="157"/>
      <c r="F652" s="133"/>
      <c r="G652" s="133"/>
      <c r="H652" s="133"/>
      <c r="I652" s="167"/>
      <c r="J652" s="133"/>
      <c r="K652" s="133"/>
      <c r="L652" s="133"/>
      <c r="M652" s="133"/>
      <c r="N652" s="133"/>
      <c r="O652" s="133"/>
      <c r="P652" s="133"/>
      <c r="Q652" s="133"/>
      <c r="R652" s="133"/>
    </row>
    <row r="653" spans="1:18" ht="13.5" customHeight="1" x14ac:dyDescent="0.2">
      <c r="A653" s="133"/>
      <c r="B653" s="157"/>
      <c r="C653" s="157"/>
      <c r="D653" s="157"/>
      <c r="E653" s="157"/>
      <c r="F653" s="133"/>
      <c r="G653" s="133"/>
      <c r="H653" s="133"/>
      <c r="I653" s="167"/>
      <c r="J653" s="133"/>
      <c r="K653" s="133"/>
      <c r="L653" s="133"/>
      <c r="M653" s="133"/>
      <c r="N653" s="133"/>
      <c r="O653" s="133"/>
      <c r="P653" s="133"/>
      <c r="Q653" s="133"/>
      <c r="R653" s="133"/>
    </row>
    <row r="654" spans="1:18" ht="13.5" customHeight="1" x14ac:dyDescent="0.2">
      <c r="A654" s="133"/>
      <c r="B654" s="157"/>
      <c r="C654" s="157"/>
      <c r="D654" s="157"/>
      <c r="E654" s="157"/>
      <c r="F654" s="133"/>
      <c r="G654" s="133"/>
      <c r="H654" s="133"/>
      <c r="I654" s="167"/>
      <c r="J654" s="133"/>
      <c r="K654" s="133"/>
      <c r="L654" s="133"/>
      <c r="M654" s="133"/>
      <c r="N654" s="133"/>
      <c r="O654" s="133"/>
      <c r="P654" s="133"/>
      <c r="Q654" s="133"/>
      <c r="R654" s="133"/>
    </row>
    <row r="655" spans="1:18" ht="13.5" customHeight="1" x14ac:dyDescent="0.2">
      <c r="A655" s="133"/>
      <c r="B655" s="157"/>
      <c r="C655" s="157"/>
      <c r="D655" s="157"/>
      <c r="E655" s="157"/>
      <c r="F655" s="133"/>
      <c r="G655" s="133"/>
      <c r="H655" s="133"/>
      <c r="I655" s="167"/>
      <c r="J655" s="133"/>
      <c r="K655" s="133"/>
      <c r="L655" s="133"/>
      <c r="M655" s="133"/>
      <c r="N655" s="133"/>
      <c r="O655" s="133"/>
      <c r="P655" s="133"/>
      <c r="Q655" s="133"/>
      <c r="R655" s="133"/>
    </row>
    <row r="656" spans="1:18" ht="13.5" customHeight="1" x14ac:dyDescent="0.2">
      <c r="A656" s="133"/>
      <c r="B656" s="157"/>
      <c r="C656" s="157"/>
      <c r="D656" s="157"/>
      <c r="E656" s="157"/>
      <c r="F656" s="133"/>
      <c r="G656" s="133"/>
      <c r="H656" s="133"/>
      <c r="I656" s="167"/>
      <c r="J656" s="133"/>
      <c r="K656" s="133"/>
      <c r="L656" s="133"/>
      <c r="M656" s="133"/>
      <c r="N656" s="133"/>
      <c r="O656" s="133"/>
      <c r="P656" s="133"/>
      <c r="Q656" s="133"/>
      <c r="R656" s="133"/>
    </row>
    <row r="657" spans="1:18" ht="13.5" customHeight="1" x14ac:dyDescent="0.2">
      <c r="A657" s="133"/>
      <c r="B657" s="157"/>
      <c r="C657" s="157"/>
      <c r="D657" s="157"/>
      <c r="E657" s="157"/>
      <c r="F657" s="133"/>
      <c r="G657" s="133"/>
      <c r="H657" s="133"/>
      <c r="I657" s="167"/>
      <c r="J657" s="133"/>
      <c r="K657" s="133"/>
      <c r="L657" s="133"/>
      <c r="M657" s="133"/>
      <c r="N657" s="133"/>
      <c r="O657" s="133"/>
      <c r="P657" s="133"/>
      <c r="Q657" s="133"/>
      <c r="R657" s="133"/>
    </row>
    <row r="658" spans="1:18" ht="13.5" customHeight="1" x14ac:dyDescent="0.2">
      <c r="A658" s="133"/>
      <c r="B658" s="157"/>
      <c r="C658" s="157"/>
      <c r="D658" s="157"/>
      <c r="E658" s="157"/>
      <c r="F658" s="133"/>
      <c r="G658" s="133"/>
      <c r="H658" s="133"/>
      <c r="I658" s="167"/>
      <c r="J658" s="133"/>
      <c r="K658" s="133"/>
      <c r="L658" s="133"/>
      <c r="M658" s="133"/>
      <c r="N658" s="133"/>
      <c r="O658" s="133"/>
      <c r="P658" s="133"/>
      <c r="Q658" s="133"/>
      <c r="R658" s="133"/>
    </row>
    <row r="659" spans="1:18" ht="13.5" customHeight="1" x14ac:dyDescent="0.2">
      <c r="A659" s="133"/>
      <c r="B659" s="157"/>
      <c r="C659" s="157"/>
      <c r="D659" s="157"/>
      <c r="E659" s="157"/>
      <c r="F659" s="133"/>
      <c r="G659" s="133"/>
      <c r="H659" s="133"/>
      <c r="I659" s="167"/>
      <c r="J659" s="133"/>
      <c r="K659" s="133"/>
      <c r="L659" s="133"/>
      <c r="M659" s="133"/>
      <c r="N659" s="133"/>
      <c r="O659" s="133"/>
      <c r="P659" s="133"/>
      <c r="Q659" s="133"/>
      <c r="R659" s="133"/>
    </row>
    <row r="660" spans="1:18" ht="13.5" customHeight="1" x14ac:dyDescent="0.2">
      <c r="A660" s="133"/>
      <c r="B660" s="157"/>
      <c r="C660" s="157"/>
      <c r="D660" s="157"/>
      <c r="E660" s="157"/>
      <c r="F660" s="133"/>
      <c r="G660" s="133"/>
      <c r="H660" s="133"/>
      <c r="I660" s="167"/>
      <c r="J660" s="133"/>
      <c r="K660" s="133"/>
      <c r="L660" s="133"/>
      <c r="M660" s="133"/>
      <c r="N660" s="133"/>
      <c r="O660" s="133"/>
      <c r="P660" s="133"/>
      <c r="Q660" s="133"/>
      <c r="R660" s="133"/>
    </row>
    <row r="661" spans="1:18" ht="13.5" customHeight="1" x14ac:dyDescent="0.2">
      <c r="A661" s="133"/>
      <c r="B661" s="157"/>
      <c r="C661" s="157"/>
      <c r="D661" s="157"/>
      <c r="E661" s="157"/>
      <c r="F661" s="133"/>
      <c r="G661" s="133"/>
      <c r="H661" s="133"/>
      <c r="I661" s="167"/>
      <c r="J661" s="133"/>
      <c r="K661" s="133"/>
      <c r="L661" s="133"/>
      <c r="M661" s="133"/>
      <c r="N661" s="133"/>
      <c r="O661" s="133"/>
      <c r="P661" s="133"/>
      <c r="Q661" s="133"/>
      <c r="R661" s="133"/>
    </row>
    <row r="662" spans="1:18" ht="13.5" customHeight="1" x14ac:dyDescent="0.2">
      <c r="A662" s="133"/>
      <c r="B662" s="157"/>
      <c r="C662" s="157"/>
      <c r="D662" s="157"/>
      <c r="E662" s="157"/>
      <c r="F662" s="133"/>
      <c r="G662" s="133"/>
      <c r="H662" s="133"/>
      <c r="I662" s="167"/>
      <c r="J662" s="133"/>
      <c r="K662" s="133"/>
      <c r="L662" s="133"/>
      <c r="M662" s="133"/>
      <c r="N662" s="133"/>
      <c r="O662" s="133"/>
      <c r="P662" s="133"/>
      <c r="Q662" s="133"/>
      <c r="R662" s="133"/>
    </row>
    <row r="663" spans="1:18" ht="13.5" customHeight="1" x14ac:dyDescent="0.2">
      <c r="A663" s="133"/>
      <c r="B663" s="157"/>
      <c r="C663" s="157"/>
      <c r="D663" s="157"/>
      <c r="E663" s="157"/>
      <c r="F663" s="133"/>
      <c r="G663" s="133"/>
      <c r="H663" s="133"/>
      <c r="I663" s="167"/>
      <c r="J663" s="133"/>
      <c r="K663" s="133"/>
      <c r="L663" s="133"/>
      <c r="M663" s="133"/>
      <c r="N663" s="133"/>
      <c r="O663" s="133"/>
      <c r="P663" s="133"/>
      <c r="Q663" s="133"/>
      <c r="R663" s="133"/>
    </row>
    <row r="664" spans="1:18" ht="13.5" customHeight="1" x14ac:dyDescent="0.2">
      <c r="A664" s="133"/>
      <c r="B664" s="157"/>
      <c r="C664" s="157"/>
      <c r="D664" s="157"/>
      <c r="E664" s="157"/>
      <c r="F664" s="133"/>
      <c r="G664" s="133"/>
      <c r="H664" s="133"/>
      <c r="I664" s="167"/>
      <c r="J664" s="133"/>
      <c r="K664" s="133"/>
      <c r="L664" s="133"/>
      <c r="M664" s="133"/>
      <c r="N664" s="133"/>
      <c r="O664" s="133"/>
      <c r="P664" s="133"/>
      <c r="Q664" s="133"/>
      <c r="R664" s="133"/>
    </row>
    <row r="665" spans="1:18" ht="13.5" customHeight="1" x14ac:dyDescent="0.2">
      <c r="A665" s="133"/>
      <c r="B665" s="157"/>
      <c r="C665" s="157"/>
      <c r="D665" s="157"/>
      <c r="E665" s="157"/>
      <c r="F665" s="133"/>
      <c r="G665" s="133"/>
      <c r="H665" s="133"/>
      <c r="I665" s="167"/>
      <c r="J665" s="133"/>
      <c r="K665" s="133"/>
      <c r="L665" s="133"/>
      <c r="M665" s="133"/>
      <c r="N665" s="133"/>
      <c r="O665" s="133"/>
      <c r="P665" s="133"/>
      <c r="Q665" s="133"/>
      <c r="R665" s="133"/>
    </row>
    <row r="666" spans="1:18" ht="13.5" customHeight="1" x14ac:dyDescent="0.2">
      <c r="A666" s="133"/>
      <c r="B666" s="157"/>
      <c r="C666" s="157"/>
      <c r="D666" s="157"/>
      <c r="E666" s="157"/>
      <c r="F666" s="133"/>
      <c r="G666" s="133"/>
      <c r="H666" s="133"/>
      <c r="I666" s="167"/>
      <c r="J666" s="133"/>
      <c r="K666" s="133"/>
      <c r="L666" s="133"/>
      <c r="M666" s="133"/>
      <c r="N666" s="133"/>
      <c r="O666" s="133"/>
      <c r="P666" s="133"/>
      <c r="Q666" s="133"/>
      <c r="R666" s="133"/>
    </row>
    <row r="667" spans="1:18" ht="13.5" customHeight="1" x14ac:dyDescent="0.2">
      <c r="A667" s="133"/>
      <c r="B667" s="157"/>
      <c r="C667" s="157"/>
      <c r="D667" s="157"/>
      <c r="E667" s="157"/>
      <c r="F667" s="133"/>
      <c r="G667" s="133"/>
      <c r="H667" s="133"/>
      <c r="I667" s="167"/>
      <c r="J667" s="133"/>
      <c r="K667" s="133"/>
      <c r="L667" s="133"/>
      <c r="M667" s="133"/>
      <c r="N667" s="133"/>
      <c r="O667" s="133"/>
      <c r="P667" s="133"/>
      <c r="Q667" s="133"/>
      <c r="R667" s="133"/>
    </row>
    <row r="668" spans="1:18" ht="13.5" customHeight="1" x14ac:dyDescent="0.2">
      <c r="A668" s="133"/>
      <c r="B668" s="157"/>
      <c r="C668" s="157"/>
      <c r="D668" s="157"/>
      <c r="E668" s="157"/>
      <c r="F668" s="133"/>
      <c r="G668" s="133"/>
      <c r="H668" s="133"/>
      <c r="I668" s="167"/>
      <c r="J668" s="133"/>
      <c r="K668" s="133"/>
      <c r="L668" s="133"/>
      <c r="M668" s="133"/>
      <c r="N668" s="133"/>
      <c r="O668" s="133"/>
      <c r="P668" s="133"/>
      <c r="Q668" s="133"/>
      <c r="R668" s="133"/>
    </row>
    <row r="669" spans="1:18" ht="13.5" customHeight="1" x14ac:dyDescent="0.2">
      <c r="A669" s="133"/>
      <c r="B669" s="157"/>
      <c r="C669" s="157"/>
      <c r="D669" s="157"/>
      <c r="E669" s="157"/>
      <c r="F669" s="133"/>
      <c r="G669" s="133"/>
      <c r="H669" s="133"/>
      <c r="I669" s="167"/>
      <c r="J669" s="133"/>
      <c r="K669" s="133"/>
      <c r="L669" s="133"/>
      <c r="M669" s="133"/>
      <c r="N669" s="133"/>
      <c r="O669" s="133"/>
      <c r="P669" s="133"/>
      <c r="Q669" s="133"/>
      <c r="R669" s="133"/>
    </row>
    <row r="670" spans="1:18" ht="13.5" customHeight="1" x14ac:dyDescent="0.2">
      <c r="A670" s="133"/>
      <c r="B670" s="157"/>
      <c r="C670" s="157"/>
      <c r="D670" s="157"/>
      <c r="E670" s="157"/>
      <c r="F670" s="133"/>
      <c r="G670" s="133"/>
      <c r="H670" s="133"/>
      <c r="I670" s="167"/>
      <c r="J670" s="133"/>
      <c r="K670" s="133"/>
      <c r="L670" s="133"/>
      <c r="M670" s="133"/>
      <c r="N670" s="133"/>
      <c r="O670" s="133"/>
      <c r="P670" s="133"/>
      <c r="Q670" s="133"/>
      <c r="R670" s="133"/>
    </row>
    <row r="671" spans="1:18" ht="13.5" customHeight="1" x14ac:dyDescent="0.2">
      <c r="A671" s="133"/>
      <c r="B671" s="157"/>
      <c r="C671" s="157"/>
      <c r="D671" s="157"/>
      <c r="E671" s="157"/>
      <c r="F671" s="133"/>
      <c r="G671" s="133"/>
      <c r="H671" s="133"/>
      <c r="I671" s="167"/>
      <c r="J671" s="133"/>
      <c r="K671" s="133"/>
      <c r="L671" s="133"/>
      <c r="M671" s="133"/>
      <c r="N671" s="133"/>
      <c r="O671" s="133"/>
      <c r="P671" s="133"/>
      <c r="Q671" s="133"/>
      <c r="R671" s="133"/>
    </row>
    <row r="672" spans="1:18" ht="13.5" customHeight="1" x14ac:dyDescent="0.2">
      <c r="A672" s="133"/>
      <c r="B672" s="157"/>
      <c r="C672" s="157"/>
      <c r="D672" s="157"/>
      <c r="E672" s="157"/>
      <c r="F672" s="133"/>
      <c r="G672" s="133"/>
      <c r="H672" s="133"/>
      <c r="I672" s="167"/>
      <c r="J672" s="133"/>
      <c r="K672" s="133"/>
      <c r="L672" s="133"/>
      <c r="M672" s="133"/>
      <c r="N672" s="133"/>
      <c r="O672" s="133"/>
      <c r="P672" s="133"/>
      <c r="Q672" s="133"/>
      <c r="R672" s="133"/>
    </row>
    <row r="673" spans="1:18" ht="13.5" customHeight="1" x14ac:dyDescent="0.2">
      <c r="A673" s="133"/>
      <c r="B673" s="157"/>
      <c r="C673" s="157"/>
      <c r="D673" s="157"/>
      <c r="E673" s="157"/>
      <c r="F673" s="133"/>
      <c r="G673" s="133"/>
      <c r="H673" s="133"/>
      <c r="I673" s="167"/>
      <c r="J673" s="133"/>
      <c r="K673" s="133"/>
      <c r="L673" s="133"/>
      <c r="M673" s="133"/>
      <c r="N673" s="133"/>
      <c r="O673" s="133"/>
      <c r="P673" s="133"/>
      <c r="Q673" s="133"/>
      <c r="R673" s="133"/>
    </row>
    <row r="674" spans="1:18" ht="13.5" customHeight="1" x14ac:dyDescent="0.2">
      <c r="A674" s="133"/>
      <c r="B674" s="157"/>
      <c r="C674" s="157"/>
      <c r="D674" s="157"/>
      <c r="E674" s="157"/>
      <c r="F674" s="133"/>
      <c r="G674" s="133"/>
      <c r="H674" s="133"/>
      <c r="I674" s="167"/>
      <c r="J674" s="133"/>
      <c r="K674" s="133"/>
      <c r="L674" s="133"/>
      <c r="M674" s="133"/>
      <c r="N674" s="133"/>
      <c r="O674" s="133"/>
      <c r="P674" s="133"/>
      <c r="Q674" s="133"/>
      <c r="R674" s="133"/>
    </row>
    <row r="675" spans="1:18" ht="13.5" customHeight="1" x14ac:dyDescent="0.2">
      <c r="A675" s="133"/>
      <c r="B675" s="157"/>
      <c r="C675" s="157"/>
      <c r="D675" s="157"/>
      <c r="E675" s="157"/>
      <c r="F675" s="133"/>
      <c r="G675" s="133"/>
      <c r="H675" s="133"/>
      <c r="I675" s="167"/>
      <c r="J675" s="133"/>
      <c r="K675" s="133"/>
      <c r="L675" s="133"/>
      <c r="M675" s="133"/>
      <c r="N675" s="133"/>
      <c r="O675" s="133"/>
      <c r="P675" s="133"/>
      <c r="Q675" s="133"/>
      <c r="R675" s="133"/>
    </row>
    <row r="676" spans="1:18" ht="13.5" customHeight="1" x14ac:dyDescent="0.2">
      <c r="A676" s="133"/>
      <c r="B676" s="157"/>
      <c r="C676" s="157"/>
      <c r="D676" s="157"/>
      <c r="E676" s="157"/>
      <c r="F676" s="133"/>
      <c r="G676" s="133"/>
      <c r="H676" s="133"/>
      <c r="I676" s="167"/>
      <c r="J676" s="133"/>
      <c r="K676" s="133"/>
      <c r="L676" s="133"/>
      <c r="M676" s="133"/>
      <c r="N676" s="133"/>
      <c r="O676" s="133"/>
      <c r="P676" s="133"/>
      <c r="Q676" s="133"/>
      <c r="R676" s="133"/>
    </row>
    <row r="677" spans="1:18" ht="13.5" customHeight="1" x14ac:dyDescent="0.2">
      <c r="A677" s="133"/>
      <c r="B677" s="157"/>
      <c r="C677" s="157"/>
      <c r="D677" s="157"/>
      <c r="E677" s="157"/>
      <c r="F677" s="133"/>
      <c r="G677" s="133"/>
      <c r="H677" s="133"/>
      <c r="I677" s="167"/>
      <c r="J677" s="133"/>
      <c r="K677" s="133"/>
      <c r="L677" s="133"/>
      <c r="M677" s="133"/>
      <c r="N677" s="133"/>
      <c r="O677" s="133"/>
      <c r="P677" s="133"/>
      <c r="Q677" s="133"/>
      <c r="R677" s="133"/>
    </row>
    <row r="678" spans="1:18" ht="13.5" customHeight="1" x14ac:dyDescent="0.2">
      <c r="A678" s="133"/>
      <c r="B678" s="157"/>
      <c r="C678" s="157"/>
      <c r="D678" s="157"/>
      <c r="E678" s="157"/>
      <c r="F678" s="133"/>
      <c r="G678" s="133"/>
      <c r="H678" s="133"/>
      <c r="I678" s="167"/>
      <c r="J678" s="133"/>
      <c r="K678" s="133"/>
      <c r="L678" s="133"/>
      <c r="M678" s="133"/>
      <c r="N678" s="133"/>
      <c r="O678" s="133"/>
      <c r="P678" s="133"/>
      <c r="Q678" s="133"/>
      <c r="R678" s="133"/>
    </row>
    <row r="679" spans="1:18" ht="13.5" customHeight="1" x14ac:dyDescent="0.2">
      <c r="A679" s="133"/>
      <c r="B679" s="157"/>
      <c r="C679" s="157"/>
      <c r="D679" s="157"/>
      <c r="E679" s="157"/>
      <c r="F679" s="133"/>
      <c r="G679" s="133"/>
      <c r="H679" s="133"/>
      <c r="I679" s="167"/>
      <c r="J679" s="133"/>
      <c r="K679" s="133"/>
      <c r="L679" s="133"/>
      <c r="M679" s="133"/>
      <c r="N679" s="133"/>
      <c r="O679" s="133"/>
      <c r="P679" s="133"/>
      <c r="Q679" s="133"/>
      <c r="R679" s="133"/>
    </row>
    <row r="680" spans="1:18" ht="13.5" customHeight="1" x14ac:dyDescent="0.2">
      <c r="A680" s="133"/>
      <c r="B680" s="157"/>
      <c r="C680" s="157"/>
      <c r="D680" s="157"/>
      <c r="E680" s="157"/>
      <c r="F680" s="133"/>
      <c r="G680" s="133"/>
      <c r="H680" s="133"/>
      <c r="I680" s="167"/>
      <c r="J680" s="133"/>
      <c r="K680" s="133"/>
      <c r="L680" s="133"/>
      <c r="M680" s="133"/>
      <c r="N680" s="133"/>
      <c r="O680" s="133"/>
      <c r="P680" s="133"/>
      <c r="Q680" s="133"/>
      <c r="R680" s="133"/>
    </row>
    <row r="681" spans="1:18" ht="13.5" customHeight="1" x14ac:dyDescent="0.2">
      <c r="A681" s="133"/>
      <c r="B681" s="157"/>
      <c r="C681" s="157"/>
      <c r="D681" s="157"/>
      <c r="E681" s="157"/>
      <c r="F681" s="133"/>
      <c r="G681" s="133"/>
      <c r="H681" s="133"/>
      <c r="I681" s="167"/>
      <c r="J681" s="133"/>
      <c r="K681" s="133"/>
      <c r="L681" s="133"/>
      <c r="M681" s="133"/>
      <c r="N681" s="133"/>
      <c r="O681" s="133"/>
      <c r="P681" s="133"/>
      <c r="Q681" s="133"/>
      <c r="R681" s="133"/>
    </row>
    <row r="682" spans="1:18" ht="13.5" customHeight="1" x14ac:dyDescent="0.2">
      <c r="A682" s="133"/>
      <c r="B682" s="157"/>
      <c r="C682" s="157"/>
      <c r="D682" s="157"/>
      <c r="E682" s="157"/>
      <c r="F682" s="133"/>
      <c r="G682" s="133"/>
      <c r="H682" s="133"/>
      <c r="I682" s="167"/>
      <c r="J682" s="133"/>
      <c r="K682" s="133"/>
      <c r="L682" s="133"/>
      <c r="M682" s="133"/>
      <c r="N682" s="133"/>
      <c r="O682" s="133"/>
      <c r="P682" s="133"/>
      <c r="Q682" s="133"/>
      <c r="R682" s="133"/>
    </row>
    <row r="683" spans="1:18" ht="13.5" customHeight="1" x14ac:dyDescent="0.2">
      <c r="A683" s="133"/>
      <c r="B683" s="157"/>
      <c r="C683" s="157"/>
      <c r="D683" s="157"/>
      <c r="E683" s="157"/>
      <c r="F683" s="133"/>
      <c r="G683" s="133"/>
      <c r="H683" s="133"/>
      <c r="I683" s="167"/>
      <c r="J683" s="133"/>
      <c r="K683" s="133"/>
      <c r="L683" s="133"/>
      <c r="M683" s="133"/>
      <c r="N683" s="133"/>
      <c r="O683" s="133"/>
      <c r="P683" s="133"/>
      <c r="Q683" s="133"/>
      <c r="R683" s="133"/>
    </row>
    <row r="684" spans="1:18" ht="13.5" customHeight="1" x14ac:dyDescent="0.2">
      <c r="A684" s="133"/>
      <c r="B684" s="157"/>
      <c r="C684" s="157"/>
      <c r="D684" s="157"/>
      <c r="E684" s="157"/>
      <c r="F684" s="133"/>
      <c r="G684" s="133"/>
      <c r="H684" s="133"/>
      <c r="I684" s="167"/>
      <c r="J684" s="133"/>
      <c r="K684" s="133"/>
      <c r="L684" s="133"/>
      <c r="M684" s="133"/>
      <c r="N684" s="133"/>
      <c r="O684" s="133"/>
      <c r="P684" s="133"/>
      <c r="Q684" s="133"/>
      <c r="R684" s="133"/>
    </row>
    <row r="685" spans="1:18" ht="13.5" customHeight="1" x14ac:dyDescent="0.2">
      <c r="A685" s="133"/>
      <c r="B685" s="157"/>
      <c r="C685" s="157"/>
      <c r="D685" s="157"/>
      <c r="E685" s="157"/>
      <c r="F685" s="133"/>
      <c r="G685" s="133"/>
      <c r="H685" s="133"/>
      <c r="I685" s="167"/>
      <c r="J685" s="133"/>
      <c r="K685" s="133"/>
      <c r="L685" s="133"/>
      <c r="M685" s="133"/>
      <c r="N685" s="133"/>
      <c r="O685" s="133"/>
      <c r="P685" s="133"/>
      <c r="Q685" s="133"/>
      <c r="R685" s="133"/>
    </row>
    <row r="686" spans="1:18" ht="13.5" customHeight="1" x14ac:dyDescent="0.2">
      <c r="A686" s="133"/>
      <c r="B686" s="157"/>
      <c r="C686" s="157"/>
      <c r="D686" s="157"/>
      <c r="E686" s="157"/>
      <c r="F686" s="133"/>
      <c r="G686" s="133"/>
      <c r="H686" s="133"/>
      <c r="I686" s="167"/>
      <c r="J686" s="133"/>
      <c r="K686" s="133"/>
      <c r="L686" s="133"/>
      <c r="M686" s="133"/>
      <c r="N686" s="133"/>
      <c r="O686" s="133"/>
      <c r="P686" s="133"/>
      <c r="Q686" s="133"/>
      <c r="R686" s="133"/>
    </row>
    <row r="687" spans="1:18" ht="13.5" customHeight="1" x14ac:dyDescent="0.2">
      <c r="A687" s="133"/>
      <c r="B687" s="157"/>
      <c r="C687" s="157"/>
      <c r="D687" s="157"/>
      <c r="E687" s="157"/>
      <c r="F687" s="133"/>
      <c r="G687" s="133"/>
      <c r="H687" s="133"/>
      <c r="I687" s="167"/>
      <c r="J687" s="133"/>
      <c r="K687" s="133"/>
      <c r="L687" s="133"/>
      <c r="M687" s="133"/>
      <c r="N687" s="133"/>
      <c r="O687" s="133"/>
      <c r="P687" s="133"/>
      <c r="Q687" s="133"/>
      <c r="R687" s="133"/>
    </row>
    <row r="688" spans="1:18" ht="13.5" customHeight="1" x14ac:dyDescent="0.2">
      <c r="A688" s="133"/>
      <c r="B688" s="157"/>
      <c r="C688" s="157"/>
      <c r="D688" s="157"/>
      <c r="E688" s="157"/>
      <c r="F688" s="133"/>
      <c r="G688" s="133"/>
      <c r="H688" s="133"/>
      <c r="I688" s="167"/>
      <c r="J688" s="133"/>
      <c r="K688" s="133"/>
      <c r="L688" s="133"/>
      <c r="M688" s="133"/>
      <c r="N688" s="133"/>
      <c r="O688" s="133"/>
      <c r="P688" s="133"/>
      <c r="Q688" s="133"/>
      <c r="R688" s="133"/>
    </row>
    <row r="689" spans="1:18" ht="13.5" customHeight="1" x14ac:dyDescent="0.2">
      <c r="A689" s="133"/>
      <c r="B689" s="157"/>
      <c r="C689" s="157"/>
      <c r="D689" s="157"/>
      <c r="E689" s="157"/>
      <c r="F689" s="133"/>
      <c r="G689" s="133"/>
      <c r="H689" s="133"/>
      <c r="I689" s="167"/>
      <c r="J689" s="133"/>
      <c r="K689" s="133"/>
      <c r="L689" s="133"/>
      <c r="M689" s="133"/>
      <c r="N689" s="133"/>
      <c r="O689" s="133"/>
      <c r="P689" s="133"/>
      <c r="Q689" s="133"/>
      <c r="R689" s="133"/>
    </row>
    <row r="690" spans="1:18" ht="13.5" customHeight="1" x14ac:dyDescent="0.2">
      <c r="A690" s="133"/>
      <c r="B690" s="157"/>
      <c r="C690" s="157"/>
      <c r="D690" s="157"/>
      <c r="E690" s="157"/>
      <c r="F690" s="133"/>
      <c r="G690" s="133"/>
      <c r="H690" s="133"/>
      <c r="I690" s="167"/>
      <c r="J690" s="133"/>
      <c r="K690" s="133"/>
      <c r="L690" s="133"/>
      <c r="M690" s="133"/>
      <c r="N690" s="133"/>
      <c r="O690" s="133"/>
      <c r="P690" s="133"/>
      <c r="Q690" s="133"/>
      <c r="R690" s="133"/>
    </row>
    <row r="691" spans="1:18" ht="13.5" customHeight="1" x14ac:dyDescent="0.2">
      <c r="A691" s="133"/>
      <c r="B691" s="157"/>
      <c r="C691" s="157"/>
      <c r="D691" s="157"/>
      <c r="E691" s="157"/>
      <c r="F691" s="133"/>
      <c r="G691" s="133"/>
      <c r="H691" s="133"/>
      <c r="I691" s="167"/>
      <c r="J691" s="133"/>
      <c r="K691" s="133"/>
      <c r="L691" s="133"/>
      <c r="M691" s="133"/>
      <c r="N691" s="133"/>
      <c r="O691" s="133"/>
      <c r="P691" s="133"/>
      <c r="Q691" s="133"/>
      <c r="R691" s="133"/>
    </row>
    <row r="692" spans="1:18" ht="13.5" customHeight="1" x14ac:dyDescent="0.2">
      <c r="A692" s="133"/>
      <c r="B692" s="157"/>
      <c r="C692" s="157"/>
      <c r="D692" s="157"/>
      <c r="E692" s="157"/>
      <c r="F692" s="133"/>
      <c r="G692" s="133"/>
      <c r="H692" s="133"/>
      <c r="I692" s="167"/>
      <c r="J692" s="133"/>
      <c r="K692" s="133"/>
      <c r="L692" s="133"/>
      <c r="M692" s="133"/>
      <c r="N692" s="133"/>
      <c r="O692" s="133"/>
      <c r="P692" s="133"/>
      <c r="Q692" s="133"/>
      <c r="R692" s="133"/>
    </row>
    <row r="693" spans="1:18" ht="13.5" customHeight="1" x14ac:dyDescent="0.2">
      <c r="A693" s="133"/>
      <c r="B693" s="157"/>
      <c r="C693" s="157"/>
      <c r="D693" s="157"/>
      <c r="E693" s="157"/>
      <c r="F693" s="133"/>
      <c r="G693" s="133"/>
      <c r="H693" s="133"/>
      <c r="I693" s="167"/>
      <c r="J693" s="133"/>
      <c r="K693" s="133"/>
      <c r="L693" s="133"/>
      <c r="M693" s="133"/>
      <c r="N693" s="133"/>
      <c r="O693" s="133"/>
      <c r="P693" s="133"/>
      <c r="Q693" s="133"/>
      <c r="R693" s="133"/>
    </row>
    <row r="694" spans="1:18" ht="13.5" customHeight="1" x14ac:dyDescent="0.2">
      <c r="A694" s="133"/>
      <c r="B694" s="157"/>
      <c r="C694" s="157"/>
      <c r="D694" s="157"/>
      <c r="E694" s="157"/>
      <c r="F694" s="133"/>
      <c r="G694" s="133"/>
      <c r="H694" s="133"/>
      <c r="I694" s="167"/>
      <c r="J694" s="133"/>
      <c r="K694" s="133"/>
      <c r="L694" s="133"/>
      <c r="M694" s="133"/>
      <c r="N694" s="133"/>
      <c r="O694" s="133"/>
      <c r="P694" s="133"/>
      <c r="Q694" s="133"/>
      <c r="R694" s="133"/>
    </row>
    <row r="695" spans="1:18" ht="13.5" customHeight="1" x14ac:dyDescent="0.2">
      <c r="A695" s="133"/>
      <c r="B695" s="157"/>
      <c r="C695" s="157"/>
      <c r="D695" s="157"/>
      <c r="E695" s="157"/>
      <c r="F695" s="133"/>
      <c r="G695" s="133"/>
      <c r="H695" s="133"/>
      <c r="I695" s="167"/>
      <c r="J695" s="133"/>
      <c r="K695" s="133"/>
      <c r="L695" s="133"/>
      <c r="M695" s="133"/>
      <c r="N695" s="133"/>
      <c r="O695" s="133"/>
      <c r="P695" s="133"/>
      <c r="Q695" s="133"/>
      <c r="R695" s="133"/>
    </row>
    <row r="696" spans="1:18" ht="13.5" customHeight="1" x14ac:dyDescent="0.2">
      <c r="A696" s="133"/>
      <c r="B696" s="157"/>
      <c r="C696" s="157"/>
      <c r="D696" s="157"/>
      <c r="E696" s="157"/>
      <c r="F696" s="133"/>
      <c r="G696" s="133"/>
      <c r="H696" s="133"/>
      <c r="I696" s="167"/>
      <c r="J696" s="133"/>
      <c r="K696" s="133"/>
      <c r="L696" s="133"/>
      <c r="M696" s="133"/>
      <c r="N696" s="133"/>
      <c r="O696" s="133"/>
      <c r="P696" s="133"/>
      <c r="Q696" s="133"/>
      <c r="R696" s="133"/>
    </row>
    <row r="697" spans="1:18" ht="13.5" customHeight="1" x14ac:dyDescent="0.2">
      <c r="A697" s="133"/>
      <c r="B697" s="157"/>
      <c r="C697" s="157"/>
      <c r="D697" s="157"/>
      <c r="E697" s="157"/>
      <c r="F697" s="133"/>
      <c r="G697" s="133"/>
      <c r="H697" s="133"/>
      <c r="I697" s="167"/>
      <c r="J697" s="133"/>
      <c r="K697" s="133"/>
      <c r="L697" s="133"/>
      <c r="M697" s="133"/>
      <c r="N697" s="133"/>
      <c r="O697" s="133"/>
      <c r="P697" s="133"/>
      <c r="Q697" s="133"/>
      <c r="R697" s="133"/>
    </row>
    <row r="698" spans="1:18" ht="13.5" customHeight="1" x14ac:dyDescent="0.2">
      <c r="A698" s="133"/>
      <c r="B698" s="157"/>
      <c r="C698" s="157"/>
      <c r="D698" s="157"/>
      <c r="E698" s="157"/>
      <c r="F698" s="133"/>
      <c r="G698" s="133"/>
      <c r="H698" s="133"/>
      <c r="I698" s="167"/>
      <c r="J698" s="133"/>
      <c r="K698" s="133"/>
      <c r="L698" s="133"/>
      <c r="M698" s="133"/>
      <c r="N698" s="133"/>
      <c r="O698" s="133"/>
      <c r="P698" s="133"/>
      <c r="Q698" s="133"/>
      <c r="R698" s="133"/>
    </row>
    <row r="699" spans="1:18" ht="13.5" customHeight="1" x14ac:dyDescent="0.2">
      <c r="A699" s="133"/>
      <c r="B699" s="157"/>
      <c r="C699" s="157"/>
      <c r="D699" s="157"/>
      <c r="E699" s="157"/>
      <c r="F699" s="133"/>
      <c r="G699" s="133"/>
      <c r="H699" s="133"/>
      <c r="I699" s="167"/>
      <c r="J699" s="133"/>
      <c r="K699" s="133"/>
      <c r="L699" s="133"/>
      <c r="M699" s="133"/>
      <c r="N699" s="133"/>
      <c r="O699" s="133"/>
      <c r="P699" s="133"/>
      <c r="Q699" s="133"/>
      <c r="R699" s="133"/>
    </row>
    <row r="700" spans="1:18" ht="13.5" customHeight="1" x14ac:dyDescent="0.2">
      <c r="A700" s="133"/>
      <c r="B700" s="157"/>
      <c r="C700" s="157"/>
      <c r="D700" s="157"/>
      <c r="E700" s="157"/>
      <c r="F700" s="133"/>
      <c r="G700" s="133"/>
      <c r="H700" s="133"/>
      <c r="I700" s="167"/>
      <c r="J700" s="133"/>
      <c r="K700" s="133"/>
      <c r="L700" s="133"/>
      <c r="M700" s="133"/>
      <c r="N700" s="133"/>
      <c r="O700" s="133"/>
      <c r="P700" s="133"/>
      <c r="Q700" s="133"/>
      <c r="R700" s="133"/>
    </row>
    <row r="701" spans="1:18" ht="13.5" customHeight="1" x14ac:dyDescent="0.2">
      <c r="A701" s="133"/>
      <c r="B701" s="157"/>
      <c r="C701" s="157"/>
      <c r="D701" s="157"/>
      <c r="E701" s="157"/>
      <c r="F701" s="133"/>
      <c r="G701" s="133"/>
      <c r="H701" s="133"/>
      <c r="I701" s="167"/>
      <c r="J701" s="133"/>
      <c r="K701" s="133"/>
      <c r="L701" s="133"/>
      <c r="M701" s="133"/>
      <c r="N701" s="133"/>
      <c r="O701" s="133"/>
      <c r="P701" s="133"/>
      <c r="Q701" s="133"/>
      <c r="R701" s="133"/>
    </row>
    <row r="702" spans="1:18" ht="13.5" customHeight="1" x14ac:dyDescent="0.2">
      <c r="A702" s="133"/>
      <c r="B702" s="157"/>
      <c r="C702" s="157"/>
      <c r="D702" s="157"/>
      <c r="E702" s="157"/>
      <c r="F702" s="133"/>
      <c r="G702" s="133"/>
      <c r="H702" s="133"/>
      <c r="I702" s="167"/>
      <c r="J702" s="133"/>
      <c r="K702" s="133"/>
      <c r="L702" s="133"/>
      <c r="M702" s="133"/>
      <c r="N702" s="133"/>
      <c r="O702" s="133"/>
      <c r="P702" s="133"/>
      <c r="Q702" s="133"/>
      <c r="R702" s="133"/>
    </row>
    <row r="703" spans="1:18" ht="13.5" customHeight="1" x14ac:dyDescent="0.2">
      <c r="A703" s="133"/>
      <c r="B703" s="157"/>
      <c r="C703" s="157"/>
      <c r="D703" s="157"/>
      <c r="E703" s="157"/>
      <c r="F703" s="133"/>
      <c r="G703" s="133"/>
      <c r="H703" s="133"/>
      <c r="I703" s="167"/>
      <c r="J703" s="133"/>
      <c r="K703" s="133"/>
      <c r="L703" s="133"/>
      <c r="M703" s="133"/>
      <c r="N703" s="133"/>
      <c r="O703" s="133"/>
      <c r="P703" s="133"/>
      <c r="Q703" s="133"/>
      <c r="R703" s="133"/>
    </row>
    <row r="704" spans="1:18" ht="13.5" customHeight="1" x14ac:dyDescent="0.2">
      <c r="A704" s="133"/>
      <c r="B704" s="157"/>
      <c r="C704" s="157"/>
      <c r="D704" s="157"/>
      <c r="E704" s="157"/>
      <c r="F704" s="133"/>
      <c r="G704" s="133"/>
      <c r="H704" s="133"/>
      <c r="I704" s="167"/>
      <c r="J704" s="133"/>
      <c r="K704" s="133"/>
      <c r="L704" s="133"/>
      <c r="M704" s="133"/>
      <c r="N704" s="133"/>
      <c r="O704" s="133"/>
      <c r="P704" s="133"/>
      <c r="Q704" s="133"/>
      <c r="R704" s="133"/>
    </row>
    <row r="705" spans="1:18" ht="13.5" customHeight="1" x14ac:dyDescent="0.2">
      <c r="A705" s="133"/>
      <c r="B705" s="157"/>
      <c r="C705" s="157"/>
      <c r="D705" s="157"/>
      <c r="E705" s="157"/>
      <c r="F705" s="133"/>
      <c r="G705" s="133"/>
      <c r="H705" s="133"/>
      <c r="I705" s="167"/>
      <c r="J705" s="133"/>
      <c r="K705" s="133"/>
      <c r="L705" s="133"/>
      <c r="M705" s="133"/>
      <c r="N705" s="133"/>
      <c r="O705" s="133"/>
      <c r="P705" s="133"/>
      <c r="Q705" s="133"/>
      <c r="R705" s="133"/>
    </row>
    <row r="706" spans="1:18" ht="13.5" customHeight="1" x14ac:dyDescent="0.2">
      <c r="A706" s="133"/>
      <c r="B706" s="157"/>
      <c r="C706" s="157"/>
      <c r="D706" s="157"/>
      <c r="E706" s="157"/>
      <c r="F706" s="133"/>
      <c r="G706" s="133"/>
      <c r="H706" s="133"/>
      <c r="I706" s="167"/>
      <c r="J706" s="133"/>
      <c r="K706" s="133"/>
      <c r="L706" s="133"/>
      <c r="M706" s="133"/>
      <c r="N706" s="133"/>
      <c r="O706" s="133"/>
      <c r="P706" s="133"/>
      <c r="Q706" s="133"/>
      <c r="R706" s="133"/>
    </row>
    <row r="707" spans="1:18" ht="13.5" customHeight="1" x14ac:dyDescent="0.2">
      <c r="A707" s="133"/>
      <c r="B707" s="157"/>
      <c r="C707" s="157"/>
      <c r="D707" s="157"/>
      <c r="E707" s="157"/>
      <c r="F707" s="133"/>
      <c r="G707" s="133"/>
      <c r="H707" s="133"/>
      <c r="I707" s="167"/>
      <c r="J707" s="133"/>
      <c r="K707" s="133"/>
      <c r="L707" s="133"/>
      <c r="M707" s="133"/>
      <c r="N707" s="133"/>
      <c r="O707" s="133"/>
      <c r="P707" s="133"/>
      <c r="Q707" s="133"/>
      <c r="R707" s="133"/>
    </row>
    <row r="708" spans="1:18" ht="13.5" customHeight="1" x14ac:dyDescent="0.2">
      <c r="A708" s="133"/>
      <c r="B708" s="157"/>
      <c r="C708" s="157"/>
      <c r="D708" s="157"/>
      <c r="E708" s="157"/>
      <c r="F708" s="133"/>
      <c r="G708" s="133"/>
      <c r="H708" s="133"/>
      <c r="I708" s="167"/>
      <c r="J708" s="133"/>
      <c r="K708" s="133"/>
      <c r="L708" s="133"/>
      <c r="M708" s="133"/>
      <c r="N708" s="133"/>
      <c r="O708" s="133"/>
      <c r="P708" s="133"/>
      <c r="Q708" s="133"/>
      <c r="R708" s="133"/>
    </row>
    <row r="709" spans="1:18" ht="13.5" customHeight="1" x14ac:dyDescent="0.2">
      <c r="A709" s="133"/>
      <c r="B709" s="157"/>
      <c r="C709" s="157"/>
      <c r="D709" s="157"/>
      <c r="E709" s="157"/>
      <c r="F709" s="133"/>
      <c r="G709" s="133"/>
      <c r="H709" s="133"/>
      <c r="I709" s="167"/>
      <c r="J709" s="133"/>
      <c r="K709" s="133"/>
      <c r="L709" s="133"/>
      <c r="M709" s="133"/>
      <c r="N709" s="133"/>
      <c r="O709" s="133"/>
      <c r="P709" s="133"/>
      <c r="Q709" s="133"/>
      <c r="R709" s="133"/>
    </row>
    <row r="710" spans="1:18" ht="13.5" customHeight="1" x14ac:dyDescent="0.2">
      <c r="A710" s="133"/>
      <c r="B710" s="157"/>
      <c r="C710" s="157"/>
      <c r="D710" s="157"/>
      <c r="E710" s="157"/>
      <c r="F710" s="133"/>
      <c r="G710" s="133"/>
      <c r="H710" s="133"/>
      <c r="I710" s="167"/>
      <c r="J710" s="133"/>
      <c r="K710" s="133"/>
      <c r="L710" s="133"/>
      <c r="M710" s="133"/>
      <c r="N710" s="133"/>
      <c r="O710" s="133"/>
      <c r="P710" s="133"/>
      <c r="Q710" s="133"/>
      <c r="R710" s="133"/>
    </row>
    <row r="711" spans="1:18" ht="13.5" customHeight="1" x14ac:dyDescent="0.2">
      <c r="A711" s="133"/>
      <c r="B711" s="157"/>
      <c r="C711" s="157"/>
      <c r="D711" s="157"/>
      <c r="E711" s="157"/>
      <c r="F711" s="133"/>
      <c r="G711" s="133"/>
      <c r="H711" s="133"/>
      <c r="I711" s="167"/>
      <c r="J711" s="133"/>
      <c r="K711" s="133"/>
      <c r="L711" s="133"/>
      <c r="M711" s="133"/>
      <c r="N711" s="133"/>
      <c r="O711" s="133"/>
      <c r="P711" s="133"/>
      <c r="Q711" s="133"/>
      <c r="R711" s="133"/>
    </row>
    <row r="712" spans="1:18" ht="13.5" customHeight="1" x14ac:dyDescent="0.2">
      <c r="A712" s="133"/>
      <c r="B712" s="157"/>
      <c r="C712" s="157"/>
      <c r="D712" s="157"/>
      <c r="E712" s="157"/>
      <c r="F712" s="133"/>
      <c r="G712" s="133"/>
      <c r="H712" s="133"/>
      <c r="I712" s="167"/>
      <c r="J712" s="133"/>
      <c r="K712" s="133"/>
      <c r="L712" s="133"/>
      <c r="M712" s="133"/>
      <c r="N712" s="133"/>
      <c r="O712" s="133"/>
      <c r="P712" s="133"/>
      <c r="Q712" s="133"/>
      <c r="R712" s="133"/>
    </row>
    <row r="713" spans="1:18" ht="13.5" customHeight="1" x14ac:dyDescent="0.2">
      <c r="A713" s="133"/>
      <c r="B713" s="157"/>
      <c r="C713" s="157"/>
      <c r="D713" s="157"/>
      <c r="E713" s="157"/>
      <c r="F713" s="133"/>
      <c r="G713" s="133"/>
      <c r="H713" s="133"/>
      <c r="I713" s="167"/>
      <c r="J713" s="133"/>
      <c r="K713" s="133"/>
      <c r="L713" s="133"/>
      <c r="M713" s="133"/>
      <c r="N713" s="133"/>
      <c r="O713" s="133"/>
      <c r="P713" s="133"/>
      <c r="Q713" s="133"/>
      <c r="R713" s="133"/>
    </row>
    <row r="714" spans="1:18" ht="13.5" customHeight="1" x14ac:dyDescent="0.2">
      <c r="A714" s="133"/>
      <c r="B714" s="157"/>
      <c r="C714" s="157"/>
      <c r="D714" s="157"/>
      <c r="E714" s="157"/>
      <c r="F714" s="133"/>
      <c r="G714" s="133"/>
      <c r="H714" s="133"/>
      <c r="I714" s="167"/>
      <c r="J714" s="133"/>
      <c r="K714" s="133"/>
      <c r="L714" s="133"/>
      <c r="M714" s="133"/>
      <c r="N714" s="133"/>
      <c r="O714" s="133"/>
      <c r="P714" s="133"/>
      <c r="Q714" s="133"/>
      <c r="R714" s="133"/>
    </row>
    <row r="715" spans="1:18" ht="13.5" customHeight="1" x14ac:dyDescent="0.2">
      <c r="A715" s="133"/>
      <c r="B715" s="157"/>
      <c r="C715" s="157"/>
      <c r="D715" s="157"/>
      <c r="E715" s="157"/>
      <c r="F715" s="133"/>
      <c r="G715" s="133"/>
      <c r="H715" s="133"/>
      <c r="I715" s="167"/>
      <c r="J715" s="133"/>
      <c r="K715" s="133"/>
      <c r="L715" s="133"/>
      <c r="M715" s="133"/>
      <c r="N715" s="133"/>
      <c r="O715" s="133"/>
      <c r="P715" s="133"/>
      <c r="Q715" s="133"/>
      <c r="R715" s="133"/>
    </row>
    <row r="716" spans="1:18" ht="13.5" customHeight="1" x14ac:dyDescent="0.2">
      <c r="A716" s="133"/>
      <c r="B716" s="157"/>
      <c r="C716" s="157"/>
      <c r="D716" s="157"/>
      <c r="E716" s="157"/>
      <c r="F716" s="133"/>
      <c r="G716" s="133"/>
      <c r="H716" s="133"/>
      <c r="I716" s="167"/>
      <c r="J716" s="133"/>
      <c r="K716" s="133"/>
      <c r="L716" s="133"/>
      <c r="M716" s="133"/>
      <c r="N716" s="133"/>
      <c r="O716" s="133"/>
      <c r="P716" s="133"/>
      <c r="Q716" s="133"/>
      <c r="R716" s="133"/>
    </row>
    <row r="717" spans="1:18" ht="13.5" customHeight="1" x14ac:dyDescent="0.2">
      <c r="A717" s="133"/>
      <c r="B717" s="157"/>
      <c r="C717" s="157"/>
      <c r="D717" s="157"/>
      <c r="E717" s="157"/>
      <c r="F717" s="133"/>
      <c r="G717" s="133"/>
      <c r="H717" s="133"/>
      <c r="I717" s="167"/>
      <c r="J717" s="133"/>
      <c r="K717" s="133"/>
      <c r="L717" s="133"/>
      <c r="M717" s="133"/>
      <c r="N717" s="133"/>
      <c r="O717" s="133"/>
      <c r="P717" s="133"/>
      <c r="Q717" s="133"/>
      <c r="R717" s="133"/>
    </row>
    <row r="718" spans="1:18" ht="13.5" customHeight="1" x14ac:dyDescent="0.2">
      <c r="A718" s="133"/>
      <c r="B718" s="157"/>
      <c r="C718" s="157"/>
      <c r="D718" s="157"/>
      <c r="E718" s="157"/>
      <c r="F718" s="133"/>
      <c r="G718" s="133"/>
      <c r="H718" s="133"/>
      <c r="I718" s="167"/>
      <c r="J718" s="133"/>
      <c r="K718" s="133"/>
      <c r="L718" s="133"/>
      <c r="M718" s="133"/>
      <c r="N718" s="133"/>
      <c r="O718" s="133"/>
      <c r="P718" s="133"/>
      <c r="Q718" s="133"/>
      <c r="R718" s="133"/>
    </row>
    <row r="719" spans="1:18" ht="13.5" customHeight="1" x14ac:dyDescent="0.2">
      <c r="A719" s="133"/>
      <c r="B719" s="157"/>
      <c r="C719" s="157"/>
      <c r="D719" s="157"/>
      <c r="E719" s="157"/>
      <c r="F719" s="133"/>
      <c r="G719" s="133"/>
      <c r="H719" s="133"/>
      <c r="I719" s="167"/>
      <c r="J719" s="133"/>
      <c r="K719" s="133"/>
      <c r="L719" s="133"/>
      <c r="M719" s="133"/>
      <c r="N719" s="133"/>
      <c r="O719" s="133"/>
      <c r="P719" s="133"/>
      <c r="Q719" s="133"/>
      <c r="R719" s="133"/>
    </row>
    <row r="720" spans="1:18" ht="13.5" customHeight="1" x14ac:dyDescent="0.2">
      <c r="A720" s="133"/>
      <c r="B720" s="157"/>
      <c r="C720" s="157"/>
      <c r="D720" s="157"/>
      <c r="E720" s="157"/>
      <c r="F720" s="133"/>
      <c r="G720" s="133"/>
      <c r="H720" s="133"/>
      <c r="I720" s="167"/>
      <c r="J720" s="133"/>
      <c r="K720" s="133"/>
      <c r="L720" s="133"/>
      <c r="M720" s="133"/>
      <c r="N720" s="133"/>
      <c r="O720" s="133"/>
      <c r="P720" s="133"/>
      <c r="Q720" s="133"/>
      <c r="R720" s="133"/>
    </row>
    <row r="721" spans="1:18" ht="13.5" customHeight="1" x14ac:dyDescent="0.2">
      <c r="A721" s="133"/>
      <c r="B721" s="157"/>
      <c r="C721" s="157"/>
      <c r="D721" s="157"/>
      <c r="E721" s="157"/>
      <c r="F721" s="133"/>
      <c r="G721" s="133"/>
      <c r="H721" s="133"/>
      <c r="I721" s="167"/>
      <c r="J721" s="133"/>
      <c r="K721" s="133"/>
      <c r="L721" s="133"/>
      <c r="M721" s="133"/>
      <c r="N721" s="133"/>
      <c r="O721" s="133"/>
      <c r="P721" s="133"/>
      <c r="Q721" s="133"/>
      <c r="R721" s="133"/>
    </row>
    <row r="722" spans="1:18" ht="13.5" customHeight="1" x14ac:dyDescent="0.2">
      <c r="A722" s="133"/>
      <c r="B722" s="157"/>
      <c r="C722" s="157"/>
      <c r="D722" s="157"/>
      <c r="E722" s="157"/>
      <c r="F722" s="133"/>
      <c r="G722" s="133"/>
      <c r="H722" s="133"/>
      <c r="I722" s="167"/>
      <c r="J722" s="133"/>
      <c r="K722" s="133"/>
      <c r="L722" s="133"/>
      <c r="M722" s="133"/>
      <c r="N722" s="133"/>
      <c r="O722" s="133"/>
      <c r="P722" s="133"/>
      <c r="Q722" s="133"/>
      <c r="R722" s="133"/>
    </row>
    <row r="723" spans="1:18" ht="13.5" customHeight="1" x14ac:dyDescent="0.2">
      <c r="A723" s="133"/>
      <c r="B723" s="157"/>
      <c r="C723" s="157"/>
      <c r="D723" s="157"/>
      <c r="E723" s="157"/>
      <c r="F723" s="133"/>
      <c r="G723" s="133"/>
      <c r="H723" s="133"/>
      <c r="I723" s="167"/>
      <c r="J723" s="133"/>
      <c r="K723" s="133"/>
      <c r="L723" s="133"/>
      <c r="M723" s="133"/>
      <c r="N723" s="133"/>
      <c r="O723" s="133"/>
      <c r="P723" s="133"/>
      <c r="Q723" s="133"/>
      <c r="R723" s="133"/>
    </row>
    <row r="724" spans="1:18" ht="13.5" customHeight="1" x14ac:dyDescent="0.2">
      <c r="A724" s="133"/>
      <c r="B724" s="157"/>
      <c r="C724" s="157"/>
      <c r="D724" s="157"/>
      <c r="E724" s="157"/>
      <c r="F724" s="133"/>
      <c r="G724" s="133"/>
      <c r="H724" s="133"/>
      <c r="I724" s="167"/>
      <c r="J724" s="133"/>
      <c r="K724" s="133"/>
      <c r="L724" s="133"/>
      <c r="M724" s="133"/>
      <c r="N724" s="133"/>
      <c r="O724" s="133"/>
      <c r="P724" s="133"/>
      <c r="Q724" s="133"/>
      <c r="R724" s="133"/>
    </row>
    <row r="725" spans="1:18" ht="13.5" customHeight="1" x14ac:dyDescent="0.2">
      <c r="A725" s="133"/>
      <c r="B725" s="157"/>
      <c r="C725" s="157"/>
      <c r="D725" s="157"/>
      <c r="E725" s="157"/>
      <c r="F725" s="133"/>
      <c r="G725" s="133"/>
      <c r="H725" s="133"/>
      <c r="I725" s="167"/>
      <c r="J725" s="133"/>
      <c r="K725" s="133"/>
      <c r="L725" s="133"/>
      <c r="M725" s="133"/>
      <c r="N725" s="133"/>
      <c r="O725" s="133"/>
      <c r="P725" s="133"/>
      <c r="Q725" s="133"/>
      <c r="R725" s="133"/>
    </row>
    <row r="726" spans="1:18" ht="13.5" customHeight="1" x14ac:dyDescent="0.2">
      <c r="A726" s="133"/>
      <c r="B726" s="157"/>
      <c r="C726" s="157"/>
      <c r="D726" s="157"/>
      <c r="E726" s="157"/>
      <c r="F726" s="133"/>
      <c r="G726" s="133"/>
      <c r="H726" s="133"/>
      <c r="I726" s="167"/>
      <c r="J726" s="133"/>
      <c r="K726" s="133"/>
      <c r="L726" s="133"/>
      <c r="M726" s="133"/>
      <c r="N726" s="133"/>
      <c r="O726" s="133"/>
      <c r="P726" s="133"/>
      <c r="Q726" s="133"/>
      <c r="R726" s="133"/>
    </row>
    <row r="727" spans="1:18" ht="13.5" customHeight="1" x14ac:dyDescent="0.2">
      <c r="A727" s="133"/>
      <c r="B727" s="157"/>
      <c r="C727" s="157"/>
      <c r="D727" s="157"/>
      <c r="E727" s="157"/>
      <c r="F727" s="133"/>
      <c r="G727" s="133"/>
      <c r="H727" s="133"/>
      <c r="I727" s="167"/>
      <c r="J727" s="133"/>
      <c r="K727" s="133"/>
      <c r="L727" s="133"/>
      <c r="M727" s="133"/>
      <c r="N727" s="133"/>
      <c r="O727" s="133"/>
      <c r="P727" s="133"/>
      <c r="Q727" s="133"/>
      <c r="R727" s="133"/>
    </row>
    <row r="728" spans="1:18" ht="13.5" customHeight="1" x14ac:dyDescent="0.2">
      <c r="A728" s="133"/>
      <c r="B728" s="157"/>
      <c r="C728" s="157"/>
      <c r="D728" s="157"/>
      <c r="E728" s="157"/>
      <c r="F728" s="133"/>
      <c r="G728" s="133"/>
      <c r="H728" s="133"/>
      <c r="I728" s="167"/>
      <c r="J728" s="133"/>
      <c r="K728" s="133"/>
      <c r="L728" s="133"/>
      <c r="M728" s="133"/>
      <c r="N728" s="133"/>
      <c r="O728" s="133"/>
      <c r="P728" s="133"/>
      <c r="Q728" s="133"/>
      <c r="R728" s="133"/>
    </row>
    <row r="729" spans="1:18" ht="13.5" customHeight="1" x14ac:dyDescent="0.2">
      <c r="A729" s="133"/>
      <c r="B729" s="157"/>
      <c r="C729" s="157"/>
      <c r="D729" s="157"/>
      <c r="E729" s="157"/>
      <c r="F729" s="133"/>
      <c r="G729" s="133"/>
      <c r="H729" s="133"/>
      <c r="I729" s="167"/>
      <c r="J729" s="133"/>
      <c r="K729" s="133"/>
      <c r="L729" s="133"/>
      <c r="M729" s="133"/>
      <c r="N729" s="133"/>
      <c r="O729" s="133"/>
      <c r="P729" s="133"/>
      <c r="Q729" s="133"/>
      <c r="R729" s="133"/>
    </row>
    <row r="730" spans="1:18" ht="13.5" customHeight="1" x14ac:dyDescent="0.2">
      <c r="A730" s="133"/>
      <c r="B730" s="157"/>
      <c r="C730" s="157"/>
      <c r="D730" s="157"/>
      <c r="E730" s="157"/>
      <c r="F730" s="133"/>
      <c r="G730" s="133"/>
      <c r="H730" s="133"/>
      <c r="I730" s="167"/>
      <c r="J730" s="133"/>
      <c r="K730" s="133"/>
      <c r="L730" s="133"/>
      <c r="M730" s="133"/>
      <c r="N730" s="133"/>
      <c r="O730" s="133"/>
      <c r="P730" s="133"/>
      <c r="Q730" s="133"/>
      <c r="R730" s="133"/>
    </row>
    <row r="731" spans="1:18" ht="13.5" customHeight="1" x14ac:dyDescent="0.2">
      <c r="A731" s="133"/>
      <c r="B731" s="157"/>
      <c r="C731" s="157"/>
      <c r="D731" s="157"/>
      <c r="E731" s="157"/>
      <c r="F731" s="133"/>
      <c r="G731" s="133"/>
      <c r="H731" s="133"/>
      <c r="I731" s="167"/>
      <c r="J731" s="133"/>
      <c r="K731" s="133"/>
      <c r="L731" s="133"/>
      <c r="M731" s="133"/>
      <c r="N731" s="133"/>
      <c r="O731" s="133"/>
      <c r="P731" s="133"/>
      <c r="Q731" s="133"/>
      <c r="R731" s="133"/>
    </row>
    <row r="732" spans="1:18" ht="13.5" customHeight="1" x14ac:dyDescent="0.2">
      <c r="A732" s="133"/>
      <c r="B732" s="157"/>
      <c r="C732" s="157"/>
      <c r="D732" s="157"/>
      <c r="E732" s="157"/>
      <c r="F732" s="133"/>
      <c r="G732" s="133"/>
      <c r="H732" s="133"/>
      <c r="I732" s="167"/>
      <c r="J732" s="133"/>
      <c r="K732" s="133"/>
      <c r="L732" s="133"/>
      <c r="M732" s="133"/>
      <c r="N732" s="133"/>
      <c r="O732" s="133"/>
      <c r="P732" s="133"/>
      <c r="Q732" s="133"/>
      <c r="R732" s="133"/>
    </row>
    <row r="733" spans="1:18" ht="13.5" customHeight="1" x14ac:dyDescent="0.2">
      <c r="A733" s="133"/>
      <c r="B733" s="157"/>
      <c r="C733" s="157"/>
      <c r="D733" s="157"/>
      <c r="E733" s="157"/>
      <c r="F733" s="133"/>
      <c r="G733" s="133"/>
      <c r="H733" s="133"/>
      <c r="I733" s="167"/>
      <c r="J733" s="133"/>
      <c r="K733" s="133"/>
      <c r="L733" s="133"/>
      <c r="M733" s="133"/>
      <c r="N733" s="133"/>
      <c r="O733" s="133"/>
      <c r="P733" s="133"/>
      <c r="Q733" s="133"/>
      <c r="R733" s="133"/>
    </row>
    <row r="734" spans="1:18" ht="13.5" customHeight="1" x14ac:dyDescent="0.2">
      <c r="A734" s="133"/>
      <c r="B734" s="157"/>
      <c r="C734" s="157"/>
      <c r="D734" s="157"/>
      <c r="E734" s="157"/>
      <c r="F734" s="133"/>
      <c r="G734" s="133"/>
      <c r="H734" s="133"/>
      <c r="I734" s="167"/>
      <c r="J734" s="133"/>
      <c r="K734" s="133"/>
      <c r="L734" s="133"/>
      <c r="M734" s="133"/>
      <c r="N734" s="133"/>
      <c r="O734" s="133"/>
      <c r="P734" s="133"/>
      <c r="Q734" s="133"/>
      <c r="R734" s="133"/>
    </row>
    <row r="735" spans="1:18" ht="13.5" customHeight="1" x14ac:dyDescent="0.2">
      <c r="A735" s="133"/>
      <c r="B735" s="157"/>
      <c r="C735" s="157"/>
      <c r="D735" s="157"/>
      <c r="E735" s="157"/>
      <c r="F735" s="133"/>
      <c r="G735" s="133"/>
      <c r="H735" s="133"/>
      <c r="I735" s="167"/>
      <c r="J735" s="133"/>
      <c r="K735" s="133"/>
      <c r="L735" s="133"/>
      <c r="M735" s="133"/>
      <c r="N735" s="133"/>
      <c r="O735" s="133"/>
      <c r="P735" s="133"/>
      <c r="Q735" s="133"/>
      <c r="R735" s="133"/>
    </row>
    <row r="736" spans="1:18" ht="13.5" customHeight="1" x14ac:dyDescent="0.2">
      <c r="A736" s="133"/>
      <c r="B736" s="157"/>
      <c r="C736" s="157"/>
      <c r="D736" s="157"/>
      <c r="E736" s="157"/>
      <c r="F736" s="133"/>
      <c r="G736" s="133"/>
      <c r="H736" s="133"/>
      <c r="I736" s="167"/>
      <c r="J736" s="133"/>
      <c r="K736" s="133"/>
      <c r="L736" s="133"/>
      <c r="M736" s="133"/>
      <c r="N736" s="133"/>
      <c r="O736" s="133"/>
      <c r="P736" s="133"/>
      <c r="Q736" s="133"/>
      <c r="R736" s="133"/>
    </row>
    <row r="737" spans="1:18" ht="13.5" customHeight="1" x14ac:dyDescent="0.2">
      <c r="A737" s="133"/>
      <c r="B737" s="157"/>
      <c r="C737" s="157"/>
      <c r="D737" s="157"/>
      <c r="E737" s="157"/>
      <c r="F737" s="133"/>
      <c r="G737" s="133"/>
      <c r="H737" s="133"/>
      <c r="I737" s="167"/>
      <c r="J737" s="133"/>
      <c r="K737" s="133"/>
      <c r="L737" s="133"/>
      <c r="M737" s="133"/>
      <c r="N737" s="133"/>
      <c r="O737" s="133"/>
      <c r="P737" s="133"/>
      <c r="Q737" s="133"/>
      <c r="R737" s="133"/>
    </row>
    <row r="738" spans="1:18" ht="13.5" customHeight="1" x14ac:dyDescent="0.2">
      <c r="A738" s="133"/>
      <c r="B738" s="157"/>
      <c r="C738" s="157"/>
      <c r="D738" s="157"/>
      <c r="E738" s="157"/>
      <c r="F738" s="133"/>
      <c r="G738" s="133"/>
      <c r="H738" s="133"/>
      <c r="I738" s="167"/>
      <c r="J738" s="133"/>
      <c r="K738" s="133"/>
      <c r="L738" s="133"/>
      <c r="M738" s="133"/>
      <c r="N738" s="133"/>
      <c r="O738" s="133"/>
      <c r="P738" s="133"/>
      <c r="Q738" s="133"/>
      <c r="R738" s="133"/>
    </row>
    <row r="739" spans="1:18" ht="13.5" customHeight="1" x14ac:dyDescent="0.2">
      <c r="A739" s="133"/>
      <c r="B739" s="157"/>
      <c r="C739" s="157"/>
      <c r="D739" s="157"/>
      <c r="E739" s="157"/>
      <c r="F739" s="133"/>
      <c r="G739" s="133"/>
      <c r="H739" s="133"/>
      <c r="I739" s="167"/>
      <c r="J739" s="133"/>
      <c r="K739" s="133"/>
      <c r="L739" s="133"/>
      <c r="M739" s="133"/>
      <c r="N739" s="133"/>
      <c r="O739" s="133"/>
      <c r="P739" s="133"/>
      <c r="Q739" s="133"/>
      <c r="R739" s="133"/>
    </row>
    <row r="740" spans="1:18" ht="13.5" customHeight="1" x14ac:dyDescent="0.2">
      <c r="A740" s="133"/>
      <c r="B740" s="157"/>
      <c r="C740" s="157"/>
      <c r="D740" s="157"/>
      <c r="E740" s="157"/>
      <c r="F740" s="133"/>
      <c r="G740" s="133"/>
      <c r="H740" s="133"/>
      <c r="I740" s="167"/>
      <c r="J740" s="133"/>
      <c r="K740" s="133"/>
      <c r="L740" s="133"/>
      <c r="M740" s="133"/>
      <c r="N740" s="133"/>
      <c r="O740" s="133"/>
      <c r="P740" s="133"/>
      <c r="Q740" s="133"/>
      <c r="R740" s="133"/>
    </row>
    <row r="741" spans="1:18" ht="13.5" customHeight="1" x14ac:dyDescent="0.2">
      <c r="A741" s="133"/>
      <c r="B741" s="157"/>
      <c r="C741" s="157"/>
      <c r="D741" s="157"/>
      <c r="E741" s="157"/>
      <c r="F741" s="133"/>
      <c r="G741" s="133"/>
      <c r="H741" s="133"/>
      <c r="I741" s="167"/>
      <c r="J741" s="133"/>
      <c r="K741" s="133"/>
      <c r="L741" s="133"/>
      <c r="M741" s="133"/>
      <c r="N741" s="133"/>
      <c r="O741" s="133"/>
      <c r="P741" s="133"/>
      <c r="Q741" s="133"/>
      <c r="R741" s="133"/>
    </row>
    <row r="742" spans="1:18" ht="13.5" customHeight="1" x14ac:dyDescent="0.2">
      <c r="A742" s="133"/>
      <c r="B742" s="157"/>
      <c r="C742" s="157"/>
      <c r="D742" s="157"/>
      <c r="E742" s="157"/>
      <c r="F742" s="133"/>
      <c r="G742" s="133"/>
      <c r="H742" s="133"/>
      <c r="I742" s="167"/>
      <c r="J742" s="133"/>
      <c r="K742" s="133"/>
      <c r="L742" s="133"/>
      <c r="M742" s="133"/>
      <c r="N742" s="133"/>
      <c r="O742" s="133"/>
      <c r="P742" s="133"/>
      <c r="Q742" s="133"/>
      <c r="R742" s="133"/>
    </row>
    <row r="743" spans="1:18" ht="13.5" customHeight="1" x14ac:dyDescent="0.2">
      <c r="A743" s="133"/>
      <c r="B743" s="157"/>
      <c r="C743" s="157"/>
      <c r="D743" s="157"/>
      <c r="E743" s="157"/>
      <c r="F743" s="133"/>
      <c r="G743" s="133"/>
      <c r="H743" s="133"/>
      <c r="I743" s="167"/>
      <c r="J743" s="133"/>
      <c r="K743" s="133"/>
      <c r="L743" s="133"/>
      <c r="M743" s="133"/>
      <c r="N743" s="133"/>
      <c r="O743" s="133"/>
      <c r="P743" s="133"/>
      <c r="Q743" s="133"/>
      <c r="R743" s="133"/>
    </row>
    <row r="744" spans="1:18" ht="13.5" customHeight="1" x14ac:dyDescent="0.2">
      <c r="A744" s="133"/>
      <c r="B744" s="157"/>
      <c r="C744" s="157"/>
      <c r="D744" s="157"/>
      <c r="E744" s="157"/>
      <c r="F744" s="133"/>
      <c r="G744" s="133"/>
      <c r="H744" s="133"/>
      <c r="I744" s="167"/>
      <c r="J744" s="133"/>
      <c r="K744" s="133"/>
      <c r="L744" s="133"/>
      <c r="M744" s="133"/>
      <c r="N744" s="133"/>
      <c r="O744" s="133"/>
      <c r="P744" s="133"/>
      <c r="Q744" s="133"/>
      <c r="R744" s="133"/>
    </row>
    <row r="745" spans="1:18" ht="13.5" customHeight="1" x14ac:dyDescent="0.2">
      <c r="A745" s="133"/>
      <c r="B745" s="157"/>
      <c r="C745" s="157"/>
      <c r="D745" s="157"/>
      <c r="E745" s="157"/>
      <c r="F745" s="133"/>
      <c r="G745" s="133"/>
      <c r="H745" s="133"/>
      <c r="I745" s="167"/>
      <c r="J745" s="133"/>
      <c r="K745" s="133"/>
      <c r="L745" s="133"/>
      <c r="M745" s="133"/>
      <c r="N745" s="133"/>
      <c r="O745" s="133"/>
      <c r="P745" s="133"/>
      <c r="Q745" s="133"/>
      <c r="R745" s="133"/>
    </row>
    <row r="746" spans="1:18" ht="13.5" customHeight="1" x14ac:dyDescent="0.2">
      <c r="A746" s="133"/>
      <c r="B746" s="157"/>
      <c r="C746" s="157"/>
      <c r="D746" s="157"/>
      <c r="E746" s="157"/>
      <c r="F746" s="133"/>
      <c r="G746" s="133"/>
      <c r="H746" s="133"/>
      <c r="I746" s="167"/>
      <c r="J746" s="133"/>
      <c r="K746" s="133"/>
      <c r="L746" s="133"/>
      <c r="M746" s="133"/>
      <c r="N746" s="133"/>
      <c r="O746" s="133"/>
      <c r="P746" s="133"/>
      <c r="Q746" s="133"/>
      <c r="R746" s="133"/>
    </row>
    <row r="747" spans="1:18" ht="13.5" customHeight="1" x14ac:dyDescent="0.2">
      <c r="A747" s="133"/>
      <c r="B747" s="157"/>
      <c r="C747" s="157"/>
      <c r="D747" s="157"/>
      <c r="E747" s="157"/>
      <c r="F747" s="133"/>
      <c r="G747" s="133"/>
      <c r="H747" s="133"/>
      <c r="I747" s="167"/>
      <c r="J747" s="133"/>
      <c r="K747" s="133"/>
      <c r="L747" s="133"/>
      <c r="M747" s="133"/>
      <c r="N747" s="133"/>
      <c r="O747" s="133"/>
      <c r="P747" s="133"/>
      <c r="Q747" s="133"/>
      <c r="R747" s="133"/>
    </row>
    <row r="748" spans="1:18" ht="13.5" customHeight="1" x14ac:dyDescent="0.2">
      <c r="A748" s="133"/>
      <c r="B748" s="157"/>
      <c r="C748" s="157"/>
      <c r="D748" s="157"/>
      <c r="E748" s="157"/>
      <c r="F748" s="133"/>
      <c r="G748" s="133"/>
      <c r="H748" s="133"/>
      <c r="I748" s="167"/>
      <c r="J748" s="133"/>
      <c r="K748" s="133"/>
      <c r="L748" s="133"/>
      <c r="M748" s="133"/>
      <c r="N748" s="133"/>
      <c r="O748" s="133"/>
      <c r="P748" s="133"/>
      <c r="Q748" s="133"/>
      <c r="R748" s="133"/>
    </row>
    <row r="749" spans="1:18" ht="13.5" customHeight="1" x14ac:dyDescent="0.2">
      <c r="A749" s="133"/>
      <c r="B749" s="157"/>
      <c r="C749" s="157"/>
      <c r="D749" s="157"/>
      <c r="E749" s="157"/>
      <c r="F749" s="133"/>
      <c r="G749" s="133"/>
      <c r="H749" s="133"/>
      <c r="I749" s="167"/>
      <c r="J749" s="133"/>
      <c r="K749" s="133"/>
      <c r="L749" s="133"/>
      <c r="M749" s="133"/>
      <c r="N749" s="133"/>
      <c r="O749" s="133"/>
      <c r="P749" s="133"/>
      <c r="Q749" s="133"/>
      <c r="R749" s="133"/>
    </row>
    <row r="750" spans="1:18" ht="13.5" customHeight="1" x14ac:dyDescent="0.2">
      <c r="A750" s="133"/>
      <c r="B750" s="157"/>
      <c r="C750" s="157"/>
      <c r="D750" s="157"/>
      <c r="E750" s="157"/>
      <c r="F750" s="133"/>
      <c r="G750" s="133"/>
      <c r="H750" s="133"/>
      <c r="I750" s="167"/>
      <c r="J750" s="133"/>
      <c r="K750" s="133"/>
      <c r="L750" s="133"/>
      <c r="M750" s="133"/>
      <c r="N750" s="133"/>
      <c r="O750" s="133"/>
      <c r="P750" s="133"/>
      <c r="Q750" s="133"/>
      <c r="R750" s="133"/>
    </row>
    <row r="751" spans="1:18" ht="13.5" customHeight="1" x14ac:dyDescent="0.2">
      <c r="A751" s="133"/>
      <c r="B751" s="157"/>
      <c r="C751" s="157"/>
      <c r="D751" s="157"/>
      <c r="E751" s="157"/>
      <c r="F751" s="133"/>
      <c r="G751" s="133"/>
      <c r="H751" s="133"/>
      <c r="I751" s="167"/>
      <c r="J751" s="133"/>
      <c r="K751" s="133"/>
      <c r="L751" s="133"/>
      <c r="M751" s="133"/>
      <c r="N751" s="133"/>
      <c r="O751" s="133"/>
      <c r="P751" s="133"/>
      <c r="Q751" s="133"/>
      <c r="R751" s="133"/>
    </row>
    <row r="752" spans="1:18" ht="13.5" customHeight="1" x14ac:dyDescent="0.2">
      <c r="A752" s="133"/>
      <c r="B752" s="157"/>
      <c r="C752" s="157"/>
      <c r="D752" s="157"/>
      <c r="E752" s="157"/>
      <c r="F752" s="133"/>
      <c r="G752" s="133"/>
      <c r="H752" s="133"/>
      <c r="I752" s="167"/>
      <c r="J752" s="133"/>
      <c r="K752" s="133"/>
      <c r="L752" s="133"/>
      <c r="M752" s="133"/>
      <c r="N752" s="133"/>
      <c r="O752" s="133"/>
      <c r="P752" s="133"/>
      <c r="Q752" s="133"/>
      <c r="R752" s="133"/>
    </row>
    <row r="753" spans="1:18" ht="13.5" customHeight="1" x14ac:dyDescent="0.2">
      <c r="A753" s="133"/>
      <c r="B753" s="157"/>
      <c r="C753" s="157"/>
      <c r="D753" s="157"/>
      <c r="E753" s="157"/>
      <c r="F753" s="133"/>
      <c r="G753" s="133"/>
      <c r="H753" s="133"/>
      <c r="I753" s="167"/>
      <c r="J753" s="133"/>
      <c r="K753" s="133"/>
      <c r="L753" s="133"/>
      <c r="M753" s="133"/>
      <c r="N753" s="133"/>
      <c r="O753" s="133"/>
      <c r="P753" s="133"/>
      <c r="Q753" s="133"/>
      <c r="R753" s="133"/>
    </row>
    <row r="754" spans="1:18" ht="13.5" customHeight="1" x14ac:dyDescent="0.2">
      <c r="A754" s="133"/>
      <c r="B754" s="157"/>
      <c r="C754" s="157"/>
      <c r="D754" s="157"/>
      <c r="E754" s="157"/>
      <c r="F754" s="133"/>
      <c r="G754" s="133"/>
      <c r="H754" s="133"/>
      <c r="I754" s="167"/>
      <c r="J754" s="133"/>
      <c r="K754" s="133"/>
      <c r="L754" s="133"/>
      <c r="M754" s="133"/>
      <c r="N754" s="133"/>
      <c r="O754" s="133"/>
      <c r="P754" s="133"/>
      <c r="Q754" s="133"/>
      <c r="R754" s="133"/>
    </row>
    <row r="755" spans="1:18" ht="13.5" customHeight="1" x14ac:dyDescent="0.2">
      <c r="A755" s="133"/>
      <c r="B755" s="157"/>
      <c r="C755" s="157"/>
      <c r="D755" s="157"/>
      <c r="E755" s="157"/>
      <c r="F755" s="133"/>
      <c r="G755" s="133"/>
      <c r="H755" s="133"/>
      <c r="I755" s="167"/>
      <c r="J755" s="133"/>
      <c r="K755" s="133"/>
      <c r="L755" s="133"/>
      <c r="M755" s="133"/>
      <c r="N755" s="133"/>
      <c r="O755" s="133"/>
      <c r="P755" s="133"/>
      <c r="Q755" s="133"/>
      <c r="R755" s="133"/>
    </row>
    <row r="756" spans="1:18" ht="13.5" customHeight="1" x14ac:dyDescent="0.2">
      <c r="A756" s="133"/>
      <c r="B756" s="157"/>
      <c r="C756" s="157"/>
      <c r="D756" s="157"/>
      <c r="E756" s="157"/>
      <c r="F756" s="133"/>
      <c r="G756" s="133"/>
      <c r="H756" s="133"/>
      <c r="I756" s="167"/>
      <c r="J756" s="133"/>
      <c r="K756" s="133"/>
      <c r="L756" s="133"/>
      <c r="M756" s="133"/>
      <c r="N756" s="133"/>
      <c r="O756" s="133"/>
      <c r="P756" s="133"/>
      <c r="Q756" s="133"/>
      <c r="R756" s="133"/>
    </row>
    <row r="757" spans="1:18" ht="13.5" customHeight="1" x14ac:dyDescent="0.2">
      <c r="A757" s="133"/>
      <c r="B757" s="157"/>
      <c r="C757" s="157"/>
      <c r="D757" s="157"/>
      <c r="E757" s="157"/>
      <c r="F757" s="133"/>
      <c r="G757" s="133"/>
      <c r="H757" s="133"/>
      <c r="I757" s="167"/>
      <c r="J757" s="133"/>
      <c r="K757" s="133"/>
      <c r="L757" s="133"/>
      <c r="M757" s="133"/>
      <c r="N757" s="133"/>
      <c r="O757" s="133"/>
      <c r="P757" s="133"/>
      <c r="Q757" s="133"/>
      <c r="R757" s="133"/>
    </row>
    <row r="758" spans="1:18" ht="13.5" customHeight="1" x14ac:dyDescent="0.2">
      <c r="A758" s="133"/>
      <c r="B758" s="157"/>
      <c r="C758" s="157"/>
      <c r="D758" s="157"/>
      <c r="E758" s="157"/>
      <c r="F758" s="133"/>
      <c r="G758" s="133"/>
      <c r="H758" s="133"/>
      <c r="I758" s="167"/>
      <c r="J758" s="133"/>
      <c r="K758" s="133"/>
      <c r="L758" s="133"/>
      <c r="M758" s="133"/>
      <c r="N758" s="133"/>
      <c r="O758" s="133"/>
      <c r="P758" s="133"/>
      <c r="Q758" s="133"/>
      <c r="R758" s="133"/>
    </row>
    <row r="759" spans="1:18" ht="13.5" customHeight="1" x14ac:dyDescent="0.2">
      <c r="A759" s="133"/>
      <c r="B759" s="157"/>
      <c r="C759" s="157"/>
      <c r="D759" s="157"/>
      <c r="E759" s="157"/>
      <c r="F759" s="133"/>
      <c r="G759" s="133"/>
      <c r="H759" s="133"/>
      <c r="I759" s="167"/>
      <c r="J759" s="133"/>
      <c r="K759" s="133"/>
      <c r="L759" s="133"/>
      <c r="M759" s="133"/>
      <c r="N759" s="133"/>
      <c r="O759" s="133"/>
      <c r="P759" s="133"/>
      <c r="Q759" s="133"/>
      <c r="R759" s="133"/>
    </row>
    <row r="760" spans="1:18" ht="13.5" customHeight="1" x14ac:dyDescent="0.2">
      <c r="A760" s="133"/>
      <c r="B760" s="157"/>
      <c r="C760" s="157"/>
      <c r="D760" s="157"/>
      <c r="E760" s="157"/>
      <c r="F760" s="133"/>
      <c r="G760" s="133"/>
      <c r="H760" s="133"/>
      <c r="I760" s="167"/>
      <c r="J760" s="133"/>
      <c r="K760" s="133"/>
      <c r="L760" s="133"/>
      <c r="M760" s="133"/>
      <c r="N760" s="133"/>
      <c r="O760" s="133"/>
      <c r="P760" s="133"/>
      <c r="Q760" s="133"/>
      <c r="R760" s="133"/>
    </row>
    <row r="761" spans="1:18" ht="13.5" customHeight="1" x14ac:dyDescent="0.2">
      <c r="A761" s="133"/>
      <c r="B761" s="157"/>
      <c r="C761" s="157"/>
      <c r="D761" s="157"/>
      <c r="E761" s="157"/>
      <c r="F761" s="133"/>
      <c r="G761" s="133"/>
      <c r="H761" s="133"/>
      <c r="I761" s="167"/>
      <c r="J761" s="133"/>
      <c r="K761" s="133"/>
      <c r="L761" s="133"/>
      <c r="M761" s="133"/>
      <c r="N761" s="133"/>
      <c r="O761" s="133"/>
      <c r="P761" s="133"/>
      <c r="Q761" s="133"/>
      <c r="R761" s="133"/>
    </row>
    <row r="762" spans="1:18" ht="13.5" customHeight="1" x14ac:dyDescent="0.2">
      <c r="A762" s="133"/>
      <c r="B762" s="157"/>
      <c r="C762" s="157"/>
      <c r="D762" s="157"/>
      <c r="E762" s="157"/>
      <c r="F762" s="133"/>
      <c r="G762" s="133"/>
      <c r="H762" s="133"/>
      <c r="I762" s="167"/>
      <c r="J762" s="133"/>
      <c r="K762" s="133"/>
      <c r="L762" s="133"/>
      <c r="M762" s="133"/>
      <c r="N762" s="133"/>
      <c r="O762" s="133"/>
      <c r="P762" s="133"/>
      <c r="Q762" s="133"/>
      <c r="R762" s="133"/>
    </row>
    <row r="763" spans="1:18" ht="13.5" customHeight="1" x14ac:dyDescent="0.2">
      <c r="A763" s="133"/>
      <c r="B763" s="157"/>
      <c r="C763" s="157"/>
      <c r="D763" s="157"/>
      <c r="E763" s="157"/>
      <c r="F763" s="133"/>
      <c r="G763" s="133"/>
      <c r="H763" s="133"/>
      <c r="I763" s="167"/>
      <c r="J763" s="133"/>
      <c r="K763" s="133"/>
      <c r="L763" s="133"/>
      <c r="M763" s="133"/>
      <c r="N763" s="133"/>
      <c r="O763" s="133"/>
      <c r="P763" s="133"/>
      <c r="Q763" s="133"/>
      <c r="R763" s="133"/>
    </row>
    <row r="764" spans="1:18" ht="13.5" customHeight="1" x14ac:dyDescent="0.2">
      <c r="A764" s="133"/>
      <c r="B764" s="157"/>
      <c r="C764" s="157"/>
      <c r="D764" s="157"/>
      <c r="E764" s="157"/>
      <c r="F764" s="133"/>
      <c r="G764" s="133"/>
      <c r="H764" s="133"/>
      <c r="I764" s="167"/>
      <c r="J764" s="133"/>
      <c r="K764" s="133"/>
      <c r="L764" s="133"/>
      <c r="M764" s="133"/>
      <c r="N764" s="133"/>
      <c r="O764" s="133"/>
      <c r="P764" s="133"/>
      <c r="Q764" s="133"/>
      <c r="R764" s="133"/>
    </row>
    <row r="765" spans="1:18" ht="13.5" customHeight="1" x14ac:dyDescent="0.2">
      <c r="A765" s="133"/>
      <c r="B765" s="157"/>
      <c r="C765" s="157"/>
      <c r="D765" s="157"/>
      <c r="E765" s="157"/>
      <c r="F765" s="133"/>
      <c r="G765" s="133"/>
      <c r="H765" s="133"/>
      <c r="I765" s="167"/>
      <c r="J765" s="133"/>
      <c r="K765" s="133"/>
      <c r="L765" s="133"/>
      <c r="M765" s="133"/>
      <c r="N765" s="133"/>
      <c r="O765" s="133"/>
      <c r="P765" s="133"/>
      <c r="Q765" s="133"/>
      <c r="R765" s="133"/>
    </row>
    <row r="766" spans="1:18" ht="13.5" customHeight="1" x14ac:dyDescent="0.2">
      <c r="A766" s="133"/>
      <c r="B766" s="157"/>
      <c r="C766" s="157"/>
      <c r="D766" s="157"/>
      <c r="E766" s="157"/>
      <c r="F766" s="133"/>
      <c r="G766" s="133"/>
      <c r="H766" s="133"/>
      <c r="I766" s="167"/>
      <c r="J766" s="133"/>
      <c r="K766" s="133"/>
      <c r="L766" s="133"/>
      <c r="M766" s="133"/>
      <c r="N766" s="133"/>
      <c r="O766" s="133"/>
      <c r="P766" s="133"/>
      <c r="Q766" s="133"/>
      <c r="R766" s="133"/>
    </row>
    <row r="767" spans="1:18" ht="13.5" customHeight="1" x14ac:dyDescent="0.2">
      <c r="A767" s="133"/>
      <c r="B767" s="157"/>
      <c r="C767" s="157"/>
      <c r="D767" s="157"/>
      <c r="E767" s="157"/>
      <c r="F767" s="133"/>
      <c r="G767" s="133"/>
      <c r="H767" s="133"/>
      <c r="I767" s="167"/>
      <c r="J767" s="133"/>
      <c r="K767" s="133"/>
      <c r="L767" s="133"/>
      <c r="M767" s="133"/>
      <c r="N767" s="133"/>
      <c r="O767" s="133"/>
      <c r="P767" s="133"/>
      <c r="Q767" s="133"/>
      <c r="R767" s="133"/>
    </row>
    <row r="768" spans="1:18" ht="13.5" customHeight="1" x14ac:dyDescent="0.2">
      <c r="A768" s="133"/>
      <c r="B768" s="157"/>
      <c r="C768" s="157"/>
      <c r="D768" s="157"/>
      <c r="E768" s="157"/>
      <c r="F768" s="133"/>
      <c r="G768" s="133"/>
      <c r="H768" s="133"/>
      <c r="I768" s="167"/>
      <c r="J768" s="133"/>
      <c r="K768" s="133"/>
      <c r="L768" s="133"/>
      <c r="M768" s="133"/>
      <c r="N768" s="133"/>
      <c r="O768" s="133"/>
      <c r="P768" s="133"/>
      <c r="Q768" s="133"/>
      <c r="R768" s="133"/>
    </row>
    <row r="769" spans="1:18" ht="13.5" customHeight="1" x14ac:dyDescent="0.2">
      <c r="A769" s="133"/>
      <c r="B769" s="157"/>
      <c r="C769" s="157"/>
      <c r="D769" s="157"/>
      <c r="E769" s="157"/>
      <c r="F769" s="133"/>
      <c r="G769" s="133"/>
      <c r="H769" s="133"/>
      <c r="I769" s="167"/>
      <c r="J769" s="133"/>
      <c r="K769" s="133"/>
      <c r="L769" s="133"/>
      <c r="M769" s="133"/>
      <c r="N769" s="133"/>
      <c r="O769" s="133"/>
      <c r="P769" s="133"/>
      <c r="Q769" s="133"/>
      <c r="R769" s="133"/>
    </row>
    <row r="770" spans="1:18" ht="13.5" customHeight="1" x14ac:dyDescent="0.2">
      <c r="A770" s="133"/>
      <c r="B770" s="157"/>
      <c r="C770" s="157"/>
      <c r="D770" s="157"/>
      <c r="E770" s="157"/>
      <c r="F770" s="133"/>
      <c r="G770" s="133"/>
      <c r="H770" s="133"/>
      <c r="I770" s="167"/>
      <c r="J770" s="133"/>
      <c r="K770" s="133"/>
      <c r="L770" s="133"/>
      <c r="M770" s="133"/>
      <c r="N770" s="133"/>
      <c r="O770" s="133"/>
      <c r="P770" s="133"/>
      <c r="Q770" s="133"/>
      <c r="R770" s="133"/>
    </row>
    <row r="771" spans="1:18" ht="13.5" customHeight="1" x14ac:dyDescent="0.2">
      <c r="A771" s="133"/>
      <c r="B771" s="157"/>
      <c r="C771" s="157"/>
      <c r="D771" s="157"/>
      <c r="E771" s="157"/>
      <c r="F771" s="133"/>
      <c r="G771" s="133"/>
      <c r="H771" s="133"/>
      <c r="I771" s="167"/>
      <c r="J771" s="133"/>
      <c r="K771" s="133"/>
      <c r="L771" s="133"/>
      <c r="M771" s="133"/>
      <c r="N771" s="133"/>
      <c r="O771" s="133"/>
      <c r="P771" s="133"/>
      <c r="Q771" s="133"/>
      <c r="R771" s="133"/>
    </row>
    <row r="772" spans="1:18" ht="13.5" customHeight="1" x14ac:dyDescent="0.2">
      <c r="A772" s="133"/>
      <c r="B772" s="157"/>
      <c r="C772" s="157"/>
      <c r="D772" s="157"/>
      <c r="E772" s="157"/>
      <c r="F772" s="133"/>
      <c r="G772" s="133"/>
      <c r="H772" s="133"/>
      <c r="I772" s="167"/>
      <c r="J772" s="133"/>
      <c r="K772" s="133"/>
      <c r="L772" s="133"/>
      <c r="M772" s="133"/>
      <c r="N772" s="133"/>
      <c r="O772" s="133"/>
      <c r="P772" s="133"/>
      <c r="Q772" s="133"/>
      <c r="R772" s="133"/>
    </row>
    <row r="773" spans="1:18" ht="13.5" customHeight="1" x14ac:dyDescent="0.2">
      <c r="A773" s="133"/>
      <c r="B773" s="157"/>
      <c r="C773" s="157"/>
      <c r="D773" s="157"/>
      <c r="E773" s="157"/>
      <c r="F773" s="133"/>
      <c r="G773" s="133"/>
      <c r="H773" s="133"/>
      <c r="I773" s="167"/>
      <c r="J773" s="133"/>
      <c r="K773" s="133"/>
      <c r="L773" s="133"/>
      <c r="M773" s="133"/>
      <c r="N773" s="133"/>
      <c r="O773" s="133"/>
      <c r="P773" s="133"/>
      <c r="Q773" s="133"/>
      <c r="R773" s="133"/>
    </row>
    <row r="774" spans="1:18" ht="13.5" customHeight="1" x14ac:dyDescent="0.2">
      <c r="A774" s="133"/>
      <c r="B774" s="157"/>
      <c r="C774" s="157"/>
      <c r="D774" s="157"/>
      <c r="E774" s="157"/>
      <c r="F774" s="133"/>
      <c r="G774" s="133"/>
      <c r="H774" s="133"/>
      <c r="I774" s="167"/>
      <c r="J774" s="133"/>
      <c r="K774" s="133"/>
      <c r="L774" s="133"/>
      <c r="M774" s="133"/>
      <c r="N774" s="133"/>
      <c r="O774" s="133"/>
      <c r="P774" s="133"/>
      <c r="Q774" s="133"/>
      <c r="R774" s="133"/>
    </row>
    <row r="775" spans="1:18" ht="13.5" customHeight="1" x14ac:dyDescent="0.2">
      <c r="A775" s="133"/>
      <c r="B775" s="157"/>
      <c r="C775" s="157"/>
      <c r="D775" s="157"/>
      <c r="E775" s="157"/>
      <c r="F775" s="133"/>
      <c r="G775" s="133"/>
      <c r="H775" s="133"/>
      <c r="I775" s="167"/>
      <c r="J775" s="133"/>
      <c r="K775" s="133"/>
      <c r="L775" s="133"/>
      <c r="M775" s="133"/>
      <c r="N775" s="133"/>
      <c r="O775" s="133"/>
      <c r="P775" s="133"/>
      <c r="Q775" s="133"/>
      <c r="R775" s="133"/>
    </row>
    <row r="776" spans="1:18" ht="13.5" customHeight="1" x14ac:dyDescent="0.2">
      <c r="A776" s="133"/>
      <c r="B776" s="157"/>
      <c r="C776" s="157"/>
      <c r="D776" s="157"/>
      <c r="E776" s="157"/>
      <c r="F776" s="133"/>
      <c r="G776" s="133"/>
      <c r="H776" s="133"/>
      <c r="I776" s="167"/>
      <c r="J776" s="133"/>
      <c r="K776" s="133"/>
      <c r="L776" s="133"/>
      <c r="M776" s="133"/>
      <c r="N776" s="133"/>
      <c r="O776" s="133"/>
      <c r="P776" s="133"/>
      <c r="Q776" s="133"/>
      <c r="R776" s="133"/>
    </row>
    <row r="777" spans="1:18" ht="13.5" customHeight="1" x14ac:dyDescent="0.2">
      <c r="A777" s="133"/>
      <c r="B777" s="157"/>
      <c r="C777" s="157"/>
      <c r="D777" s="157"/>
      <c r="E777" s="157"/>
      <c r="F777" s="133"/>
      <c r="G777" s="133"/>
      <c r="H777" s="133"/>
      <c r="I777" s="167"/>
      <c r="J777" s="133"/>
      <c r="K777" s="133"/>
      <c r="L777" s="133"/>
      <c r="M777" s="133"/>
      <c r="N777" s="133"/>
      <c r="O777" s="133"/>
      <c r="P777" s="133"/>
      <c r="Q777" s="133"/>
      <c r="R777" s="133"/>
    </row>
    <row r="778" spans="1:18" ht="13.5" customHeight="1" x14ac:dyDescent="0.2">
      <c r="A778" s="133"/>
      <c r="B778" s="157"/>
      <c r="C778" s="157"/>
      <c r="D778" s="157"/>
      <c r="E778" s="157"/>
      <c r="F778" s="133"/>
      <c r="G778" s="133"/>
      <c r="H778" s="133"/>
      <c r="I778" s="167"/>
      <c r="J778" s="133"/>
      <c r="K778" s="133"/>
      <c r="L778" s="133"/>
      <c r="M778" s="133"/>
      <c r="N778" s="133"/>
      <c r="O778" s="133"/>
      <c r="P778" s="133"/>
      <c r="Q778" s="133"/>
      <c r="R778" s="133"/>
    </row>
    <row r="779" spans="1:18" ht="13.5" customHeight="1" x14ac:dyDescent="0.2">
      <c r="A779" s="133"/>
      <c r="B779" s="157"/>
      <c r="C779" s="157"/>
      <c r="D779" s="157"/>
      <c r="E779" s="157"/>
      <c r="F779" s="133"/>
      <c r="G779" s="133"/>
      <c r="H779" s="133"/>
      <c r="I779" s="167"/>
      <c r="J779" s="133"/>
      <c r="K779" s="133"/>
      <c r="L779" s="133"/>
      <c r="M779" s="133"/>
      <c r="N779" s="133"/>
      <c r="O779" s="133"/>
      <c r="P779" s="133"/>
      <c r="Q779" s="133"/>
      <c r="R779" s="133"/>
    </row>
    <row r="780" spans="1:18" ht="13.5" customHeight="1" x14ac:dyDescent="0.2">
      <c r="A780" s="133"/>
      <c r="B780" s="157"/>
      <c r="C780" s="157"/>
      <c r="D780" s="157"/>
      <c r="E780" s="157"/>
      <c r="F780" s="133"/>
      <c r="G780" s="133"/>
      <c r="H780" s="133"/>
      <c r="I780" s="167"/>
      <c r="J780" s="133"/>
      <c r="K780" s="133"/>
      <c r="L780" s="133"/>
      <c r="M780" s="133"/>
      <c r="N780" s="133"/>
      <c r="O780" s="133"/>
      <c r="P780" s="133"/>
      <c r="Q780" s="133"/>
      <c r="R780" s="133"/>
    </row>
    <row r="781" spans="1:18" ht="13.5" customHeight="1" x14ac:dyDescent="0.2">
      <c r="A781" s="133"/>
      <c r="B781" s="157"/>
      <c r="C781" s="157"/>
      <c r="D781" s="157"/>
      <c r="E781" s="157"/>
      <c r="F781" s="133"/>
      <c r="G781" s="133"/>
      <c r="H781" s="133"/>
      <c r="I781" s="167"/>
      <c r="J781" s="133"/>
      <c r="K781" s="133"/>
      <c r="L781" s="133"/>
      <c r="M781" s="133"/>
      <c r="N781" s="133"/>
      <c r="O781" s="133"/>
      <c r="P781" s="133"/>
      <c r="Q781" s="133"/>
      <c r="R781" s="133"/>
    </row>
    <row r="782" spans="1:18" ht="13.5" customHeight="1" x14ac:dyDescent="0.2">
      <c r="A782" s="133"/>
      <c r="B782" s="157"/>
      <c r="C782" s="157"/>
      <c r="D782" s="157"/>
      <c r="E782" s="157"/>
      <c r="F782" s="133"/>
      <c r="G782" s="133"/>
      <c r="H782" s="133"/>
      <c r="I782" s="167"/>
      <c r="J782" s="133"/>
      <c r="K782" s="133"/>
      <c r="L782" s="133"/>
      <c r="M782" s="133"/>
      <c r="N782" s="133"/>
      <c r="O782" s="133"/>
      <c r="P782" s="133"/>
      <c r="Q782" s="133"/>
      <c r="R782" s="133"/>
    </row>
    <row r="783" spans="1:18" ht="13.5" customHeight="1" x14ac:dyDescent="0.2">
      <c r="A783" s="133"/>
      <c r="B783" s="157"/>
      <c r="C783" s="157"/>
      <c r="D783" s="157"/>
      <c r="E783" s="157"/>
      <c r="F783" s="133"/>
      <c r="G783" s="133"/>
      <c r="H783" s="133"/>
      <c r="I783" s="167"/>
      <c r="J783" s="133"/>
      <c r="K783" s="133"/>
      <c r="L783" s="133"/>
      <c r="M783" s="133"/>
      <c r="N783" s="133"/>
      <c r="O783" s="133"/>
      <c r="P783" s="133"/>
      <c r="Q783" s="133"/>
      <c r="R783" s="133"/>
    </row>
    <row r="784" spans="1:18" ht="13.5" customHeight="1" x14ac:dyDescent="0.2">
      <c r="A784" s="133"/>
      <c r="B784" s="157"/>
      <c r="C784" s="157"/>
      <c r="D784" s="157"/>
      <c r="E784" s="157"/>
      <c r="F784" s="133"/>
      <c r="G784" s="133"/>
      <c r="H784" s="133"/>
      <c r="I784" s="167"/>
      <c r="J784" s="133"/>
      <c r="K784" s="133"/>
      <c r="L784" s="133"/>
      <c r="M784" s="133"/>
      <c r="N784" s="133"/>
      <c r="O784" s="133"/>
      <c r="P784" s="133"/>
      <c r="Q784" s="133"/>
      <c r="R784" s="133"/>
    </row>
    <row r="785" spans="1:18" ht="13.5" customHeight="1" x14ac:dyDescent="0.2">
      <c r="A785" s="133"/>
      <c r="B785" s="157"/>
      <c r="C785" s="157"/>
      <c r="D785" s="157"/>
      <c r="E785" s="157"/>
      <c r="F785" s="133"/>
      <c r="G785" s="133"/>
      <c r="H785" s="133"/>
      <c r="I785" s="167"/>
      <c r="J785" s="133"/>
      <c r="K785" s="133"/>
      <c r="L785" s="133"/>
      <c r="M785" s="133"/>
      <c r="N785" s="133"/>
      <c r="O785" s="133"/>
      <c r="P785" s="133"/>
      <c r="Q785" s="133"/>
      <c r="R785" s="133"/>
    </row>
    <row r="786" spans="1:18" ht="13.5" customHeight="1" x14ac:dyDescent="0.2">
      <c r="A786" s="133"/>
      <c r="B786" s="157"/>
      <c r="C786" s="157"/>
      <c r="D786" s="157"/>
      <c r="E786" s="157"/>
      <c r="F786" s="133"/>
      <c r="G786" s="133"/>
      <c r="H786" s="133"/>
      <c r="I786" s="167"/>
      <c r="J786" s="133"/>
      <c r="K786" s="133"/>
      <c r="L786" s="133"/>
      <c r="M786" s="133"/>
      <c r="N786" s="133"/>
      <c r="O786" s="133"/>
      <c r="P786" s="133"/>
      <c r="Q786" s="133"/>
      <c r="R786" s="133"/>
    </row>
    <row r="787" spans="1:18" ht="13.5" customHeight="1" x14ac:dyDescent="0.2">
      <c r="A787" s="133"/>
      <c r="B787" s="157"/>
      <c r="C787" s="157"/>
      <c r="D787" s="157"/>
      <c r="E787" s="157"/>
      <c r="F787" s="133"/>
      <c r="G787" s="133"/>
      <c r="H787" s="133"/>
      <c r="I787" s="167"/>
      <c r="J787" s="133"/>
      <c r="K787" s="133"/>
      <c r="L787" s="133"/>
      <c r="M787" s="133"/>
      <c r="N787" s="133"/>
      <c r="O787" s="133"/>
      <c r="P787" s="133"/>
      <c r="Q787" s="133"/>
      <c r="R787" s="133"/>
    </row>
    <row r="788" spans="1:18" ht="13.5" customHeight="1" x14ac:dyDescent="0.2">
      <c r="A788" s="133"/>
      <c r="B788" s="157"/>
      <c r="C788" s="157"/>
      <c r="D788" s="157"/>
      <c r="E788" s="157"/>
      <c r="F788" s="133"/>
      <c r="G788" s="133"/>
      <c r="H788" s="133"/>
      <c r="I788" s="167"/>
      <c r="J788" s="133"/>
      <c r="K788" s="133"/>
      <c r="L788" s="133"/>
      <c r="M788" s="133"/>
      <c r="N788" s="133"/>
      <c r="O788" s="133"/>
      <c r="P788" s="133"/>
      <c r="Q788" s="133"/>
      <c r="R788" s="133"/>
    </row>
    <row r="789" spans="1:18" ht="13.5" customHeight="1" x14ac:dyDescent="0.2">
      <c r="A789" s="133"/>
      <c r="B789" s="157"/>
      <c r="C789" s="157"/>
      <c r="D789" s="157"/>
      <c r="E789" s="157"/>
      <c r="F789" s="133"/>
      <c r="G789" s="133"/>
      <c r="H789" s="133"/>
      <c r="I789" s="167"/>
      <c r="J789" s="133"/>
      <c r="K789" s="133"/>
      <c r="L789" s="133"/>
      <c r="M789" s="133"/>
      <c r="N789" s="133"/>
      <c r="O789" s="133"/>
      <c r="P789" s="133"/>
      <c r="Q789" s="133"/>
      <c r="R789" s="133"/>
    </row>
    <row r="790" spans="1:18" ht="13.5" customHeight="1" x14ac:dyDescent="0.2">
      <c r="A790" s="133"/>
      <c r="B790" s="157"/>
      <c r="C790" s="157"/>
      <c r="D790" s="157"/>
      <c r="E790" s="157"/>
      <c r="F790" s="133"/>
      <c r="G790" s="133"/>
      <c r="H790" s="133"/>
      <c r="I790" s="167"/>
      <c r="J790" s="133"/>
      <c r="K790" s="133"/>
      <c r="L790" s="133"/>
      <c r="M790" s="133"/>
      <c r="N790" s="133"/>
      <c r="O790" s="133"/>
      <c r="P790" s="133"/>
      <c r="Q790" s="133"/>
      <c r="R790" s="133"/>
    </row>
    <row r="791" spans="1:18" ht="13.5" customHeight="1" x14ac:dyDescent="0.2">
      <c r="A791" s="133"/>
      <c r="B791" s="157"/>
      <c r="C791" s="157"/>
      <c r="D791" s="157"/>
      <c r="E791" s="157"/>
      <c r="F791" s="133"/>
      <c r="G791" s="133"/>
      <c r="H791" s="133"/>
      <c r="I791" s="167"/>
      <c r="J791" s="133"/>
      <c r="K791" s="133"/>
      <c r="L791" s="133"/>
      <c r="M791" s="133"/>
      <c r="N791" s="133"/>
      <c r="O791" s="133"/>
      <c r="P791" s="133"/>
      <c r="Q791" s="133"/>
      <c r="R791" s="133"/>
    </row>
    <row r="792" spans="1:18" ht="13.5" customHeight="1" x14ac:dyDescent="0.2">
      <c r="A792" s="133"/>
      <c r="B792" s="157"/>
      <c r="C792" s="157"/>
      <c r="D792" s="157"/>
      <c r="E792" s="157"/>
      <c r="F792" s="133"/>
      <c r="G792" s="133"/>
      <c r="H792" s="133"/>
      <c r="I792" s="167"/>
      <c r="J792" s="133"/>
      <c r="K792" s="133"/>
      <c r="L792" s="133"/>
      <c r="M792" s="133"/>
      <c r="N792" s="133"/>
      <c r="O792" s="133"/>
      <c r="P792" s="133"/>
      <c r="Q792" s="133"/>
      <c r="R792" s="133"/>
    </row>
    <row r="793" spans="1:18" ht="13.5" customHeight="1" x14ac:dyDescent="0.2">
      <c r="A793" s="133"/>
      <c r="B793" s="157"/>
      <c r="C793" s="157"/>
      <c r="D793" s="157"/>
      <c r="E793" s="157"/>
      <c r="F793" s="133"/>
      <c r="G793" s="133"/>
      <c r="H793" s="133"/>
      <c r="I793" s="167"/>
      <c r="J793" s="133"/>
      <c r="K793" s="133"/>
      <c r="L793" s="133"/>
      <c r="M793" s="133"/>
      <c r="N793" s="133"/>
      <c r="O793" s="133"/>
      <c r="P793" s="133"/>
      <c r="Q793" s="133"/>
      <c r="R793" s="133"/>
    </row>
    <row r="794" spans="1:18" ht="13.5" customHeight="1" x14ac:dyDescent="0.2">
      <c r="A794" s="133"/>
      <c r="B794" s="157"/>
      <c r="C794" s="157"/>
      <c r="D794" s="157"/>
      <c r="E794" s="157"/>
      <c r="F794" s="133"/>
      <c r="G794" s="133"/>
      <c r="H794" s="133"/>
      <c r="I794" s="167"/>
      <c r="J794" s="133"/>
      <c r="K794" s="133"/>
      <c r="L794" s="133"/>
      <c r="M794" s="133"/>
      <c r="N794" s="133"/>
      <c r="O794" s="133"/>
      <c r="P794" s="133"/>
      <c r="Q794" s="133"/>
      <c r="R794" s="133"/>
    </row>
    <row r="795" spans="1:18" ht="13.5" customHeight="1" x14ac:dyDescent="0.2">
      <c r="A795" s="133"/>
      <c r="B795" s="157"/>
      <c r="C795" s="157"/>
      <c r="D795" s="157"/>
      <c r="E795" s="157"/>
      <c r="F795" s="133"/>
      <c r="G795" s="133"/>
      <c r="H795" s="133"/>
      <c r="I795" s="167"/>
      <c r="J795" s="133"/>
      <c r="K795" s="133"/>
      <c r="L795" s="133"/>
      <c r="M795" s="133"/>
      <c r="N795" s="133"/>
      <c r="O795" s="133"/>
      <c r="P795" s="133"/>
      <c r="Q795" s="133"/>
      <c r="R795" s="133"/>
    </row>
    <row r="796" spans="1:18" ht="13.5" customHeight="1" x14ac:dyDescent="0.2">
      <c r="A796" s="133"/>
      <c r="B796" s="157"/>
      <c r="C796" s="157"/>
      <c r="D796" s="157"/>
      <c r="E796" s="157"/>
      <c r="F796" s="133"/>
      <c r="G796" s="133"/>
      <c r="H796" s="133"/>
      <c r="I796" s="167"/>
      <c r="J796" s="133"/>
      <c r="K796" s="133"/>
      <c r="L796" s="133"/>
      <c r="M796" s="133"/>
      <c r="N796" s="133"/>
      <c r="O796" s="133"/>
      <c r="P796" s="133"/>
      <c r="Q796" s="133"/>
      <c r="R796" s="133"/>
    </row>
    <row r="797" spans="1:18" ht="13.5" customHeight="1" x14ac:dyDescent="0.2">
      <c r="A797" s="133"/>
      <c r="B797" s="157"/>
      <c r="C797" s="157"/>
      <c r="D797" s="157"/>
      <c r="E797" s="157"/>
      <c r="F797" s="133"/>
      <c r="G797" s="133"/>
      <c r="H797" s="133"/>
      <c r="I797" s="167"/>
      <c r="J797" s="133"/>
      <c r="K797" s="133"/>
      <c r="L797" s="133"/>
      <c r="M797" s="133"/>
      <c r="N797" s="133"/>
      <c r="O797" s="133"/>
      <c r="P797" s="133"/>
      <c r="Q797" s="133"/>
      <c r="R797" s="133"/>
    </row>
    <row r="798" spans="1:18" ht="13.5" customHeight="1" x14ac:dyDescent="0.2">
      <c r="A798" s="133"/>
      <c r="B798" s="157"/>
      <c r="C798" s="157"/>
      <c r="D798" s="157"/>
      <c r="E798" s="157"/>
      <c r="F798" s="133"/>
      <c r="G798" s="133"/>
      <c r="H798" s="133"/>
      <c r="I798" s="167"/>
      <c r="J798" s="133"/>
      <c r="K798" s="133"/>
      <c r="L798" s="133"/>
      <c r="M798" s="133"/>
      <c r="N798" s="133"/>
      <c r="O798" s="133"/>
      <c r="P798" s="133"/>
      <c r="Q798" s="133"/>
      <c r="R798" s="133"/>
    </row>
    <row r="799" spans="1:18" ht="13.5" customHeight="1" x14ac:dyDescent="0.2">
      <c r="A799" s="133"/>
      <c r="B799" s="157"/>
      <c r="C799" s="157"/>
      <c r="D799" s="157"/>
      <c r="E799" s="157"/>
      <c r="F799" s="133"/>
      <c r="G799" s="133"/>
      <c r="H799" s="133"/>
      <c r="I799" s="167"/>
      <c r="J799" s="133"/>
      <c r="K799" s="133"/>
      <c r="L799" s="133"/>
      <c r="M799" s="133"/>
      <c r="N799" s="133"/>
      <c r="O799" s="133"/>
      <c r="P799" s="133"/>
      <c r="Q799" s="133"/>
      <c r="R799" s="133"/>
    </row>
    <row r="800" spans="1:18" ht="13.5" customHeight="1" x14ac:dyDescent="0.2">
      <c r="A800" s="133"/>
      <c r="B800" s="157"/>
      <c r="C800" s="157"/>
      <c r="D800" s="157"/>
      <c r="E800" s="157"/>
      <c r="F800" s="133"/>
      <c r="G800" s="133"/>
      <c r="H800" s="133"/>
      <c r="I800" s="167"/>
      <c r="J800" s="133"/>
      <c r="K800" s="133"/>
      <c r="L800" s="133"/>
      <c r="M800" s="133"/>
      <c r="N800" s="133"/>
      <c r="O800" s="133"/>
      <c r="P800" s="133"/>
      <c r="Q800" s="133"/>
      <c r="R800" s="133"/>
    </row>
    <row r="801" spans="1:18" ht="13.5" customHeight="1" x14ac:dyDescent="0.2">
      <c r="A801" s="133"/>
      <c r="B801" s="157"/>
      <c r="C801" s="157"/>
      <c r="D801" s="157"/>
      <c r="E801" s="157"/>
      <c r="F801" s="133"/>
      <c r="G801" s="133"/>
      <c r="H801" s="133"/>
      <c r="I801" s="167"/>
      <c r="J801" s="133"/>
      <c r="K801" s="133"/>
      <c r="L801" s="133"/>
      <c r="M801" s="133"/>
      <c r="N801" s="133"/>
      <c r="O801" s="133"/>
      <c r="P801" s="133"/>
      <c r="Q801" s="133"/>
      <c r="R801" s="133"/>
    </row>
    <row r="802" spans="1:18" ht="13.5" customHeight="1" x14ac:dyDescent="0.2">
      <c r="A802" s="133"/>
      <c r="B802" s="157"/>
      <c r="C802" s="157"/>
      <c r="D802" s="157"/>
      <c r="E802" s="157"/>
      <c r="F802" s="133"/>
      <c r="G802" s="133"/>
      <c r="H802" s="133"/>
      <c r="I802" s="167"/>
      <c r="J802" s="133"/>
      <c r="K802" s="133"/>
      <c r="L802" s="133"/>
      <c r="M802" s="133"/>
      <c r="N802" s="133"/>
      <c r="O802" s="133"/>
      <c r="P802" s="133"/>
      <c r="Q802" s="133"/>
      <c r="R802" s="133"/>
    </row>
    <row r="803" spans="1:18" ht="13.5" customHeight="1" x14ac:dyDescent="0.2">
      <c r="A803" s="133"/>
      <c r="B803" s="157"/>
      <c r="C803" s="157"/>
      <c r="D803" s="157"/>
      <c r="E803" s="157"/>
      <c r="F803" s="133"/>
      <c r="G803" s="133"/>
      <c r="H803" s="133"/>
      <c r="I803" s="167"/>
      <c r="J803" s="133"/>
      <c r="K803" s="133"/>
      <c r="L803" s="133"/>
      <c r="M803" s="133"/>
      <c r="N803" s="133"/>
      <c r="O803" s="133"/>
      <c r="P803" s="133"/>
      <c r="Q803" s="133"/>
      <c r="R803" s="133"/>
    </row>
    <row r="804" spans="1:18" ht="13.5" customHeight="1" x14ac:dyDescent="0.2">
      <c r="A804" s="133"/>
      <c r="B804" s="157"/>
      <c r="C804" s="157"/>
      <c r="D804" s="157"/>
      <c r="E804" s="157"/>
      <c r="F804" s="133"/>
      <c r="G804" s="133"/>
      <c r="H804" s="133"/>
      <c r="I804" s="167"/>
      <c r="J804" s="133"/>
      <c r="K804" s="133"/>
      <c r="L804" s="133"/>
      <c r="M804" s="133"/>
      <c r="N804" s="133"/>
      <c r="O804" s="133"/>
      <c r="P804" s="133"/>
      <c r="Q804" s="133"/>
      <c r="R804" s="133"/>
    </row>
    <row r="805" spans="1:18" ht="13.5" customHeight="1" x14ac:dyDescent="0.2">
      <c r="A805" s="133"/>
      <c r="B805" s="157"/>
      <c r="C805" s="157"/>
      <c r="D805" s="157"/>
      <c r="E805" s="157"/>
      <c r="F805" s="133"/>
      <c r="G805" s="133"/>
      <c r="H805" s="133"/>
      <c r="I805" s="167"/>
      <c r="J805" s="133"/>
      <c r="K805" s="133"/>
      <c r="L805" s="133"/>
      <c r="M805" s="133"/>
      <c r="N805" s="133"/>
      <c r="O805" s="133"/>
      <c r="P805" s="133"/>
      <c r="Q805" s="133"/>
      <c r="R805" s="133"/>
    </row>
    <row r="806" spans="1:18" ht="13.5" customHeight="1" x14ac:dyDescent="0.2">
      <c r="A806" s="133"/>
      <c r="B806" s="157"/>
      <c r="C806" s="157"/>
      <c r="D806" s="157"/>
      <c r="E806" s="157"/>
      <c r="F806" s="133"/>
      <c r="G806" s="133"/>
      <c r="H806" s="133"/>
      <c r="I806" s="167"/>
      <c r="J806" s="133"/>
      <c r="K806" s="133"/>
      <c r="L806" s="133"/>
      <c r="M806" s="133"/>
      <c r="N806" s="133"/>
      <c r="O806" s="133"/>
      <c r="P806" s="133"/>
      <c r="Q806" s="133"/>
      <c r="R806" s="133"/>
    </row>
    <row r="807" spans="1:18" ht="13.5" customHeight="1" x14ac:dyDescent="0.2">
      <c r="A807" s="133"/>
      <c r="B807" s="157"/>
      <c r="C807" s="157"/>
      <c r="D807" s="157"/>
      <c r="E807" s="157"/>
      <c r="F807" s="133"/>
      <c r="G807" s="133"/>
      <c r="H807" s="133"/>
      <c r="I807" s="167"/>
      <c r="J807" s="133"/>
      <c r="K807" s="133"/>
      <c r="L807" s="133"/>
      <c r="M807" s="133"/>
      <c r="N807" s="133"/>
      <c r="O807" s="133"/>
      <c r="P807" s="133"/>
      <c r="Q807" s="133"/>
      <c r="R807" s="133"/>
    </row>
    <row r="808" spans="1:18" ht="13.5" customHeight="1" x14ac:dyDescent="0.2">
      <c r="A808" s="133"/>
      <c r="B808" s="157"/>
      <c r="C808" s="157"/>
      <c r="D808" s="157"/>
      <c r="E808" s="157"/>
      <c r="F808" s="133"/>
      <c r="G808" s="133"/>
      <c r="H808" s="133"/>
      <c r="I808" s="167"/>
      <c r="J808" s="133"/>
      <c r="K808" s="133"/>
      <c r="L808" s="133"/>
      <c r="M808" s="133"/>
      <c r="N808" s="133"/>
      <c r="O808" s="133"/>
      <c r="P808" s="133"/>
      <c r="Q808" s="133"/>
      <c r="R808" s="133"/>
    </row>
    <row r="809" spans="1:18" ht="13.5" customHeight="1" x14ac:dyDescent="0.2">
      <c r="A809" s="133"/>
      <c r="B809" s="157"/>
      <c r="C809" s="157"/>
      <c r="D809" s="157"/>
      <c r="E809" s="157"/>
      <c r="F809" s="133"/>
      <c r="G809" s="133"/>
      <c r="H809" s="133"/>
      <c r="I809" s="167"/>
      <c r="J809" s="133"/>
      <c r="K809" s="133"/>
      <c r="L809" s="133"/>
      <c r="M809" s="133"/>
      <c r="N809" s="133"/>
      <c r="O809" s="133"/>
      <c r="P809" s="133"/>
      <c r="Q809" s="133"/>
      <c r="R809" s="133"/>
    </row>
    <row r="810" spans="1:18" ht="13.5" customHeight="1" x14ac:dyDescent="0.2">
      <c r="A810" s="133"/>
      <c r="B810" s="157"/>
      <c r="C810" s="157"/>
      <c r="D810" s="157"/>
      <c r="E810" s="157"/>
      <c r="F810" s="133"/>
      <c r="G810" s="133"/>
      <c r="H810" s="133"/>
      <c r="I810" s="167"/>
      <c r="J810" s="133"/>
      <c r="K810" s="133"/>
      <c r="L810" s="133"/>
      <c r="M810" s="133"/>
      <c r="N810" s="133"/>
      <c r="O810" s="133"/>
      <c r="P810" s="133"/>
      <c r="Q810" s="133"/>
      <c r="R810" s="133"/>
    </row>
    <row r="811" spans="1:18" ht="13.5" customHeight="1" x14ac:dyDescent="0.2">
      <c r="A811" s="133"/>
      <c r="B811" s="157"/>
      <c r="C811" s="157"/>
      <c r="D811" s="157"/>
      <c r="E811" s="157"/>
      <c r="F811" s="133"/>
      <c r="G811" s="133"/>
      <c r="H811" s="133"/>
      <c r="I811" s="167"/>
      <c r="J811" s="133"/>
      <c r="K811" s="133"/>
      <c r="L811" s="133"/>
      <c r="M811" s="133"/>
      <c r="N811" s="133"/>
      <c r="O811" s="133"/>
      <c r="P811" s="133"/>
      <c r="Q811" s="133"/>
      <c r="R811" s="133"/>
    </row>
    <row r="812" spans="1:18" ht="13.5" customHeight="1" x14ac:dyDescent="0.2">
      <c r="A812" s="133"/>
      <c r="B812" s="157"/>
      <c r="C812" s="157"/>
      <c r="D812" s="157"/>
      <c r="E812" s="157"/>
      <c r="F812" s="133"/>
      <c r="G812" s="133"/>
      <c r="H812" s="133"/>
      <c r="I812" s="167"/>
      <c r="J812" s="133"/>
      <c r="K812" s="133"/>
      <c r="L812" s="133"/>
      <c r="M812" s="133"/>
      <c r="N812" s="133"/>
      <c r="O812" s="133"/>
      <c r="P812" s="133"/>
      <c r="Q812" s="133"/>
      <c r="R812" s="133"/>
    </row>
    <row r="813" spans="1:18" ht="13.5" customHeight="1" x14ac:dyDescent="0.2">
      <c r="A813" s="133"/>
      <c r="B813" s="157"/>
      <c r="C813" s="157"/>
      <c r="D813" s="157"/>
      <c r="E813" s="157"/>
      <c r="F813" s="133"/>
      <c r="G813" s="133"/>
      <c r="H813" s="133"/>
      <c r="I813" s="167"/>
      <c r="J813" s="133"/>
      <c r="K813" s="133"/>
      <c r="L813" s="133"/>
      <c r="M813" s="133"/>
      <c r="N813" s="133"/>
      <c r="O813" s="133"/>
      <c r="P813" s="133"/>
      <c r="Q813" s="133"/>
      <c r="R813" s="133"/>
    </row>
    <row r="814" spans="1:18" ht="13.5" customHeight="1" x14ac:dyDescent="0.2">
      <c r="A814" s="133"/>
      <c r="B814" s="157"/>
      <c r="C814" s="157"/>
      <c r="D814" s="157"/>
      <c r="E814" s="157"/>
      <c r="F814" s="133"/>
      <c r="G814" s="133"/>
      <c r="H814" s="133"/>
      <c r="I814" s="167"/>
      <c r="J814" s="133"/>
      <c r="K814" s="133"/>
      <c r="L814" s="133"/>
      <c r="M814" s="133"/>
      <c r="N814" s="133"/>
      <c r="O814" s="133"/>
      <c r="P814" s="133"/>
      <c r="Q814" s="133"/>
      <c r="R814" s="133"/>
    </row>
    <row r="815" spans="1:18" ht="13.5" customHeight="1" x14ac:dyDescent="0.2">
      <c r="A815" s="133"/>
      <c r="B815" s="157"/>
      <c r="C815" s="157"/>
      <c r="D815" s="157"/>
      <c r="E815" s="157"/>
      <c r="F815" s="133"/>
      <c r="G815" s="133"/>
      <c r="H815" s="133"/>
      <c r="I815" s="167"/>
      <c r="J815" s="133"/>
      <c r="K815" s="133"/>
      <c r="L815" s="133"/>
      <c r="M815" s="133"/>
      <c r="N815" s="133"/>
      <c r="O815" s="133"/>
      <c r="P815" s="133"/>
      <c r="Q815" s="133"/>
      <c r="R815" s="133"/>
    </row>
    <row r="816" spans="1:18" ht="13.5" customHeight="1" x14ac:dyDescent="0.2">
      <c r="A816" s="133"/>
      <c r="B816" s="157"/>
      <c r="C816" s="157"/>
      <c r="D816" s="157"/>
      <c r="E816" s="157"/>
      <c r="F816" s="133"/>
      <c r="G816" s="133"/>
      <c r="H816" s="133"/>
      <c r="I816" s="167"/>
      <c r="J816" s="133"/>
      <c r="K816" s="133"/>
      <c r="L816" s="133"/>
      <c r="M816" s="133"/>
      <c r="N816" s="133"/>
      <c r="O816" s="133"/>
      <c r="P816" s="133"/>
      <c r="Q816" s="133"/>
      <c r="R816" s="133"/>
    </row>
    <row r="817" spans="1:18" ht="13.5" customHeight="1" x14ac:dyDescent="0.2">
      <c r="A817" s="133"/>
      <c r="B817" s="157"/>
      <c r="C817" s="157"/>
      <c r="D817" s="157"/>
      <c r="E817" s="157"/>
      <c r="F817" s="133"/>
      <c r="G817" s="133"/>
      <c r="H817" s="133"/>
      <c r="I817" s="167"/>
      <c r="J817" s="133"/>
      <c r="K817" s="133"/>
      <c r="L817" s="133"/>
      <c r="M817" s="133"/>
      <c r="N817" s="133"/>
      <c r="O817" s="133"/>
      <c r="P817" s="133"/>
      <c r="Q817" s="133"/>
      <c r="R817" s="133"/>
    </row>
    <row r="818" spans="1:18" ht="13.5" customHeight="1" x14ac:dyDescent="0.2">
      <c r="A818" s="133"/>
      <c r="B818" s="157"/>
      <c r="C818" s="157"/>
      <c r="D818" s="157"/>
      <c r="E818" s="157"/>
      <c r="F818" s="133"/>
      <c r="G818" s="133"/>
      <c r="H818" s="133"/>
      <c r="I818" s="167"/>
      <c r="J818" s="133"/>
      <c r="K818" s="133"/>
      <c r="L818" s="133"/>
      <c r="M818" s="133"/>
      <c r="N818" s="133"/>
      <c r="O818" s="133"/>
      <c r="P818" s="133"/>
      <c r="Q818" s="133"/>
      <c r="R818" s="133"/>
    </row>
    <row r="819" spans="1:18" ht="13.5" customHeight="1" x14ac:dyDescent="0.2">
      <c r="A819" s="133"/>
      <c r="B819" s="157"/>
      <c r="C819" s="157"/>
      <c r="D819" s="157"/>
      <c r="E819" s="157"/>
      <c r="F819" s="133"/>
      <c r="G819" s="133"/>
      <c r="H819" s="133"/>
      <c r="I819" s="167"/>
      <c r="J819" s="133"/>
      <c r="K819" s="133"/>
      <c r="L819" s="133"/>
      <c r="M819" s="133"/>
      <c r="N819" s="133"/>
      <c r="O819" s="133"/>
      <c r="P819" s="133"/>
      <c r="Q819" s="133"/>
      <c r="R819" s="133"/>
    </row>
    <row r="820" spans="1:18" ht="13.5" customHeight="1" x14ac:dyDescent="0.2">
      <c r="A820" s="133"/>
      <c r="B820" s="157"/>
      <c r="C820" s="157"/>
      <c r="D820" s="157"/>
      <c r="E820" s="157"/>
      <c r="F820" s="133"/>
      <c r="G820" s="133"/>
      <c r="H820" s="133"/>
      <c r="I820" s="167"/>
      <c r="J820" s="133"/>
      <c r="K820" s="133"/>
      <c r="L820" s="133"/>
      <c r="M820" s="133"/>
      <c r="N820" s="133"/>
      <c r="O820" s="133"/>
      <c r="P820" s="133"/>
      <c r="Q820" s="133"/>
      <c r="R820" s="133"/>
    </row>
    <row r="821" spans="1:18" ht="13.5" customHeight="1" x14ac:dyDescent="0.2">
      <c r="A821" s="133"/>
      <c r="B821" s="157"/>
      <c r="C821" s="157"/>
      <c r="D821" s="157"/>
      <c r="E821" s="157"/>
      <c r="F821" s="133"/>
      <c r="G821" s="133"/>
      <c r="H821" s="133"/>
      <c r="I821" s="167"/>
      <c r="J821" s="133"/>
      <c r="K821" s="133"/>
      <c r="L821" s="133"/>
      <c r="M821" s="133"/>
      <c r="N821" s="133"/>
      <c r="O821" s="133"/>
      <c r="P821" s="133"/>
      <c r="Q821" s="133"/>
      <c r="R821" s="133"/>
    </row>
    <row r="822" spans="1:18" ht="13.5" customHeight="1" x14ac:dyDescent="0.2">
      <c r="A822" s="133"/>
      <c r="B822" s="157"/>
      <c r="C822" s="157"/>
      <c r="D822" s="157"/>
      <c r="E822" s="157"/>
      <c r="F822" s="133"/>
      <c r="G822" s="133"/>
      <c r="H822" s="133"/>
      <c r="I822" s="167"/>
      <c r="J822" s="133"/>
      <c r="K822" s="133"/>
      <c r="L822" s="133"/>
      <c r="M822" s="133"/>
      <c r="N822" s="133"/>
      <c r="O822" s="133"/>
      <c r="P822" s="133"/>
      <c r="Q822" s="133"/>
      <c r="R822" s="133"/>
    </row>
    <row r="823" spans="1:18" ht="13.5" customHeight="1" x14ac:dyDescent="0.2">
      <c r="A823" s="133"/>
      <c r="B823" s="157"/>
      <c r="C823" s="157"/>
      <c r="D823" s="157"/>
      <c r="E823" s="157"/>
      <c r="F823" s="133"/>
      <c r="G823" s="133"/>
      <c r="H823" s="133"/>
      <c r="I823" s="167"/>
      <c r="J823" s="133"/>
      <c r="K823" s="133"/>
      <c r="L823" s="133"/>
      <c r="M823" s="133"/>
      <c r="N823" s="133"/>
      <c r="O823" s="133"/>
      <c r="P823" s="133"/>
      <c r="Q823" s="133"/>
      <c r="R823" s="133"/>
    </row>
    <row r="824" spans="1:18" ht="13.5" customHeight="1" x14ac:dyDescent="0.2">
      <c r="A824" s="133"/>
      <c r="B824" s="157"/>
      <c r="C824" s="157"/>
      <c r="D824" s="157"/>
      <c r="E824" s="157"/>
      <c r="F824" s="133"/>
      <c r="G824" s="133"/>
      <c r="H824" s="133"/>
      <c r="I824" s="167"/>
      <c r="J824" s="133"/>
      <c r="K824" s="133"/>
      <c r="L824" s="133"/>
      <c r="M824" s="133"/>
      <c r="N824" s="133"/>
      <c r="O824" s="133"/>
      <c r="P824" s="133"/>
      <c r="Q824" s="133"/>
      <c r="R824" s="133"/>
    </row>
    <row r="825" spans="1:18" ht="13.5" customHeight="1" x14ac:dyDescent="0.2">
      <c r="A825" s="133"/>
      <c r="B825" s="157"/>
      <c r="C825" s="157"/>
      <c r="D825" s="157"/>
      <c r="E825" s="157"/>
      <c r="F825" s="133"/>
      <c r="G825" s="133"/>
      <c r="H825" s="133"/>
      <c r="I825" s="167"/>
      <c r="J825" s="133"/>
      <c r="K825" s="133"/>
      <c r="L825" s="133"/>
      <c r="M825" s="133"/>
      <c r="N825" s="133"/>
      <c r="O825" s="133"/>
      <c r="P825" s="133"/>
      <c r="Q825" s="133"/>
      <c r="R825" s="133"/>
    </row>
    <row r="826" spans="1:18" ht="13.5" customHeight="1" x14ac:dyDescent="0.2">
      <c r="A826" s="133"/>
      <c r="B826" s="157"/>
      <c r="C826" s="157"/>
      <c r="D826" s="157"/>
      <c r="E826" s="157"/>
      <c r="F826" s="133"/>
      <c r="G826" s="133"/>
      <c r="H826" s="133"/>
      <c r="I826" s="167"/>
      <c r="J826" s="133"/>
      <c r="K826" s="133"/>
      <c r="L826" s="133"/>
      <c r="M826" s="133"/>
      <c r="N826" s="133"/>
      <c r="O826" s="133"/>
      <c r="P826" s="133"/>
      <c r="Q826" s="133"/>
      <c r="R826" s="133"/>
    </row>
    <row r="827" spans="1:18" ht="13.5" customHeight="1" x14ac:dyDescent="0.2">
      <c r="A827" s="133"/>
      <c r="B827" s="157"/>
      <c r="C827" s="157"/>
      <c r="D827" s="157"/>
      <c r="E827" s="157"/>
      <c r="F827" s="133"/>
      <c r="G827" s="133"/>
      <c r="H827" s="133"/>
      <c r="I827" s="167"/>
      <c r="J827" s="133"/>
      <c r="K827" s="133"/>
      <c r="L827" s="133"/>
      <c r="M827" s="133"/>
      <c r="N827" s="133"/>
      <c r="O827" s="133"/>
      <c r="P827" s="133"/>
      <c r="Q827" s="133"/>
      <c r="R827" s="133"/>
    </row>
    <row r="828" spans="1:18" ht="13.5" customHeight="1" x14ac:dyDescent="0.2">
      <c r="A828" s="133"/>
      <c r="B828" s="157"/>
      <c r="C828" s="157"/>
      <c r="D828" s="157"/>
      <c r="E828" s="157"/>
      <c r="F828" s="133"/>
      <c r="G828" s="133"/>
      <c r="H828" s="133"/>
      <c r="I828" s="167"/>
      <c r="J828" s="133"/>
      <c r="K828" s="133"/>
      <c r="L828" s="133"/>
      <c r="M828" s="133"/>
      <c r="N828" s="133"/>
      <c r="O828" s="133"/>
      <c r="P828" s="133"/>
      <c r="Q828" s="133"/>
      <c r="R828" s="133"/>
    </row>
    <row r="829" spans="1:18" ht="13.5" customHeight="1" x14ac:dyDescent="0.2">
      <c r="A829" s="133"/>
      <c r="B829" s="157"/>
      <c r="C829" s="157"/>
      <c r="D829" s="157"/>
      <c r="E829" s="157"/>
      <c r="F829" s="133"/>
      <c r="G829" s="133"/>
      <c r="H829" s="133"/>
      <c r="I829" s="167"/>
      <c r="J829" s="133"/>
      <c r="K829" s="133"/>
      <c r="L829" s="133"/>
      <c r="M829" s="133"/>
      <c r="N829" s="133"/>
      <c r="O829" s="133"/>
      <c r="P829" s="133"/>
      <c r="Q829" s="133"/>
      <c r="R829" s="133"/>
    </row>
    <row r="830" spans="1:18" ht="13.5" customHeight="1" x14ac:dyDescent="0.2">
      <c r="A830" s="133"/>
      <c r="B830" s="157"/>
      <c r="C830" s="157"/>
      <c r="D830" s="157"/>
      <c r="E830" s="157"/>
      <c r="F830" s="133"/>
      <c r="G830" s="133"/>
      <c r="H830" s="133"/>
      <c r="I830" s="167"/>
      <c r="J830" s="133"/>
      <c r="K830" s="133"/>
      <c r="L830" s="133"/>
      <c r="M830" s="133"/>
      <c r="N830" s="133"/>
      <c r="O830" s="133"/>
      <c r="P830" s="133"/>
      <c r="Q830" s="133"/>
      <c r="R830" s="133"/>
    </row>
    <row r="831" spans="1:18" ht="13.5" customHeight="1" x14ac:dyDescent="0.2">
      <c r="A831" s="133"/>
      <c r="B831" s="157"/>
      <c r="C831" s="157"/>
      <c r="D831" s="157"/>
      <c r="E831" s="157"/>
      <c r="F831" s="133"/>
      <c r="G831" s="133"/>
      <c r="H831" s="133"/>
      <c r="I831" s="167"/>
      <c r="J831" s="133"/>
      <c r="K831" s="133"/>
      <c r="L831" s="133"/>
      <c r="M831" s="133"/>
      <c r="N831" s="133"/>
      <c r="O831" s="133"/>
      <c r="P831" s="133"/>
      <c r="Q831" s="133"/>
      <c r="R831" s="133"/>
    </row>
    <row r="832" spans="1:18" ht="13.5" customHeight="1" x14ac:dyDescent="0.2">
      <c r="A832" s="133"/>
      <c r="B832" s="157"/>
      <c r="C832" s="157"/>
      <c r="D832" s="157"/>
      <c r="E832" s="157"/>
      <c r="F832" s="133"/>
      <c r="G832" s="133"/>
      <c r="H832" s="133"/>
      <c r="I832" s="167"/>
      <c r="J832" s="133"/>
      <c r="K832" s="133"/>
      <c r="L832" s="133"/>
      <c r="M832" s="133"/>
      <c r="N832" s="133"/>
      <c r="O832" s="133"/>
      <c r="P832" s="133"/>
      <c r="Q832" s="133"/>
      <c r="R832" s="133"/>
    </row>
    <row r="833" spans="1:18" ht="13.5" customHeight="1" x14ac:dyDescent="0.2">
      <c r="A833" s="133"/>
      <c r="B833" s="157"/>
      <c r="C833" s="157"/>
      <c r="D833" s="157"/>
      <c r="E833" s="157"/>
      <c r="F833" s="133"/>
      <c r="G833" s="133"/>
      <c r="H833" s="133"/>
      <c r="I833" s="167"/>
      <c r="J833" s="133"/>
      <c r="K833" s="133"/>
      <c r="L833" s="133"/>
      <c r="M833" s="133"/>
      <c r="N833" s="133"/>
      <c r="O833" s="133"/>
      <c r="P833" s="133"/>
      <c r="Q833" s="133"/>
      <c r="R833" s="133"/>
    </row>
    <row r="834" spans="1:18" ht="13.5" customHeight="1" x14ac:dyDescent="0.2">
      <c r="A834" s="133"/>
      <c r="B834" s="157"/>
      <c r="C834" s="157"/>
      <c r="D834" s="157"/>
      <c r="E834" s="157"/>
      <c r="F834" s="133"/>
      <c r="G834" s="133"/>
      <c r="H834" s="133"/>
      <c r="I834" s="167"/>
      <c r="J834" s="133"/>
      <c r="K834" s="133"/>
      <c r="L834" s="133"/>
      <c r="M834" s="133"/>
      <c r="N834" s="133"/>
      <c r="O834" s="133"/>
      <c r="P834" s="133"/>
      <c r="Q834" s="133"/>
      <c r="R834" s="133"/>
    </row>
    <row r="835" spans="1:18" ht="13.5" customHeight="1" x14ac:dyDescent="0.2">
      <c r="A835" s="133"/>
      <c r="B835" s="157"/>
      <c r="C835" s="157"/>
      <c r="D835" s="157"/>
      <c r="E835" s="157"/>
      <c r="F835" s="133"/>
      <c r="G835" s="133"/>
      <c r="H835" s="133"/>
      <c r="I835" s="167"/>
      <c r="J835" s="133"/>
      <c r="K835" s="133"/>
      <c r="L835" s="133"/>
      <c r="M835" s="133"/>
      <c r="N835" s="133"/>
      <c r="O835" s="133"/>
      <c r="P835" s="133"/>
      <c r="Q835" s="133"/>
      <c r="R835" s="133"/>
    </row>
    <row r="836" spans="1:18" ht="13.5" customHeight="1" x14ac:dyDescent="0.2">
      <c r="A836" s="133"/>
      <c r="B836" s="157"/>
      <c r="C836" s="157"/>
      <c r="D836" s="157"/>
      <c r="E836" s="157"/>
      <c r="F836" s="133"/>
      <c r="G836" s="133"/>
      <c r="H836" s="133"/>
      <c r="I836" s="167"/>
      <c r="J836" s="133"/>
      <c r="K836" s="133"/>
      <c r="L836" s="133"/>
      <c r="M836" s="133"/>
      <c r="N836" s="133"/>
      <c r="O836" s="133"/>
      <c r="P836" s="133"/>
      <c r="Q836" s="133"/>
      <c r="R836" s="133"/>
    </row>
    <row r="837" spans="1:18" ht="13.5" customHeight="1" x14ac:dyDescent="0.2">
      <c r="A837" s="133"/>
      <c r="B837" s="157"/>
      <c r="C837" s="157"/>
      <c r="D837" s="157"/>
      <c r="E837" s="157"/>
      <c r="F837" s="133"/>
      <c r="G837" s="133"/>
      <c r="H837" s="133"/>
      <c r="I837" s="167"/>
      <c r="J837" s="133"/>
      <c r="K837" s="133"/>
      <c r="L837" s="133"/>
      <c r="M837" s="133"/>
      <c r="N837" s="133"/>
      <c r="O837" s="133"/>
      <c r="P837" s="133"/>
      <c r="Q837" s="133"/>
      <c r="R837" s="133"/>
    </row>
    <row r="838" spans="1:18" ht="13.5" customHeight="1" x14ac:dyDescent="0.2">
      <c r="A838" s="133"/>
      <c r="B838" s="157"/>
      <c r="C838" s="157"/>
      <c r="D838" s="157"/>
      <c r="E838" s="157"/>
      <c r="F838" s="133"/>
      <c r="G838" s="133"/>
      <c r="H838" s="133"/>
      <c r="I838" s="167"/>
      <c r="J838" s="133"/>
      <c r="K838" s="133"/>
      <c r="L838" s="133"/>
      <c r="M838" s="133"/>
      <c r="N838" s="133"/>
      <c r="O838" s="133"/>
      <c r="P838" s="133"/>
      <c r="Q838" s="133"/>
      <c r="R838" s="133"/>
    </row>
    <row r="839" spans="1:18" ht="13.5" customHeight="1" x14ac:dyDescent="0.2">
      <c r="A839" s="133"/>
      <c r="B839" s="157"/>
      <c r="C839" s="157"/>
      <c r="D839" s="157"/>
      <c r="E839" s="157"/>
      <c r="F839" s="133"/>
      <c r="G839" s="133"/>
      <c r="H839" s="133"/>
      <c r="I839" s="167"/>
      <c r="J839" s="133"/>
      <c r="K839" s="133"/>
      <c r="L839" s="133"/>
      <c r="M839" s="133"/>
      <c r="N839" s="133"/>
      <c r="O839" s="133"/>
      <c r="P839" s="133"/>
      <c r="Q839" s="133"/>
      <c r="R839" s="133"/>
    </row>
    <row r="840" spans="1:18" ht="13.5" customHeight="1" x14ac:dyDescent="0.2">
      <c r="A840" s="133"/>
      <c r="B840" s="157"/>
      <c r="C840" s="157"/>
      <c r="D840" s="157"/>
      <c r="E840" s="157"/>
      <c r="F840" s="133"/>
      <c r="G840" s="133"/>
      <c r="H840" s="133"/>
      <c r="I840" s="167"/>
      <c r="J840" s="133"/>
      <c r="K840" s="133"/>
      <c r="L840" s="133"/>
      <c r="M840" s="133"/>
      <c r="N840" s="133"/>
      <c r="O840" s="133"/>
      <c r="P840" s="133"/>
      <c r="Q840" s="133"/>
      <c r="R840" s="133"/>
    </row>
    <row r="841" spans="1:18" ht="13.5" customHeight="1" x14ac:dyDescent="0.2">
      <c r="A841" s="133"/>
      <c r="B841" s="157"/>
      <c r="C841" s="157"/>
      <c r="D841" s="157"/>
      <c r="E841" s="157"/>
      <c r="F841" s="133"/>
      <c r="G841" s="133"/>
      <c r="H841" s="133"/>
      <c r="I841" s="167"/>
      <c r="J841" s="133"/>
      <c r="K841" s="133"/>
      <c r="L841" s="133"/>
      <c r="M841" s="133"/>
      <c r="N841" s="133"/>
      <c r="O841" s="133"/>
      <c r="P841" s="133"/>
      <c r="Q841" s="133"/>
      <c r="R841" s="133"/>
    </row>
    <row r="842" spans="1:18" ht="13.5" customHeight="1" x14ac:dyDescent="0.2">
      <c r="A842" s="133"/>
      <c r="B842" s="157"/>
      <c r="C842" s="157"/>
      <c r="D842" s="157"/>
      <c r="E842" s="157"/>
      <c r="F842" s="133"/>
      <c r="G842" s="133"/>
      <c r="H842" s="133"/>
      <c r="I842" s="167"/>
      <c r="J842" s="133"/>
      <c r="K842" s="133"/>
      <c r="L842" s="133"/>
      <c r="M842" s="133"/>
      <c r="N842" s="133"/>
      <c r="O842" s="133"/>
      <c r="P842" s="133"/>
      <c r="Q842" s="133"/>
      <c r="R842" s="133"/>
    </row>
    <row r="843" spans="1:18" ht="13.5" customHeight="1" x14ac:dyDescent="0.2">
      <c r="A843" s="133"/>
      <c r="B843" s="157"/>
      <c r="C843" s="157"/>
      <c r="D843" s="157"/>
      <c r="E843" s="157"/>
      <c r="F843" s="133"/>
      <c r="G843" s="133"/>
      <c r="H843" s="133"/>
      <c r="I843" s="167"/>
      <c r="J843" s="133"/>
      <c r="K843" s="133"/>
      <c r="L843" s="133"/>
      <c r="M843" s="133"/>
      <c r="N843" s="133"/>
      <c r="O843" s="133"/>
      <c r="P843" s="133"/>
      <c r="Q843" s="133"/>
      <c r="R843" s="133"/>
    </row>
    <row r="844" spans="1:18" ht="13.5" customHeight="1" x14ac:dyDescent="0.2">
      <c r="A844" s="133"/>
      <c r="B844" s="157"/>
      <c r="C844" s="157"/>
      <c r="D844" s="157"/>
      <c r="E844" s="157"/>
      <c r="F844" s="133"/>
      <c r="G844" s="133"/>
      <c r="H844" s="133"/>
      <c r="I844" s="167"/>
      <c r="J844" s="133"/>
      <c r="K844" s="133"/>
      <c r="L844" s="133"/>
      <c r="M844" s="133"/>
      <c r="N844" s="133"/>
      <c r="O844" s="133"/>
      <c r="P844" s="133"/>
      <c r="Q844" s="133"/>
      <c r="R844" s="133"/>
    </row>
    <row r="845" spans="1:18" ht="13.5" customHeight="1" x14ac:dyDescent="0.2">
      <c r="A845" s="133"/>
      <c r="B845" s="157"/>
      <c r="C845" s="157"/>
      <c r="D845" s="157"/>
      <c r="E845" s="157"/>
      <c r="F845" s="133"/>
      <c r="G845" s="133"/>
      <c r="H845" s="133"/>
      <c r="I845" s="167"/>
      <c r="J845" s="133"/>
      <c r="K845" s="133"/>
      <c r="L845" s="133"/>
      <c r="M845" s="133"/>
      <c r="N845" s="133"/>
      <c r="O845" s="133"/>
      <c r="P845" s="133"/>
      <c r="Q845" s="133"/>
      <c r="R845" s="133"/>
    </row>
    <row r="846" spans="1:18" ht="13.5" customHeight="1" x14ac:dyDescent="0.2">
      <c r="A846" s="133"/>
      <c r="B846" s="157"/>
      <c r="C846" s="157"/>
      <c r="D846" s="157"/>
      <c r="E846" s="157"/>
      <c r="F846" s="133"/>
      <c r="G846" s="133"/>
      <c r="H846" s="133"/>
      <c r="I846" s="167"/>
      <c r="J846" s="133"/>
      <c r="K846" s="133"/>
      <c r="L846" s="133"/>
      <c r="M846" s="133"/>
      <c r="N846" s="133"/>
      <c r="O846" s="133"/>
      <c r="P846" s="133"/>
      <c r="Q846" s="133"/>
      <c r="R846" s="133"/>
    </row>
    <row r="847" spans="1:18" ht="13.5" customHeight="1" x14ac:dyDescent="0.2">
      <c r="A847" s="133"/>
      <c r="B847" s="157"/>
      <c r="C847" s="157"/>
      <c r="D847" s="157"/>
      <c r="E847" s="157"/>
      <c r="F847" s="133"/>
      <c r="G847" s="133"/>
      <c r="H847" s="133"/>
      <c r="I847" s="167"/>
      <c r="J847" s="133"/>
      <c r="K847" s="133"/>
      <c r="L847" s="133"/>
      <c r="M847" s="133"/>
      <c r="N847" s="133"/>
      <c r="O847" s="133"/>
      <c r="P847" s="133"/>
      <c r="Q847" s="133"/>
      <c r="R847" s="133"/>
    </row>
    <row r="848" spans="1:18" ht="13.5" customHeight="1" x14ac:dyDescent="0.2">
      <c r="A848" s="133"/>
      <c r="B848" s="157"/>
      <c r="C848" s="157"/>
      <c r="D848" s="157"/>
      <c r="E848" s="157"/>
      <c r="F848" s="133"/>
      <c r="G848" s="133"/>
      <c r="H848" s="133"/>
      <c r="I848" s="167"/>
      <c r="J848" s="133"/>
      <c r="K848" s="133"/>
      <c r="L848" s="133"/>
      <c r="M848" s="133"/>
      <c r="N848" s="133"/>
      <c r="O848" s="133"/>
      <c r="P848" s="133"/>
      <c r="Q848" s="133"/>
      <c r="R848" s="133"/>
    </row>
    <row r="849" spans="1:18" ht="13.5" customHeight="1" x14ac:dyDescent="0.2">
      <c r="A849" s="133"/>
      <c r="B849" s="157"/>
      <c r="C849" s="157"/>
      <c r="D849" s="157"/>
      <c r="E849" s="157"/>
      <c r="F849" s="133"/>
      <c r="G849" s="133"/>
      <c r="H849" s="133"/>
      <c r="I849" s="167"/>
      <c r="J849" s="133"/>
      <c r="K849" s="133"/>
      <c r="L849" s="133"/>
      <c r="M849" s="133"/>
      <c r="N849" s="133"/>
      <c r="O849" s="133"/>
      <c r="P849" s="133"/>
      <c r="Q849" s="133"/>
      <c r="R849" s="133"/>
    </row>
    <row r="850" spans="1:18" ht="13.5" customHeight="1" x14ac:dyDescent="0.2">
      <c r="A850" s="133"/>
      <c r="B850" s="157"/>
      <c r="C850" s="157"/>
      <c r="D850" s="157"/>
      <c r="E850" s="157"/>
      <c r="F850" s="133"/>
      <c r="G850" s="133"/>
      <c r="H850" s="133"/>
      <c r="I850" s="167"/>
      <c r="J850" s="133"/>
      <c r="K850" s="133"/>
      <c r="L850" s="133"/>
      <c r="M850" s="133"/>
      <c r="N850" s="133"/>
      <c r="O850" s="133"/>
      <c r="P850" s="133"/>
      <c r="Q850" s="133"/>
      <c r="R850" s="133"/>
    </row>
    <row r="851" spans="1:18" ht="13.5" customHeight="1" x14ac:dyDescent="0.2">
      <c r="A851" s="133"/>
      <c r="B851" s="157"/>
      <c r="C851" s="157"/>
      <c r="D851" s="157"/>
      <c r="E851" s="157"/>
      <c r="F851" s="133"/>
      <c r="G851" s="133"/>
      <c r="H851" s="133"/>
      <c r="I851" s="167"/>
      <c r="J851" s="133"/>
      <c r="K851" s="133"/>
      <c r="L851" s="133"/>
      <c r="M851" s="133"/>
      <c r="N851" s="133"/>
      <c r="O851" s="133"/>
      <c r="P851" s="133"/>
      <c r="Q851" s="133"/>
      <c r="R851" s="133"/>
    </row>
    <row r="852" spans="1:18" ht="13.5" customHeight="1" x14ac:dyDescent="0.2">
      <c r="A852" s="133"/>
      <c r="B852" s="157"/>
      <c r="C852" s="157"/>
      <c r="D852" s="157"/>
      <c r="E852" s="157"/>
      <c r="F852" s="133"/>
      <c r="G852" s="133"/>
      <c r="H852" s="133"/>
      <c r="I852" s="167"/>
      <c r="J852" s="133"/>
      <c r="K852" s="133"/>
      <c r="L852" s="133"/>
      <c r="M852" s="133"/>
      <c r="N852" s="133"/>
      <c r="O852" s="133"/>
      <c r="P852" s="133"/>
      <c r="Q852" s="133"/>
      <c r="R852" s="133"/>
    </row>
    <row r="853" spans="1:18" ht="13.5" customHeight="1" x14ac:dyDescent="0.2">
      <c r="A853" s="133"/>
      <c r="B853" s="157"/>
      <c r="C853" s="157"/>
      <c r="D853" s="157"/>
      <c r="E853" s="157"/>
      <c r="F853" s="133"/>
      <c r="G853" s="133"/>
      <c r="H853" s="133"/>
      <c r="I853" s="167"/>
      <c r="J853" s="133"/>
      <c r="K853" s="133"/>
      <c r="L853" s="133"/>
      <c r="M853" s="133"/>
      <c r="N853" s="133"/>
      <c r="O853" s="133"/>
      <c r="P853" s="133"/>
      <c r="Q853" s="133"/>
      <c r="R853" s="133"/>
    </row>
    <row r="854" spans="1:18" ht="13.5" customHeight="1" x14ac:dyDescent="0.2">
      <c r="A854" s="133"/>
      <c r="B854" s="157"/>
      <c r="C854" s="157"/>
      <c r="D854" s="157"/>
      <c r="E854" s="157"/>
      <c r="F854" s="133"/>
      <c r="G854" s="133"/>
      <c r="H854" s="133"/>
      <c r="I854" s="167"/>
      <c r="J854" s="133"/>
      <c r="K854" s="133"/>
      <c r="L854" s="133"/>
      <c r="M854" s="133"/>
      <c r="N854" s="133"/>
      <c r="O854" s="133"/>
      <c r="P854" s="133"/>
      <c r="Q854" s="133"/>
      <c r="R854" s="133"/>
    </row>
    <row r="855" spans="1:18" ht="13.5" customHeight="1" x14ac:dyDescent="0.2">
      <c r="A855" s="133"/>
      <c r="B855" s="157"/>
      <c r="C855" s="157"/>
      <c r="D855" s="157"/>
      <c r="E855" s="157"/>
      <c r="F855" s="133"/>
      <c r="G855" s="133"/>
      <c r="H855" s="133"/>
      <c r="I855" s="167"/>
      <c r="J855" s="133"/>
      <c r="K855" s="133"/>
      <c r="L855" s="133"/>
      <c r="M855" s="133"/>
      <c r="N855" s="133"/>
      <c r="O855" s="133"/>
      <c r="P855" s="133"/>
      <c r="Q855" s="133"/>
      <c r="R855" s="133"/>
    </row>
    <row r="856" spans="1:18" ht="13.5" customHeight="1" x14ac:dyDescent="0.2">
      <c r="A856" s="133"/>
      <c r="B856" s="157"/>
      <c r="C856" s="157"/>
      <c r="D856" s="157"/>
      <c r="E856" s="157"/>
      <c r="F856" s="133"/>
      <c r="G856" s="133"/>
      <c r="H856" s="133"/>
      <c r="I856" s="167"/>
      <c r="J856" s="133"/>
      <c r="K856" s="133"/>
      <c r="L856" s="133"/>
      <c r="M856" s="133"/>
      <c r="N856" s="133"/>
      <c r="O856" s="133"/>
      <c r="P856" s="133"/>
      <c r="Q856" s="133"/>
      <c r="R856" s="133"/>
    </row>
    <row r="857" spans="1:18" ht="13.5" customHeight="1" x14ac:dyDescent="0.2">
      <c r="A857" s="133"/>
      <c r="B857" s="157"/>
      <c r="C857" s="157"/>
      <c r="D857" s="157"/>
      <c r="E857" s="157"/>
      <c r="F857" s="133"/>
      <c r="G857" s="133"/>
      <c r="H857" s="133"/>
      <c r="I857" s="167"/>
      <c r="J857" s="133"/>
      <c r="K857" s="133"/>
      <c r="L857" s="133"/>
      <c r="M857" s="133"/>
      <c r="N857" s="133"/>
      <c r="O857" s="133"/>
      <c r="P857" s="133"/>
      <c r="Q857" s="133"/>
      <c r="R857" s="133"/>
    </row>
    <row r="858" spans="1:18" ht="13.5" customHeight="1" x14ac:dyDescent="0.2">
      <c r="A858" s="133"/>
      <c r="B858" s="157"/>
      <c r="C858" s="157"/>
      <c r="D858" s="157"/>
      <c r="E858" s="157"/>
      <c r="F858" s="133"/>
      <c r="G858" s="133"/>
      <c r="H858" s="133"/>
      <c r="I858" s="167"/>
      <c r="J858" s="133"/>
      <c r="K858" s="133"/>
      <c r="L858" s="133"/>
      <c r="M858" s="133"/>
      <c r="N858" s="133"/>
      <c r="O858" s="133"/>
      <c r="P858" s="133"/>
      <c r="Q858" s="133"/>
      <c r="R858" s="133"/>
    </row>
    <row r="859" spans="1:18" ht="13.5" customHeight="1" x14ac:dyDescent="0.2">
      <c r="A859" s="133"/>
      <c r="B859" s="157"/>
      <c r="C859" s="157"/>
      <c r="D859" s="157"/>
      <c r="E859" s="157"/>
      <c r="F859" s="133"/>
      <c r="G859" s="133"/>
      <c r="H859" s="133"/>
      <c r="I859" s="167"/>
      <c r="J859" s="133"/>
      <c r="K859" s="133"/>
      <c r="L859" s="133"/>
      <c r="M859" s="133"/>
      <c r="N859" s="133"/>
      <c r="O859" s="133"/>
      <c r="P859" s="133"/>
      <c r="Q859" s="133"/>
      <c r="R859" s="133"/>
    </row>
    <row r="860" spans="1:18" ht="13.5" customHeight="1" x14ac:dyDescent="0.2">
      <c r="A860" s="133"/>
      <c r="B860" s="157"/>
      <c r="C860" s="157"/>
      <c r="D860" s="157"/>
      <c r="E860" s="157"/>
      <c r="F860" s="133"/>
      <c r="G860" s="133"/>
      <c r="H860" s="133"/>
      <c r="I860" s="167"/>
      <c r="J860" s="133"/>
      <c r="K860" s="133"/>
      <c r="L860" s="133"/>
      <c r="M860" s="133"/>
      <c r="N860" s="133"/>
      <c r="O860" s="133"/>
      <c r="P860" s="133"/>
      <c r="Q860" s="133"/>
      <c r="R860" s="133"/>
    </row>
    <row r="861" spans="1:18" ht="13.5" customHeight="1" x14ac:dyDescent="0.2">
      <c r="A861" s="133"/>
      <c r="B861" s="157"/>
      <c r="C861" s="157"/>
      <c r="D861" s="157"/>
      <c r="E861" s="157"/>
      <c r="F861" s="133"/>
      <c r="G861" s="133"/>
      <c r="H861" s="133"/>
      <c r="I861" s="167"/>
      <c r="J861" s="133"/>
      <c r="K861" s="133"/>
      <c r="L861" s="133"/>
      <c r="M861" s="133"/>
      <c r="N861" s="133"/>
      <c r="O861" s="133"/>
      <c r="P861" s="133"/>
      <c r="Q861" s="133"/>
      <c r="R861" s="133"/>
    </row>
    <row r="862" spans="1:18" ht="13.5" customHeight="1" x14ac:dyDescent="0.2">
      <c r="A862" s="133"/>
      <c r="B862" s="157"/>
      <c r="C862" s="157"/>
      <c r="D862" s="157"/>
      <c r="E862" s="157"/>
      <c r="F862" s="133"/>
      <c r="G862" s="133"/>
      <c r="H862" s="133"/>
      <c r="I862" s="167"/>
      <c r="J862" s="133"/>
      <c r="K862" s="133"/>
      <c r="L862" s="133"/>
      <c r="M862" s="133"/>
      <c r="N862" s="133"/>
      <c r="O862" s="133"/>
      <c r="P862" s="133"/>
      <c r="Q862" s="133"/>
      <c r="R862" s="133"/>
    </row>
    <row r="863" spans="1:18" ht="13.5" customHeight="1" x14ac:dyDescent="0.2">
      <c r="A863" s="133"/>
      <c r="B863" s="157"/>
      <c r="C863" s="157"/>
      <c r="D863" s="157"/>
      <c r="E863" s="157"/>
      <c r="F863" s="133"/>
      <c r="G863" s="133"/>
      <c r="H863" s="133"/>
      <c r="I863" s="167"/>
      <c r="J863" s="133"/>
      <c r="K863" s="133"/>
      <c r="L863" s="133"/>
      <c r="M863" s="133"/>
      <c r="N863" s="133"/>
      <c r="O863" s="133"/>
      <c r="P863" s="133"/>
      <c r="Q863" s="133"/>
      <c r="R863" s="133"/>
    </row>
    <row r="864" spans="1:18" ht="13.5" customHeight="1" x14ac:dyDescent="0.2">
      <c r="A864" s="133"/>
      <c r="B864" s="157"/>
      <c r="C864" s="157"/>
      <c r="D864" s="157"/>
      <c r="E864" s="157"/>
      <c r="F864" s="133"/>
      <c r="G864" s="133"/>
      <c r="H864" s="133"/>
      <c r="I864" s="167"/>
      <c r="J864" s="133"/>
      <c r="K864" s="133"/>
      <c r="L864" s="133"/>
      <c r="M864" s="133"/>
      <c r="N864" s="133"/>
      <c r="O864" s="133"/>
      <c r="P864" s="133"/>
      <c r="Q864" s="133"/>
      <c r="R864" s="133"/>
    </row>
    <row r="865" spans="1:18" ht="13.5" customHeight="1" x14ac:dyDescent="0.2">
      <c r="A865" s="133"/>
      <c r="B865" s="157"/>
      <c r="C865" s="157"/>
      <c r="D865" s="157"/>
      <c r="E865" s="157"/>
      <c r="F865" s="133"/>
      <c r="G865" s="133"/>
      <c r="H865" s="133"/>
      <c r="I865" s="167"/>
      <c r="J865" s="133"/>
      <c r="K865" s="133"/>
      <c r="L865" s="133"/>
      <c r="M865" s="133"/>
      <c r="N865" s="133"/>
      <c r="O865" s="133"/>
      <c r="P865" s="133"/>
      <c r="Q865" s="133"/>
      <c r="R865" s="133"/>
    </row>
    <row r="866" spans="1:18" ht="13.5" customHeight="1" x14ac:dyDescent="0.2">
      <c r="A866" s="133"/>
      <c r="B866" s="157"/>
      <c r="C866" s="157"/>
      <c r="D866" s="157"/>
      <c r="E866" s="157"/>
      <c r="F866" s="133"/>
      <c r="G866" s="133"/>
      <c r="H866" s="133"/>
      <c r="I866" s="167"/>
      <c r="J866" s="133"/>
      <c r="K866" s="133"/>
      <c r="L866" s="133"/>
      <c r="M866" s="133"/>
      <c r="N866" s="133"/>
      <c r="O866" s="133"/>
      <c r="P866" s="133"/>
      <c r="Q866" s="133"/>
      <c r="R866" s="133"/>
    </row>
    <row r="867" spans="1:18" ht="13.5" customHeight="1" x14ac:dyDescent="0.2">
      <c r="A867" s="133"/>
      <c r="B867" s="157"/>
      <c r="C867" s="157"/>
      <c r="D867" s="157"/>
      <c r="E867" s="157"/>
      <c r="F867" s="133"/>
      <c r="G867" s="133"/>
      <c r="H867" s="133"/>
      <c r="I867" s="167"/>
      <c r="J867" s="133"/>
      <c r="K867" s="133"/>
      <c r="L867" s="133"/>
      <c r="M867" s="133"/>
      <c r="N867" s="133"/>
      <c r="O867" s="133"/>
      <c r="P867" s="133"/>
      <c r="Q867" s="133"/>
      <c r="R867" s="133"/>
    </row>
    <row r="868" spans="1:18" ht="13.5" customHeight="1" x14ac:dyDescent="0.2">
      <c r="A868" s="133"/>
      <c r="B868" s="157"/>
      <c r="C868" s="157"/>
      <c r="D868" s="157"/>
      <c r="E868" s="157"/>
      <c r="F868" s="133"/>
      <c r="G868" s="133"/>
      <c r="H868" s="133"/>
      <c r="I868" s="167"/>
      <c r="J868" s="133"/>
      <c r="K868" s="133"/>
      <c r="L868" s="133"/>
      <c r="M868" s="133"/>
      <c r="N868" s="133"/>
      <c r="O868" s="133"/>
      <c r="P868" s="133"/>
      <c r="Q868" s="133"/>
      <c r="R868" s="133"/>
    </row>
    <row r="869" spans="1:18" ht="13.5" customHeight="1" x14ac:dyDescent="0.2">
      <c r="A869" s="133"/>
      <c r="B869" s="157"/>
      <c r="C869" s="157"/>
      <c r="D869" s="157"/>
      <c r="E869" s="157"/>
      <c r="F869" s="133"/>
      <c r="G869" s="133"/>
      <c r="H869" s="133"/>
      <c r="I869" s="167"/>
      <c r="J869" s="133"/>
      <c r="K869" s="133"/>
      <c r="L869" s="133"/>
      <c r="M869" s="133"/>
      <c r="N869" s="133"/>
      <c r="O869" s="133"/>
      <c r="P869" s="133"/>
      <c r="Q869" s="133"/>
      <c r="R869" s="133"/>
    </row>
    <row r="870" spans="1:18" ht="13.5" customHeight="1" x14ac:dyDescent="0.2">
      <c r="A870" s="133"/>
      <c r="B870" s="157"/>
      <c r="C870" s="157"/>
      <c r="D870" s="157"/>
      <c r="E870" s="157"/>
      <c r="F870" s="133"/>
      <c r="G870" s="133"/>
      <c r="H870" s="133"/>
      <c r="I870" s="167"/>
      <c r="J870" s="133"/>
      <c r="K870" s="133"/>
      <c r="L870" s="133"/>
      <c r="M870" s="133"/>
      <c r="N870" s="133"/>
      <c r="O870" s="133"/>
      <c r="P870" s="133"/>
      <c r="Q870" s="133"/>
      <c r="R870" s="133"/>
    </row>
    <row r="871" spans="1:18" ht="13.5" customHeight="1" x14ac:dyDescent="0.2">
      <c r="A871" s="133"/>
      <c r="B871" s="157"/>
      <c r="C871" s="157"/>
      <c r="D871" s="157"/>
      <c r="E871" s="157"/>
      <c r="F871" s="133"/>
      <c r="G871" s="133"/>
      <c r="H871" s="133"/>
      <c r="I871" s="167"/>
      <c r="J871" s="133"/>
      <c r="K871" s="133"/>
      <c r="L871" s="133"/>
      <c r="M871" s="133"/>
      <c r="N871" s="133"/>
      <c r="O871" s="133"/>
      <c r="P871" s="133"/>
      <c r="Q871" s="133"/>
      <c r="R871" s="133"/>
    </row>
    <row r="872" spans="1:18" ht="13.5" customHeight="1" x14ac:dyDescent="0.2">
      <c r="A872" s="133"/>
      <c r="B872" s="157"/>
      <c r="C872" s="157"/>
      <c r="D872" s="157"/>
      <c r="E872" s="157"/>
      <c r="F872" s="133"/>
      <c r="G872" s="133"/>
      <c r="H872" s="133"/>
      <c r="I872" s="167"/>
      <c r="J872" s="133"/>
      <c r="K872" s="133"/>
      <c r="L872" s="133"/>
      <c r="M872" s="133"/>
      <c r="N872" s="133"/>
      <c r="O872" s="133"/>
      <c r="P872" s="133"/>
      <c r="Q872" s="133"/>
      <c r="R872" s="133"/>
    </row>
    <row r="873" spans="1:18" ht="13.5" customHeight="1" x14ac:dyDescent="0.2">
      <c r="A873" s="133"/>
      <c r="B873" s="157"/>
      <c r="C873" s="157"/>
      <c r="D873" s="157"/>
      <c r="E873" s="157"/>
      <c r="F873" s="133"/>
      <c r="G873" s="133"/>
      <c r="H873" s="133"/>
      <c r="I873" s="167"/>
      <c r="J873" s="133"/>
      <c r="K873" s="133"/>
      <c r="L873" s="133"/>
      <c r="M873" s="133"/>
      <c r="N873" s="133"/>
      <c r="O873" s="133"/>
      <c r="P873" s="133"/>
      <c r="Q873" s="133"/>
      <c r="R873" s="133"/>
    </row>
    <row r="874" spans="1:18" ht="13.5" customHeight="1" x14ac:dyDescent="0.2">
      <c r="A874" s="133"/>
      <c r="B874" s="157"/>
      <c r="C874" s="157"/>
      <c r="D874" s="157"/>
      <c r="E874" s="157"/>
      <c r="F874" s="133"/>
      <c r="G874" s="133"/>
      <c r="H874" s="133"/>
      <c r="I874" s="167"/>
      <c r="J874" s="133"/>
      <c r="K874" s="133"/>
      <c r="L874" s="133"/>
      <c r="M874" s="133"/>
      <c r="N874" s="133"/>
      <c r="O874" s="133"/>
      <c r="P874" s="133"/>
      <c r="Q874" s="133"/>
      <c r="R874" s="133"/>
    </row>
    <row r="875" spans="1:18" ht="13.5" customHeight="1" x14ac:dyDescent="0.2">
      <c r="A875" s="133"/>
      <c r="B875" s="157"/>
      <c r="C875" s="157"/>
      <c r="D875" s="157"/>
      <c r="E875" s="157"/>
      <c r="F875" s="133"/>
      <c r="G875" s="133"/>
      <c r="H875" s="133"/>
      <c r="I875" s="167"/>
      <c r="J875" s="133"/>
      <c r="K875" s="133"/>
      <c r="L875" s="133"/>
      <c r="M875" s="133"/>
      <c r="N875" s="133"/>
      <c r="O875" s="133"/>
      <c r="P875" s="133"/>
      <c r="Q875" s="133"/>
      <c r="R875" s="133"/>
    </row>
    <row r="876" spans="1:18" ht="13.5" customHeight="1" x14ac:dyDescent="0.2">
      <c r="A876" s="133"/>
      <c r="B876" s="157"/>
      <c r="C876" s="157"/>
      <c r="D876" s="157"/>
      <c r="E876" s="157"/>
      <c r="F876" s="133"/>
      <c r="G876" s="133"/>
      <c r="H876" s="133"/>
      <c r="I876" s="167"/>
      <c r="J876" s="133"/>
      <c r="K876" s="133"/>
      <c r="L876" s="133"/>
      <c r="M876" s="133"/>
      <c r="N876" s="133"/>
      <c r="O876" s="133"/>
      <c r="P876" s="133"/>
      <c r="Q876" s="133"/>
      <c r="R876" s="133"/>
    </row>
    <row r="877" spans="1:18" ht="13.5" customHeight="1" x14ac:dyDescent="0.2">
      <c r="A877" s="133"/>
      <c r="B877" s="157"/>
      <c r="C877" s="157"/>
      <c r="D877" s="157"/>
      <c r="E877" s="157"/>
      <c r="F877" s="133"/>
      <c r="G877" s="133"/>
      <c r="H877" s="133"/>
      <c r="I877" s="167"/>
      <c r="J877" s="133"/>
      <c r="K877" s="133"/>
      <c r="L877" s="133"/>
      <c r="M877" s="133"/>
      <c r="N877" s="133"/>
      <c r="O877" s="133"/>
      <c r="P877" s="133"/>
      <c r="Q877" s="133"/>
      <c r="R877" s="133"/>
    </row>
    <row r="878" spans="1:18" ht="13.5" customHeight="1" x14ac:dyDescent="0.2">
      <c r="A878" s="133"/>
      <c r="B878" s="157"/>
      <c r="C878" s="157"/>
      <c r="D878" s="157"/>
      <c r="E878" s="157"/>
      <c r="F878" s="133"/>
      <c r="G878" s="133"/>
      <c r="H878" s="133"/>
      <c r="I878" s="167"/>
      <c r="J878" s="133"/>
      <c r="K878" s="133"/>
      <c r="L878" s="133"/>
      <c r="M878" s="133"/>
      <c r="N878" s="133"/>
      <c r="O878" s="133"/>
      <c r="P878" s="133"/>
      <c r="Q878" s="133"/>
      <c r="R878" s="133"/>
    </row>
    <row r="879" spans="1:18" ht="13.5" customHeight="1" x14ac:dyDescent="0.2">
      <c r="A879" s="133"/>
      <c r="B879" s="157"/>
      <c r="C879" s="157"/>
      <c r="D879" s="157"/>
      <c r="E879" s="157"/>
      <c r="F879" s="133"/>
      <c r="G879" s="133"/>
      <c r="H879" s="133"/>
      <c r="I879" s="167"/>
      <c r="J879" s="133"/>
      <c r="K879" s="133"/>
      <c r="L879" s="133"/>
      <c r="M879" s="133"/>
      <c r="N879" s="133"/>
      <c r="O879" s="133"/>
      <c r="P879" s="133"/>
      <c r="Q879" s="133"/>
      <c r="R879" s="133"/>
    </row>
    <row r="880" spans="1:18" ht="13.5" customHeight="1" x14ac:dyDescent="0.2">
      <c r="A880" s="133"/>
      <c r="B880" s="157"/>
      <c r="C880" s="157"/>
      <c r="D880" s="157"/>
      <c r="E880" s="157"/>
      <c r="F880" s="133"/>
      <c r="G880" s="133"/>
      <c r="H880" s="133"/>
      <c r="I880" s="167"/>
      <c r="J880" s="133"/>
      <c r="K880" s="133"/>
      <c r="L880" s="133"/>
      <c r="M880" s="133"/>
      <c r="N880" s="133"/>
      <c r="O880" s="133"/>
      <c r="P880" s="133"/>
      <c r="Q880" s="133"/>
      <c r="R880" s="133"/>
    </row>
    <row r="881" spans="1:18" ht="13.5" customHeight="1" x14ac:dyDescent="0.2">
      <c r="A881" s="133"/>
      <c r="B881" s="157"/>
      <c r="C881" s="157"/>
      <c r="D881" s="157"/>
      <c r="E881" s="157"/>
      <c r="F881" s="133"/>
      <c r="G881" s="133"/>
      <c r="H881" s="133"/>
      <c r="I881" s="167"/>
      <c r="J881" s="133"/>
      <c r="K881" s="133"/>
      <c r="L881" s="133"/>
      <c r="M881" s="133"/>
      <c r="N881" s="133"/>
      <c r="O881" s="133"/>
      <c r="P881" s="133"/>
      <c r="Q881" s="133"/>
      <c r="R881" s="133"/>
    </row>
    <row r="882" spans="1:18" ht="13.5" customHeight="1" x14ac:dyDescent="0.2">
      <c r="A882" s="133"/>
      <c r="B882" s="157"/>
      <c r="C882" s="157"/>
      <c r="D882" s="157"/>
      <c r="E882" s="157"/>
      <c r="F882" s="133"/>
      <c r="G882" s="133"/>
      <c r="H882" s="133"/>
      <c r="I882" s="167"/>
      <c r="J882" s="133"/>
      <c r="K882" s="133"/>
      <c r="L882" s="133"/>
      <c r="M882" s="133"/>
      <c r="N882" s="133"/>
      <c r="O882" s="133"/>
      <c r="P882" s="133"/>
      <c r="Q882" s="133"/>
      <c r="R882" s="133"/>
    </row>
    <row r="883" spans="1:18" ht="13.5" customHeight="1" x14ac:dyDescent="0.2">
      <c r="A883" s="133"/>
      <c r="B883" s="157"/>
      <c r="C883" s="157"/>
      <c r="D883" s="157"/>
      <c r="E883" s="157"/>
      <c r="F883" s="133"/>
      <c r="G883" s="133"/>
      <c r="H883" s="133"/>
      <c r="I883" s="167"/>
      <c r="J883" s="133"/>
      <c r="K883" s="133"/>
      <c r="L883" s="133"/>
      <c r="M883" s="133"/>
      <c r="N883" s="133"/>
      <c r="O883" s="133"/>
      <c r="P883" s="133"/>
      <c r="Q883" s="133"/>
      <c r="R883" s="133"/>
    </row>
    <row r="884" spans="1:18" ht="13.5" customHeight="1" x14ac:dyDescent="0.2">
      <c r="A884" s="133"/>
      <c r="B884" s="157"/>
      <c r="C884" s="157"/>
      <c r="D884" s="157"/>
      <c r="E884" s="157"/>
      <c r="F884" s="133"/>
      <c r="G884" s="133"/>
      <c r="H884" s="133"/>
      <c r="I884" s="167"/>
      <c r="J884" s="133"/>
      <c r="K884" s="133"/>
      <c r="L884" s="133"/>
      <c r="M884" s="133"/>
      <c r="N884" s="133"/>
      <c r="O884" s="133"/>
      <c r="P884" s="133"/>
      <c r="Q884" s="133"/>
      <c r="R884" s="133"/>
    </row>
    <row r="885" spans="1:18" ht="13.5" customHeight="1" x14ac:dyDescent="0.2">
      <c r="A885" s="133"/>
      <c r="B885" s="157"/>
      <c r="C885" s="157"/>
      <c r="D885" s="157"/>
      <c r="E885" s="157"/>
      <c r="F885" s="133"/>
      <c r="G885" s="133"/>
      <c r="H885" s="133"/>
      <c r="I885" s="167"/>
      <c r="J885" s="133"/>
      <c r="K885" s="133"/>
      <c r="L885" s="133"/>
      <c r="M885" s="133"/>
      <c r="N885" s="133"/>
      <c r="O885" s="133"/>
      <c r="P885" s="133"/>
      <c r="Q885" s="133"/>
      <c r="R885" s="133"/>
    </row>
    <row r="886" spans="1:18" ht="13.5" customHeight="1" x14ac:dyDescent="0.2">
      <c r="A886" s="133"/>
      <c r="B886" s="157"/>
      <c r="C886" s="157"/>
      <c r="D886" s="157"/>
      <c r="E886" s="157"/>
      <c r="F886" s="133"/>
      <c r="G886" s="133"/>
      <c r="H886" s="133"/>
      <c r="I886" s="167"/>
      <c r="J886" s="133"/>
      <c r="K886" s="133"/>
      <c r="L886" s="133"/>
      <c r="M886" s="133"/>
      <c r="N886" s="133"/>
      <c r="O886" s="133"/>
      <c r="P886" s="133"/>
      <c r="Q886" s="133"/>
      <c r="R886" s="133"/>
    </row>
    <row r="887" spans="1:18" ht="13.5" customHeight="1" x14ac:dyDescent="0.2">
      <c r="A887" s="133"/>
      <c r="B887" s="157"/>
      <c r="C887" s="157"/>
      <c r="D887" s="157"/>
      <c r="E887" s="157"/>
      <c r="F887" s="133"/>
      <c r="G887" s="133"/>
      <c r="H887" s="133"/>
      <c r="I887" s="167"/>
      <c r="J887" s="133"/>
      <c r="K887" s="133"/>
      <c r="L887" s="133"/>
      <c r="M887" s="133"/>
      <c r="N887" s="133"/>
      <c r="O887" s="133"/>
      <c r="P887" s="133"/>
      <c r="Q887" s="133"/>
      <c r="R887" s="133"/>
    </row>
    <row r="888" spans="1:18" ht="13.5" customHeight="1" x14ac:dyDescent="0.2">
      <c r="A888" s="133"/>
      <c r="B888" s="157"/>
      <c r="C888" s="157"/>
      <c r="D888" s="157"/>
      <c r="E888" s="157"/>
      <c r="F888" s="133"/>
      <c r="G888" s="133"/>
      <c r="H888" s="133"/>
      <c r="I888" s="167"/>
      <c r="J888" s="133"/>
      <c r="K888" s="133"/>
      <c r="L888" s="133"/>
      <c r="M888" s="133"/>
      <c r="N888" s="133"/>
      <c r="O888" s="133"/>
      <c r="P888" s="133"/>
      <c r="Q888" s="133"/>
      <c r="R888" s="133"/>
    </row>
    <row r="889" spans="1:18" ht="13.5" customHeight="1" x14ac:dyDescent="0.2">
      <c r="A889" s="133"/>
      <c r="B889" s="157"/>
      <c r="C889" s="157"/>
      <c r="D889" s="157"/>
      <c r="E889" s="157"/>
      <c r="F889" s="133"/>
      <c r="G889" s="133"/>
      <c r="H889" s="133"/>
      <c r="I889" s="167"/>
      <c r="J889" s="133"/>
      <c r="K889" s="133"/>
      <c r="L889" s="133"/>
      <c r="M889" s="133"/>
      <c r="N889" s="133"/>
      <c r="O889" s="133"/>
      <c r="P889" s="133"/>
      <c r="Q889" s="133"/>
      <c r="R889" s="133"/>
    </row>
    <row r="890" spans="1:18" ht="13.5" customHeight="1" x14ac:dyDescent="0.2">
      <c r="A890" s="133"/>
      <c r="B890" s="157"/>
      <c r="C890" s="157"/>
      <c r="D890" s="157"/>
      <c r="E890" s="157"/>
      <c r="F890" s="133"/>
      <c r="G890" s="133"/>
      <c r="H890" s="133"/>
      <c r="I890" s="167"/>
      <c r="J890" s="133"/>
      <c r="K890" s="133"/>
      <c r="L890" s="133"/>
      <c r="M890" s="133"/>
      <c r="N890" s="133"/>
      <c r="O890" s="133"/>
      <c r="P890" s="133"/>
      <c r="Q890" s="133"/>
      <c r="R890" s="133"/>
    </row>
    <row r="891" spans="1:18" ht="13.5" customHeight="1" x14ac:dyDescent="0.2">
      <c r="A891" s="133"/>
      <c r="B891" s="157"/>
      <c r="C891" s="157"/>
      <c r="D891" s="157"/>
      <c r="E891" s="157"/>
      <c r="F891" s="133"/>
      <c r="G891" s="133"/>
      <c r="H891" s="133"/>
      <c r="I891" s="167"/>
      <c r="J891" s="133"/>
      <c r="K891" s="133"/>
      <c r="L891" s="133"/>
      <c r="M891" s="133"/>
      <c r="N891" s="133"/>
      <c r="O891" s="133"/>
      <c r="P891" s="133"/>
      <c r="Q891" s="133"/>
      <c r="R891" s="133"/>
    </row>
    <row r="892" spans="1:18" ht="13.5" customHeight="1" x14ac:dyDescent="0.2">
      <c r="A892" s="133"/>
      <c r="B892" s="157"/>
      <c r="C892" s="157"/>
      <c r="D892" s="157"/>
      <c r="E892" s="157"/>
      <c r="F892" s="133"/>
      <c r="G892" s="133"/>
      <c r="H892" s="133"/>
      <c r="I892" s="167"/>
      <c r="J892" s="133"/>
      <c r="K892" s="133"/>
      <c r="L892" s="133"/>
      <c r="M892" s="133"/>
      <c r="N892" s="133"/>
      <c r="O892" s="133"/>
      <c r="P892" s="133"/>
      <c r="Q892" s="133"/>
      <c r="R892" s="133"/>
    </row>
    <row r="893" spans="1:18" ht="13.5" customHeight="1" x14ac:dyDescent="0.2">
      <c r="A893" s="133"/>
      <c r="B893" s="157"/>
      <c r="C893" s="157"/>
      <c r="D893" s="157"/>
      <c r="E893" s="157"/>
      <c r="F893" s="133"/>
      <c r="G893" s="133"/>
      <c r="H893" s="133"/>
      <c r="I893" s="167"/>
      <c r="J893" s="133"/>
      <c r="K893" s="133"/>
      <c r="L893" s="133"/>
      <c r="M893" s="133"/>
      <c r="N893" s="133"/>
      <c r="O893" s="133"/>
      <c r="P893" s="133"/>
      <c r="Q893" s="133"/>
      <c r="R893" s="133"/>
    </row>
    <row r="894" spans="1:18" ht="13.5" customHeight="1" x14ac:dyDescent="0.2">
      <c r="A894" s="133"/>
      <c r="B894" s="157"/>
      <c r="C894" s="157"/>
      <c r="D894" s="157"/>
      <c r="E894" s="157"/>
      <c r="F894" s="133"/>
      <c r="G894" s="133"/>
      <c r="H894" s="133"/>
      <c r="I894" s="167"/>
      <c r="J894" s="133"/>
      <c r="K894" s="133"/>
      <c r="L894" s="133"/>
      <c r="M894" s="133"/>
      <c r="N894" s="133"/>
      <c r="O894" s="133"/>
      <c r="P894" s="133"/>
      <c r="Q894" s="133"/>
      <c r="R894" s="133"/>
    </row>
    <row r="895" spans="1:18" ht="13.5" customHeight="1" x14ac:dyDescent="0.2">
      <c r="A895" s="133"/>
      <c r="B895" s="157"/>
      <c r="C895" s="157"/>
      <c r="D895" s="157"/>
      <c r="E895" s="157"/>
      <c r="F895" s="133"/>
      <c r="G895" s="133"/>
      <c r="H895" s="133"/>
      <c r="I895" s="167"/>
      <c r="J895" s="133"/>
      <c r="K895" s="133"/>
      <c r="L895" s="133"/>
      <c r="M895" s="133"/>
      <c r="N895" s="133"/>
      <c r="O895" s="133"/>
      <c r="P895" s="133"/>
      <c r="Q895" s="133"/>
      <c r="R895" s="133"/>
    </row>
    <row r="896" spans="1:18" ht="13.5" customHeight="1" x14ac:dyDescent="0.2">
      <c r="A896" s="133"/>
      <c r="B896" s="157"/>
      <c r="C896" s="157"/>
      <c r="D896" s="157"/>
      <c r="E896" s="157"/>
      <c r="F896" s="133"/>
      <c r="G896" s="133"/>
      <c r="H896" s="133"/>
      <c r="I896" s="167"/>
      <c r="J896" s="133"/>
      <c r="K896" s="133"/>
      <c r="L896" s="133"/>
      <c r="M896" s="133"/>
      <c r="N896" s="133"/>
      <c r="O896" s="133"/>
      <c r="P896" s="133"/>
      <c r="Q896" s="133"/>
      <c r="R896" s="133"/>
    </row>
    <row r="897" spans="1:18" ht="13.5" customHeight="1" x14ac:dyDescent="0.2">
      <c r="A897" s="133"/>
      <c r="B897" s="157"/>
      <c r="C897" s="157"/>
      <c r="D897" s="157"/>
      <c r="E897" s="157"/>
      <c r="F897" s="133"/>
      <c r="G897" s="133"/>
      <c r="H897" s="133"/>
      <c r="I897" s="167"/>
      <c r="J897" s="133"/>
      <c r="K897" s="133"/>
      <c r="L897" s="133"/>
      <c r="M897" s="133"/>
      <c r="N897" s="133"/>
      <c r="O897" s="133"/>
      <c r="P897" s="133"/>
      <c r="Q897" s="133"/>
      <c r="R897" s="133"/>
    </row>
    <row r="898" spans="1:18" ht="13.5" customHeight="1" x14ac:dyDescent="0.2">
      <c r="A898" s="133"/>
      <c r="B898" s="157"/>
      <c r="C898" s="157"/>
      <c r="D898" s="157"/>
      <c r="E898" s="157"/>
      <c r="F898" s="133"/>
      <c r="G898" s="133"/>
      <c r="H898" s="133"/>
      <c r="I898" s="167"/>
      <c r="J898" s="133"/>
      <c r="K898" s="133"/>
      <c r="L898" s="133"/>
      <c r="M898" s="133"/>
      <c r="N898" s="133"/>
      <c r="O898" s="133"/>
      <c r="P898" s="133"/>
      <c r="Q898" s="133"/>
      <c r="R898" s="133"/>
    </row>
    <row r="899" spans="1:18" ht="13.5" customHeight="1" x14ac:dyDescent="0.2">
      <c r="A899" s="133"/>
      <c r="B899" s="157"/>
      <c r="C899" s="157"/>
      <c r="D899" s="157"/>
      <c r="E899" s="157"/>
      <c r="F899" s="133"/>
      <c r="G899" s="133"/>
      <c r="H899" s="133"/>
      <c r="I899" s="167"/>
      <c r="J899" s="133"/>
      <c r="K899" s="133"/>
      <c r="L899" s="133"/>
      <c r="M899" s="133"/>
      <c r="N899" s="133"/>
      <c r="O899" s="133"/>
      <c r="P899" s="133"/>
      <c r="Q899" s="133"/>
      <c r="R899" s="133"/>
    </row>
    <row r="900" spans="1:18" ht="13.5" customHeight="1" x14ac:dyDescent="0.2">
      <c r="A900" s="133"/>
      <c r="B900" s="157"/>
      <c r="C900" s="157"/>
      <c r="D900" s="157"/>
      <c r="E900" s="157"/>
      <c r="F900" s="133"/>
      <c r="G900" s="133"/>
      <c r="H900" s="133"/>
      <c r="I900" s="167"/>
      <c r="J900" s="133"/>
      <c r="K900" s="133"/>
      <c r="L900" s="133"/>
      <c r="M900" s="133"/>
      <c r="N900" s="133"/>
      <c r="O900" s="133"/>
      <c r="P900" s="133"/>
      <c r="Q900" s="133"/>
      <c r="R900" s="133"/>
    </row>
    <row r="901" spans="1:18" ht="13.5" customHeight="1" x14ac:dyDescent="0.2">
      <c r="A901" s="133"/>
      <c r="B901" s="157"/>
      <c r="C901" s="157"/>
      <c r="D901" s="157"/>
      <c r="E901" s="157"/>
      <c r="F901" s="133"/>
      <c r="G901" s="133"/>
      <c r="H901" s="133"/>
      <c r="I901" s="167"/>
      <c r="J901" s="133"/>
      <c r="K901" s="133"/>
      <c r="L901" s="133"/>
      <c r="M901" s="133"/>
      <c r="N901" s="133"/>
      <c r="O901" s="133"/>
      <c r="P901" s="133"/>
      <c r="Q901" s="133"/>
      <c r="R901" s="133"/>
    </row>
    <row r="902" spans="1:18" ht="13.5" customHeight="1" x14ac:dyDescent="0.2">
      <c r="A902" s="133"/>
      <c r="B902" s="157"/>
      <c r="C902" s="157"/>
      <c r="D902" s="157"/>
      <c r="E902" s="157"/>
      <c r="F902" s="133"/>
      <c r="G902" s="133"/>
      <c r="H902" s="133"/>
      <c r="I902" s="167"/>
      <c r="J902" s="133"/>
      <c r="K902" s="133"/>
      <c r="L902" s="133"/>
      <c r="M902" s="133"/>
      <c r="N902" s="133"/>
      <c r="O902" s="133"/>
      <c r="P902" s="133"/>
      <c r="Q902" s="133"/>
      <c r="R902" s="133"/>
    </row>
    <row r="903" spans="1:18" ht="13.5" customHeight="1" x14ac:dyDescent="0.2">
      <c r="A903" s="133"/>
      <c r="B903" s="157"/>
      <c r="C903" s="157"/>
      <c r="D903" s="157"/>
      <c r="E903" s="157"/>
      <c r="F903" s="133"/>
      <c r="G903" s="133"/>
      <c r="H903" s="133"/>
      <c r="I903" s="167"/>
      <c r="J903" s="133"/>
      <c r="K903" s="133"/>
      <c r="L903" s="133"/>
      <c r="M903" s="133"/>
      <c r="N903" s="133"/>
      <c r="O903" s="133"/>
      <c r="P903" s="133"/>
      <c r="Q903" s="133"/>
      <c r="R903" s="133"/>
    </row>
    <row r="904" spans="1:18" ht="13.5" customHeight="1" x14ac:dyDescent="0.2">
      <c r="A904" s="133"/>
      <c r="B904" s="157"/>
      <c r="C904" s="157"/>
      <c r="D904" s="157"/>
      <c r="E904" s="157"/>
      <c r="F904" s="133"/>
      <c r="G904" s="133"/>
      <c r="H904" s="133"/>
      <c r="I904" s="167"/>
      <c r="J904" s="133"/>
      <c r="K904" s="133"/>
      <c r="L904" s="133"/>
      <c r="M904" s="133"/>
      <c r="N904" s="133"/>
      <c r="O904" s="133"/>
      <c r="P904" s="133"/>
      <c r="Q904" s="133"/>
      <c r="R904" s="133"/>
    </row>
    <row r="905" spans="1:18" ht="13.5" customHeight="1" x14ac:dyDescent="0.2">
      <c r="A905" s="133"/>
      <c r="B905" s="157"/>
      <c r="C905" s="157"/>
      <c r="D905" s="157"/>
      <c r="E905" s="157"/>
      <c r="F905" s="133"/>
      <c r="G905" s="133"/>
      <c r="H905" s="133"/>
      <c r="I905" s="167"/>
      <c r="J905" s="133"/>
      <c r="K905" s="133"/>
      <c r="L905" s="133"/>
      <c r="M905" s="133"/>
      <c r="N905" s="133"/>
      <c r="O905" s="133"/>
      <c r="P905" s="133"/>
      <c r="Q905" s="133"/>
      <c r="R905" s="133"/>
    </row>
    <row r="906" spans="1:18" ht="13.5" customHeight="1" x14ac:dyDescent="0.2">
      <c r="A906" s="133"/>
      <c r="B906" s="157"/>
      <c r="C906" s="157"/>
      <c r="D906" s="157"/>
      <c r="E906" s="157"/>
      <c r="F906" s="133"/>
      <c r="G906" s="133"/>
      <c r="H906" s="133"/>
      <c r="I906" s="167"/>
      <c r="J906" s="133"/>
      <c r="K906" s="133"/>
      <c r="L906" s="133"/>
      <c r="M906" s="133"/>
      <c r="N906" s="133"/>
      <c r="O906" s="133"/>
      <c r="P906" s="133"/>
      <c r="Q906" s="133"/>
      <c r="R906" s="133"/>
    </row>
    <row r="907" spans="1:18" ht="13.5" customHeight="1" x14ac:dyDescent="0.2">
      <c r="A907" s="133"/>
      <c r="B907" s="157"/>
      <c r="C907" s="157"/>
      <c r="D907" s="157"/>
      <c r="E907" s="157"/>
      <c r="F907" s="133"/>
      <c r="G907" s="133"/>
      <c r="H907" s="133"/>
      <c r="I907" s="167"/>
      <c r="J907" s="133"/>
      <c r="K907" s="133"/>
      <c r="L907" s="133"/>
      <c r="M907" s="133"/>
      <c r="N907" s="133"/>
      <c r="O907" s="133"/>
      <c r="P907" s="133"/>
      <c r="Q907" s="133"/>
      <c r="R907" s="133"/>
    </row>
    <row r="908" spans="1:18" ht="13.5" customHeight="1" x14ac:dyDescent="0.2">
      <c r="A908" s="133"/>
      <c r="B908" s="157"/>
      <c r="C908" s="157"/>
      <c r="D908" s="157"/>
      <c r="E908" s="157"/>
      <c r="F908" s="133"/>
      <c r="G908" s="133"/>
      <c r="H908" s="133"/>
      <c r="I908" s="167"/>
      <c r="J908" s="133"/>
      <c r="K908" s="133"/>
      <c r="L908" s="133"/>
      <c r="M908" s="133"/>
      <c r="N908" s="133"/>
      <c r="O908" s="133"/>
      <c r="P908" s="133"/>
      <c r="Q908" s="133"/>
      <c r="R908" s="133"/>
    </row>
    <row r="909" spans="1:18" ht="13.5" customHeight="1" x14ac:dyDescent="0.2">
      <c r="A909" s="133"/>
      <c r="B909" s="157"/>
      <c r="C909" s="157"/>
      <c r="D909" s="157"/>
      <c r="E909" s="157"/>
      <c r="F909" s="133"/>
      <c r="G909" s="133"/>
      <c r="H909" s="133"/>
      <c r="I909" s="167"/>
      <c r="J909" s="133"/>
      <c r="K909" s="133"/>
      <c r="L909" s="133"/>
      <c r="M909" s="133"/>
      <c r="N909" s="133"/>
      <c r="O909" s="133"/>
      <c r="P909" s="133"/>
      <c r="Q909" s="133"/>
      <c r="R909" s="133"/>
    </row>
    <row r="910" spans="1:18" ht="13.5" customHeight="1" x14ac:dyDescent="0.2">
      <c r="A910" s="133"/>
      <c r="B910" s="157"/>
      <c r="C910" s="157"/>
      <c r="D910" s="157"/>
      <c r="E910" s="157"/>
      <c r="F910" s="133"/>
      <c r="G910" s="133"/>
      <c r="H910" s="133"/>
      <c r="I910" s="167"/>
      <c r="J910" s="133"/>
      <c r="K910" s="133"/>
      <c r="L910" s="133"/>
      <c r="M910" s="133"/>
      <c r="N910" s="133"/>
      <c r="O910" s="133"/>
      <c r="P910" s="133"/>
      <c r="Q910" s="133"/>
      <c r="R910" s="133"/>
    </row>
    <row r="911" spans="1:18" ht="13.5" customHeight="1" x14ac:dyDescent="0.2">
      <c r="A911" s="133"/>
      <c r="B911" s="157"/>
      <c r="C911" s="157"/>
      <c r="D911" s="157"/>
      <c r="E911" s="157"/>
      <c r="F911" s="133"/>
      <c r="G911" s="133"/>
      <c r="H911" s="133"/>
      <c r="I911" s="167"/>
      <c r="J911" s="133"/>
      <c r="K911" s="133"/>
      <c r="L911" s="133"/>
      <c r="M911" s="133"/>
      <c r="N911" s="133"/>
      <c r="O911" s="133"/>
      <c r="P911" s="133"/>
      <c r="Q911" s="133"/>
      <c r="R911" s="133"/>
    </row>
    <row r="912" spans="1:18" ht="13.5" customHeight="1" x14ac:dyDescent="0.2">
      <c r="A912" s="133"/>
      <c r="B912" s="157"/>
      <c r="C912" s="157"/>
      <c r="D912" s="157"/>
      <c r="E912" s="157"/>
      <c r="F912" s="133"/>
      <c r="G912" s="133"/>
      <c r="H912" s="133"/>
      <c r="I912" s="167"/>
      <c r="J912" s="133"/>
      <c r="K912" s="133"/>
      <c r="L912" s="133"/>
      <c r="M912" s="133"/>
      <c r="N912" s="133"/>
      <c r="O912" s="133"/>
      <c r="P912" s="133"/>
      <c r="Q912" s="133"/>
      <c r="R912" s="133"/>
    </row>
    <row r="913" spans="1:18" ht="13.5" customHeight="1" x14ac:dyDescent="0.2">
      <c r="A913" s="133"/>
      <c r="B913" s="157"/>
      <c r="C913" s="157"/>
      <c r="D913" s="157"/>
      <c r="E913" s="157"/>
      <c r="F913" s="133"/>
      <c r="G913" s="133"/>
      <c r="H913" s="133"/>
      <c r="I913" s="167"/>
      <c r="J913" s="133"/>
      <c r="K913" s="133"/>
      <c r="L913" s="133"/>
      <c r="M913" s="133"/>
      <c r="N913" s="133"/>
      <c r="O913" s="133"/>
      <c r="P913" s="133"/>
      <c r="Q913" s="133"/>
      <c r="R913" s="133"/>
    </row>
    <row r="914" spans="1:18" ht="13.5" customHeight="1" x14ac:dyDescent="0.2">
      <c r="A914" s="133"/>
      <c r="B914" s="157"/>
      <c r="C914" s="157"/>
      <c r="D914" s="157"/>
      <c r="E914" s="157"/>
      <c r="F914" s="133"/>
      <c r="G914" s="133"/>
      <c r="H914" s="133"/>
      <c r="I914" s="167"/>
      <c r="J914" s="133"/>
      <c r="K914" s="133"/>
      <c r="L914" s="133"/>
      <c r="M914" s="133"/>
      <c r="N914" s="133"/>
      <c r="O914" s="133"/>
      <c r="P914" s="133"/>
      <c r="Q914" s="133"/>
      <c r="R914" s="133"/>
    </row>
    <row r="915" spans="1:18" ht="13.5" customHeight="1" x14ac:dyDescent="0.2">
      <c r="A915" s="133"/>
      <c r="B915" s="157"/>
      <c r="C915" s="157"/>
      <c r="D915" s="157"/>
      <c r="E915" s="157"/>
      <c r="F915" s="133"/>
      <c r="G915" s="133"/>
      <c r="H915" s="133"/>
      <c r="I915" s="167"/>
      <c r="J915" s="133"/>
      <c r="K915" s="133"/>
      <c r="L915" s="133"/>
      <c r="M915" s="133"/>
      <c r="N915" s="133"/>
      <c r="O915" s="133"/>
      <c r="P915" s="133"/>
      <c r="Q915" s="133"/>
      <c r="R915" s="133"/>
    </row>
    <row r="916" spans="1:18" ht="13.5" customHeight="1" x14ac:dyDescent="0.2">
      <c r="A916" s="133"/>
      <c r="B916" s="157"/>
      <c r="C916" s="157"/>
      <c r="D916" s="157"/>
      <c r="E916" s="157"/>
      <c r="F916" s="133"/>
      <c r="G916" s="133"/>
      <c r="H916" s="133"/>
      <c r="I916" s="167"/>
      <c r="J916" s="133"/>
      <c r="K916" s="133"/>
      <c r="L916" s="133"/>
      <c r="M916" s="133"/>
      <c r="N916" s="133"/>
      <c r="O916" s="133"/>
      <c r="P916" s="133"/>
      <c r="Q916" s="133"/>
      <c r="R916" s="133"/>
    </row>
    <row r="917" spans="1:18" ht="13.5" customHeight="1" x14ac:dyDescent="0.2">
      <c r="A917" s="133"/>
      <c r="B917" s="157"/>
      <c r="C917" s="157"/>
      <c r="D917" s="157"/>
      <c r="E917" s="157"/>
      <c r="F917" s="133"/>
      <c r="G917" s="133"/>
      <c r="H917" s="133"/>
      <c r="I917" s="167"/>
      <c r="J917" s="133"/>
      <c r="K917" s="133"/>
      <c r="L917" s="133"/>
      <c r="M917" s="133"/>
      <c r="N917" s="133"/>
      <c r="O917" s="133"/>
      <c r="P917" s="133"/>
      <c r="Q917" s="133"/>
      <c r="R917" s="133"/>
    </row>
    <row r="918" spans="1:18" ht="13.5" customHeight="1" x14ac:dyDescent="0.2">
      <c r="A918" s="133"/>
      <c r="B918" s="157"/>
      <c r="C918" s="157"/>
      <c r="D918" s="157"/>
      <c r="E918" s="157"/>
      <c r="F918" s="133"/>
      <c r="G918" s="133"/>
      <c r="H918" s="133"/>
      <c r="I918" s="167"/>
      <c r="J918" s="133"/>
      <c r="K918" s="133"/>
      <c r="L918" s="133"/>
      <c r="M918" s="133"/>
      <c r="N918" s="133"/>
      <c r="O918" s="133"/>
      <c r="P918" s="133"/>
      <c r="Q918" s="133"/>
      <c r="R918" s="133"/>
    </row>
    <row r="919" spans="1:18" ht="13.5" customHeight="1" x14ac:dyDescent="0.2">
      <c r="A919" s="133"/>
      <c r="B919" s="157"/>
      <c r="C919" s="157"/>
      <c r="D919" s="157"/>
      <c r="E919" s="157"/>
      <c r="F919" s="133"/>
      <c r="G919" s="133"/>
      <c r="H919" s="133"/>
      <c r="I919" s="167"/>
      <c r="J919" s="133"/>
      <c r="K919" s="133"/>
      <c r="L919" s="133"/>
      <c r="M919" s="133"/>
      <c r="N919" s="133"/>
      <c r="O919" s="133"/>
      <c r="P919" s="133"/>
      <c r="Q919" s="133"/>
      <c r="R919" s="133"/>
    </row>
    <row r="920" spans="1:18" ht="13.5" customHeight="1" x14ac:dyDescent="0.2">
      <c r="A920" s="133"/>
      <c r="B920" s="157"/>
      <c r="C920" s="157"/>
      <c r="D920" s="157"/>
      <c r="E920" s="157"/>
      <c r="F920" s="133"/>
      <c r="G920" s="133"/>
      <c r="H920" s="133"/>
      <c r="I920" s="167"/>
      <c r="J920" s="133"/>
      <c r="K920" s="133"/>
      <c r="L920" s="133"/>
      <c r="M920" s="133"/>
      <c r="N920" s="133"/>
      <c r="O920" s="133"/>
      <c r="P920" s="133"/>
      <c r="Q920" s="133"/>
      <c r="R920" s="133"/>
    </row>
    <row r="921" spans="1:18" ht="13.5" customHeight="1" x14ac:dyDescent="0.2">
      <c r="A921" s="133"/>
      <c r="B921" s="157"/>
      <c r="C921" s="157"/>
      <c r="D921" s="157"/>
      <c r="E921" s="157"/>
      <c r="F921" s="133"/>
      <c r="G921" s="133"/>
      <c r="H921" s="133"/>
      <c r="I921" s="167"/>
      <c r="J921" s="133"/>
      <c r="K921" s="133"/>
      <c r="L921" s="133"/>
      <c r="M921" s="133"/>
      <c r="N921" s="133"/>
      <c r="O921" s="133"/>
      <c r="P921" s="133"/>
      <c r="Q921" s="133"/>
      <c r="R921" s="133"/>
    </row>
    <row r="922" spans="1:18" ht="13.5" customHeight="1" x14ac:dyDescent="0.2">
      <c r="A922" s="133"/>
      <c r="B922" s="157"/>
      <c r="C922" s="157"/>
      <c r="D922" s="157"/>
      <c r="E922" s="157"/>
      <c r="F922" s="133"/>
      <c r="G922" s="133"/>
      <c r="H922" s="133"/>
      <c r="I922" s="167"/>
      <c r="J922" s="133"/>
      <c r="K922" s="133"/>
      <c r="L922" s="133"/>
      <c r="M922" s="133"/>
      <c r="N922" s="133"/>
      <c r="O922" s="133"/>
      <c r="P922" s="133"/>
      <c r="Q922" s="133"/>
      <c r="R922" s="133"/>
    </row>
    <row r="923" spans="1:18" ht="13.5" customHeight="1" x14ac:dyDescent="0.2">
      <c r="A923" s="133"/>
      <c r="B923" s="157"/>
      <c r="C923" s="157"/>
      <c r="D923" s="157"/>
      <c r="E923" s="157"/>
      <c r="F923" s="133"/>
      <c r="G923" s="133"/>
      <c r="H923" s="133"/>
      <c r="I923" s="167"/>
      <c r="J923" s="133"/>
      <c r="K923" s="133"/>
      <c r="L923" s="133"/>
      <c r="M923" s="133"/>
      <c r="N923" s="133"/>
      <c r="O923" s="133"/>
      <c r="P923" s="133"/>
      <c r="Q923" s="133"/>
      <c r="R923" s="133"/>
    </row>
    <row r="924" spans="1:18" ht="13.5" customHeight="1" x14ac:dyDescent="0.2">
      <c r="A924" s="133"/>
      <c r="B924" s="157"/>
      <c r="C924" s="157"/>
      <c r="D924" s="157"/>
      <c r="E924" s="157"/>
      <c r="F924" s="133"/>
      <c r="G924" s="133"/>
      <c r="H924" s="133"/>
      <c r="I924" s="167"/>
      <c r="J924" s="133"/>
      <c r="K924" s="133"/>
      <c r="L924" s="133"/>
      <c r="M924" s="133"/>
      <c r="N924" s="133"/>
      <c r="O924" s="133"/>
      <c r="P924" s="133"/>
      <c r="Q924" s="133"/>
      <c r="R924" s="133"/>
    </row>
    <row r="925" spans="1:18" ht="13.5" customHeight="1" x14ac:dyDescent="0.2">
      <c r="A925" s="133"/>
      <c r="B925" s="157"/>
      <c r="C925" s="157"/>
      <c r="D925" s="157"/>
      <c r="E925" s="157"/>
      <c r="F925" s="133"/>
      <c r="G925" s="133"/>
      <c r="H925" s="133"/>
      <c r="I925" s="167"/>
      <c r="J925" s="133"/>
      <c r="K925" s="133"/>
      <c r="L925" s="133"/>
      <c r="M925" s="133"/>
      <c r="N925" s="133"/>
      <c r="O925" s="133"/>
      <c r="P925" s="133"/>
      <c r="Q925" s="133"/>
      <c r="R925" s="133"/>
    </row>
    <row r="926" spans="1:18" ht="13.5" customHeight="1" x14ac:dyDescent="0.2">
      <c r="A926" s="133"/>
      <c r="B926" s="157"/>
      <c r="C926" s="157"/>
      <c r="D926" s="157"/>
      <c r="E926" s="157"/>
      <c r="F926" s="133"/>
      <c r="G926" s="133"/>
      <c r="H926" s="133"/>
      <c r="I926" s="167"/>
      <c r="J926" s="133"/>
      <c r="K926" s="133"/>
      <c r="L926" s="133"/>
      <c r="M926" s="133"/>
      <c r="N926" s="133"/>
      <c r="O926" s="133"/>
      <c r="P926" s="133"/>
      <c r="Q926" s="133"/>
      <c r="R926" s="133"/>
    </row>
    <row r="927" spans="1:18" ht="13.5" customHeight="1" x14ac:dyDescent="0.2">
      <c r="A927" s="133"/>
      <c r="B927" s="157"/>
      <c r="C927" s="157"/>
      <c r="D927" s="157"/>
      <c r="E927" s="157"/>
      <c r="F927" s="133"/>
      <c r="G927" s="133"/>
      <c r="H927" s="133"/>
      <c r="I927" s="167"/>
      <c r="J927" s="133"/>
      <c r="K927" s="133"/>
      <c r="L927" s="133"/>
      <c r="M927" s="133"/>
      <c r="N927" s="133"/>
      <c r="O927" s="133"/>
      <c r="P927" s="133"/>
      <c r="Q927" s="133"/>
      <c r="R927" s="133"/>
    </row>
    <row r="928" spans="1:18" ht="13.5" customHeight="1" x14ac:dyDescent="0.2">
      <c r="A928" s="133"/>
      <c r="B928" s="157"/>
      <c r="C928" s="157"/>
      <c r="D928" s="157"/>
      <c r="E928" s="157"/>
      <c r="F928" s="133"/>
      <c r="G928" s="133"/>
      <c r="H928" s="133"/>
      <c r="I928" s="167"/>
      <c r="J928" s="133"/>
      <c r="K928" s="133"/>
      <c r="L928" s="133"/>
      <c r="M928" s="133"/>
      <c r="N928" s="133"/>
      <c r="O928" s="133"/>
      <c r="P928" s="133"/>
      <c r="Q928" s="133"/>
      <c r="R928" s="133"/>
    </row>
    <row r="929" spans="1:18" ht="13.5" customHeight="1" x14ac:dyDescent="0.2">
      <c r="A929" s="133"/>
      <c r="B929" s="157"/>
      <c r="C929" s="157"/>
      <c r="D929" s="157"/>
      <c r="E929" s="157"/>
      <c r="F929" s="133"/>
      <c r="G929" s="133"/>
      <c r="H929" s="133"/>
      <c r="I929" s="167"/>
      <c r="J929" s="133"/>
      <c r="K929" s="133"/>
      <c r="L929" s="133"/>
      <c r="M929" s="133"/>
      <c r="N929" s="133"/>
      <c r="O929" s="133"/>
      <c r="P929" s="133"/>
      <c r="Q929" s="133"/>
      <c r="R929" s="133"/>
    </row>
    <row r="930" spans="1:18" ht="13.5" customHeight="1" x14ac:dyDescent="0.2">
      <c r="A930" s="133"/>
      <c r="B930" s="157"/>
      <c r="C930" s="157"/>
      <c r="D930" s="157"/>
      <c r="E930" s="157"/>
      <c r="F930" s="133"/>
      <c r="G930" s="133"/>
      <c r="H930" s="133"/>
      <c r="I930" s="167"/>
      <c r="J930" s="133"/>
      <c r="K930" s="133"/>
      <c r="L930" s="133"/>
      <c r="M930" s="133"/>
      <c r="N930" s="133"/>
      <c r="O930" s="133"/>
      <c r="P930" s="133"/>
      <c r="Q930" s="133"/>
      <c r="R930" s="133"/>
    </row>
    <row r="931" spans="1:18" ht="13.5" customHeight="1" x14ac:dyDescent="0.2">
      <c r="A931" s="133"/>
      <c r="B931" s="157"/>
      <c r="C931" s="157"/>
      <c r="D931" s="157"/>
      <c r="E931" s="157"/>
      <c r="F931" s="133"/>
      <c r="G931" s="133"/>
      <c r="H931" s="133"/>
      <c r="I931" s="167"/>
      <c r="J931" s="133"/>
      <c r="K931" s="133"/>
      <c r="L931" s="133"/>
      <c r="M931" s="133"/>
      <c r="N931" s="133"/>
      <c r="O931" s="133"/>
      <c r="P931" s="133"/>
      <c r="Q931" s="133"/>
      <c r="R931" s="133"/>
    </row>
    <row r="932" spans="1:18" ht="13.5" customHeight="1" x14ac:dyDescent="0.2">
      <c r="A932" s="133"/>
      <c r="B932" s="157"/>
      <c r="C932" s="157"/>
      <c r="D932" s="157"/>
      <c r="E932" s="157"/>
      <c r="F932" s="133"/>
      <c r="G932" s="133"/>
      <c r="H932" s="133"/>
      <c r="I932" s="167"/>
      <c r="J932" s="133"/>
      <c r="K932" s="133"/>
      <c r="L932" s="133"/>
      <c r="M932" s="133"/>
      <c r="N932" s="133"/>
      <c r="O932" s="133"/>
      <c r="P932" s="133"/>
      <c r="Q932" s="133"/>
      <c r="R932" s="133"/>
    </row>
    <row r="933" spans="1:18" ht="13.5" customHeight="1" x14ac:dyDescent="0.2">
      <c r="A933" s="133"/>
      <c r="B933" s="157"/>
      <c r="C933" s="157"/>
      <c r="D933" s="157"/>
      <c r="E933" s="157"/>
      <c r="F933" s="133"/>
      <c r="G933" s="133"/>
      <c r="H933" s="133"/>
      <c r="I933" s="167"/>
      <c r="J933" s="133"/>
      <c r="K933" s="133"/>
      <c r="L933" s="133"/>
      <c r="M933" s="133"/>
      <c r="N933" s="133"/>
      <c r="O933" s="133"/>
      <c r="P933" s="133"/>
      <c r="Q933" s="133"/>
      <c r="R933" s="133"/>
    </row>
    <row r="934" spans="1:18" ht="13.5" customHeight="1" x14ac:dyDescent="0.2">
      <c r="A934" s="133"/>
      <c r="B934" s="157"/>
      <c r="C934" s="157"/>
      <c r="D934" s="157"/>
      <c r="E934" s="157"/>
      <c r="F934" s="133"/>
      <c r="G934" s="133"/>
      <c r="H934" s="133"/>
      <c r="I934" s="167"/>
      <c r="J934" s="133"/>
      <c r="K934" s="133"/>
      <c r="L934" s="133"/>
      <c r="M934" s="133"/>
      <c r="N934" s="133"/>
      <c r="O934" s="133"/>
      <c r="P934" s="133"/>
      <c r="Q934" s="133"/>
      <c r="R934" s="133"/>
    </row>
    <row r="935" spans="1:18" ht="13.5" customHeight="1" x14ac:dyDescent="0.2">
      <c r="A935" s="133"/>
      <c r="B935" s="157"/>
      <c r="C935" s="157"/>
      <c r="D935" s="157"/>
      <c r="E935" s="157"/>
      <c r="F935" s="133"/>
      <c r="G935" s="133"/>
      <c r="H935" s="133"/>
      <c r="I935" s="167"/>
      <c r="J935" s="133"/>
      <c r="K935" s="133"/>
      <c r="L935" s="133"/>
      <c r="M935" s="133"/>
      <c r="N935" s="133"/>
      <c r="O935" s="133"/>
      <c r="P935" s="133"/>
      <c r="Q935" s="133"/>
      <c r="R935" s="133"/>
    </row>
    <row r="936" spans="1:18" ht="13.5" customHeight="1" x14ac:dyDescent="0.2">
      <c r="A936" s="133"/>
      <c r="B936" s="157"/>
      <c r="C936" s="157"/>
      <c r="D936" s="157"/>
      <c r="E936" s="157"/>
      <c r="F936" s="133"/>
      <c r="G936" s="133"/>
      <c r="H936" s="133"/>
      <c r="I936" s="167"/>
      <c r="J936" s="133"/>
      <c r="K936" s="133"/>
      <c r="L936" s="133"/>
      <c r="M936" s="133"/>
      <c r="N936" s="133"/>
      <c r="O936" s="133"/>
      <c r="P936" s="133"/>
      <c r="Q936" s="133"/>
      <c r="R936" s="133"/>
    </row>
    <row r="937" spans="1:18" ht="13.5" customHeight="1" x14ac:dyDescent="0.2">
      <c r="A937" s="133"/>
      <c r="B937" s="157"/>
      <c r="C937" s="157"/>
      <c r="D937" s="157"/>
      <c r="E937" s="157"/>
      <c r="F937" s="133"/>
      <c r="G937" s="133"/>
      <c r="H937" s="133"/>
      <c r="I937" s="167"/>
      <c r="J937" s="133"/>
      <c r="K937" s="133"/>
      <c r="L937" s="133"/>
      <c r="M937" s="133"/>
      <c r="N937" s="133"/>
      <c r="O937" s="133"/>
      <c r="P937" s="133"/>
      <c r="Q937" s="133"/>
      <c r="R937" s="133"/>
    </row>
    <row r="938" spans="1:18" ht="13.5" customHeight="1" x14ac:dyDescent="0.2">
      <c r="A938" s="133"/>
      <c r="B938" s="157"/>
      <c r="C938" s="157"/>
      <c r="D938" s="157"/>
      <c r="E938" s="157"/>
      <c r="F938" s="133"/>
      <c r="G938" s="133"/>
      <c r="H938" s="133"/>
      <c r="I938" s="167"/>
      <c r="J938" s="133"/>
      <c r="K938" s="133"/>
      <c r="L938" s="133"/>
      <c r="M938" s="133"/>
      <c r="N938" s="133"/>
      <c r="O938" s="133"/>
      <c r="P938" s="133"/>
      <c r="Q938" s="133"/>
      <c r="R938" s="133"/>
    </row>
    <row r="939" spans="1:18" ht="13.5" customHeight="1" x14ac:dyDescent="0.2">
      <c r="A939" s="133"/>
      <c r="B939" s="157"/>
      <c r="C939" s="157"/>
      <c r="D939" s="157"/>
      <c r="E939" s="157"/>
      <c r="F939" s="133"/>
      <c r="G939" s="133"/>
      <c r="H939" s="133"/>
      <c r="I939" s="167"/>
      <c r="J939" s="133"/>
      <c r="K939" s="133"/>
      <c r="L939" s="133"/>
      <c r="M939" s="133"/>
      <c r="N939" s="133"/>
      <c r="O939" s="133"/>
      <c r="P939" s="133"/>
      <c r="Q939" s="133"/>
      <c r="R939" s="133"/>
    </row>
    <row r="940" spans="1:18" ht="13.5" customHeight="1" x14ac:dyDescent="0.2">
      <c r="A940" s="133"/>
      <c r="B940" s="157"/>
      <c r="C940" s="157"/>
      <c r="D940" s="157"/>
      <c r="E940" s="157"/>
      <c r="F940" s="133"/>
      <c r="G940" s="133"/>
      <c r="H940" s="133"/>
      <c r="I940" s="167"/>
      <c r="J940" s="133"/>
      <c r="K940" s="133"/>
      <c r="L940" s="133"/>
      <c r="M940" s="133"/>
      <c r="N940" s="133"/>
      <c r="O940" s="133"/>
      <c r="P940" s="133"/>
      <c r="Q940" s="133"/>
      <c r="R940" s="133"/>
    </row>
    <row r="941" spans="1:18" ht="13.5" customHeight="1" x14ac:dyDescent="0.2">
      <c r="A941" s="133"/>
      <c r="B941" s="157"/>
      <c r="C941" s="157"/>
      <c r="D941" s="157"/>
      <c r="E941" s="157"/>
      <c r="F941" s="133"/>
      <c r="G941" s="133"/>
      <c r="H941" s="133"/>
      <c r="I941" s="167"/>
      <c r="J941" s="133"/>
      <c r="K941" s="133"/>
      <c r="L941" s="133"/>
      <c r="M941" s="133"/>
      <c r="N941" s="133"/>
      <c r="O941" s="133"/>
      <c r="P941" s="133"/>
      <c r="Q941" s="133"/>
      <c r="R941" s="133"/>
    </row>
    <row r="942" spans="1:18" ht="13.5" customHeight="1" x14ac:dyDescent="0.2">
      <c r="A942" s="133"/>
      <c r="B942" s="157"/>
      <c r="C942" s="157"/>
      <c r="D942" s="157"/>
      <c r="E942" s="157"/>
      <c r="F942" s="133"/>
      <c r="G942" s="133"/>
      <c r="H942" s="133"/>
      <c r="I942" s="167"/>
      <c r="J942" s="133"/>
      <c r="K942" s="133"/>
      <c r="L942" s="133"/>
      <c r="M942" s="133"/>
      <c r="N942" s="133"/>
      <c r="O942" s="133"/>
      <c r="P942" s="133"/>
      <c r="Q942" s="133"/>
      <c r="R942" s="133"/>
    </row>
    <row r="943" spans="1:18" ht="13.5" customHeight="1" x14ac:dyDescent="0.2">
      <c r="A943" s="133"/>
      <c r="B943" s="157"/>
      <c r="C943" s="157"/>
      <c r="D943" s="157"/>
      <c r="E943" s="157"/>
      <c r="F943" s="133"/>
      <c r="G943" s="133"/>
      <c r="H943" s="133"/>
      <c r="I943" s="167"/>
      <c r="J943" s="133"/>
      <c r="K943" s="133"/>
      <c r="L943" s="133"/>
      <c r="M943" s="133"/>
      <c r="N943" s="133"/>
      <c r="O943" s="133"/>
      <c r="P943" s="133"/>
      <c r="Q943" s="133"/>
      <c r="R943" s="133"/>
    </row>
    <row r="944" spans="1:18" ht="13.5" customHeight="1" x14ac:dyDescent="0.2">
      <c r="A944" s="133"/>
      <c r="B944" s="157"/>
      <c r="C944" s="157"/>
      <c r="D944" s="157"/>
      <c r="E944" s="157"/>
      <c r="F944" s="133"/>
      <c r="G944" s="133"/>
      <c r="H944" s="133"/>
      <c r="I944" s="167"/>
      <c r="J944" s="133"/>
      <c r="K944" s="133"/>
      <c r="L944" s="133"/>
      <c r="M944" s="133"/>
      <c r="N944" s="133"/>
      <c r="O944" s="133"/>
      <c r="P944" s="133"/>
      <c r="Q944" s="133"/>
      <c r="R944" s="133"/>
    </row>
    <row r="945" spans="1:18" ht="13.5" customHeight="1" x14ac:dyDescent="0.2">
      <c r="A945" s="133"/>
      <c r="B945" s="157"/>
      <c r="C945" s="157"/>
      <c r="D945" s="157"/>
      <c r="E945" s="157"/>
      <c r="F945" s="133"/>
      <c r="G945" s="133"/>
      <c r="H945" s="133"/>
      <c r="I945" s="167"/>
      <c r="J945" s="133"/>
      <c r="K945" s="133"/>
      <c r="L945" s="133"/>
      <c r="M945" s="133"/>
      <c r="N945" s="133"/>
      <c r="O945" s="133"/>
      <c r="P945" s="133"/>
      <c r="Q945" s="133"/>
      <c r="R945" s="133"/>
    </row>
    <row r="946" spans="1:18" ht="13.5" customHeight="1" x14ac:dyDescent="0.2">
      <c r="A946" s="133"/>
      <c r="B946" s="157"/>
      <c r="C946" s="157"/>
      <c r="D946" s="157"/>
      <c r="E946" s="157"/>
      <c r="F946" s="133"/>
      <c r="G946" s="133"/>
      <c r="H946" s="133"/>
      <c r="I946" s="167"/>
      <c r="J946" s="133"/>
      <c r="K946" s="133"/>
      <c r="L946" s="133"/>
      <c r="M946" s="133"/>
      <c r="N946" s="133"/>
      <c r="O946" s="133"/>
      <c r="P946" s="133"/>
      <c r="Q946" s="133"/>
      <c r="R946" s="133"/>
    </row>
    <row r="947" spans="1:18" ht="13.5" customHeight="1" x14ac:dyDescent="0.2">
      <c r="A947" s="133"/>
      <c r="B947" s="157"/>
      <c r="C947" s="157"/>
      <c r="D947" s="157"/>
      <c r="E947" s="157"/>
      <c r="F947" s="133"/>
      <c r="G947" s="133"/>
      <c r="H947" s="133"/>
      <c r="I947" s="167"/>
      <c r="J947" s="133"/>
      <c r="K947" s="133"/>
      <c r="L947" s="133"/>
      <c r="M947" s="133"/>
      <c r="N947" s="133"/>
      <c r="O947" s="133"/>
      <c r="P947" s="133"/>
      <c r="Q947" s="133"/>
      <c r="R947" s="133"/>
    </row>
    <row r="948" spans="1:18" ht="13.5" customHeight="1" x14ac:dyDescent="0.2">
      <c r="A948" s="133"/>
      <c r="B948" s="157"/>
      <c r="C948" s="157"/>
      <c r="D948" s="157"/>
      <c r="E948" s="157"/>
      <c r="F948" s="133"/>
      <c r="G948" s="133"/>
      <c r="H948" s="133"/>
      <c r="I948" s="167"/>
      <c r="J948" s="133"/>
      <c r="K948" s="133"/>
      <c r="L948" s="133"/>
      <c r="M948" s="133"/>
      <c r="N948" s="133"/>
      <c r="O948" s="133"/>
      <c r="P948" s="133"/>
      <c r="Q948" s="133"/>
      <c r="R948" s="133"/>
    </row>
    <row r="949" spans="1:18" ht="13.5" customHeight="1" x14ac:dyDescent="0.2">
      <c r="A949" s="133"/>
      <c r="B949" s="157"/>
      <c r="C949" s="157"/>
      <c r="D949" s="157"/>
      <c r="E949" s="157"/>
      <c r="F949" s="133"/>
      <c r="G949" s="133"/>
      <c r="H949" s="133"/>
      <c r="I949" s="167"/>
      <c r="J949" s="133"/>
      <c r="K949" s="133"/>
      <c r="L949" s="133"/>
      <c r="M949" s="133"/>
      <c r="N949" s="133"/>
      <c r="O949" s="133"/>
      <c r="P949" s="133"/>
      <c r="Q949" s="133"/>
      <c r="R949" s="133"/>
    </row>
    <row r="950" spans="1:18" ht="13.5" customHeight="1" x14ac:dyDescent="0.2">
      <c r="A950" s="133"/>
      <c r="B950" s="157"/>
      <c r="C950" s="157"/>
      <c r="D950" s="157"/>
      <c r="E950" s="157"/>
      <c r="F950" s="133"/>
      <c r="G950" s="133"/>
      <c r="H950" s="133"/>
      <c r="I950" s="167"/>
      <c r="J950" s="133"/>
      <c r="K950" s="133"/>
      <c r="L950" s="133"/>
      <c r="M950" s="133"/>
      <c r="N950" s="133"/>
      <c r="O950" s="133"/>
      <c r="P950" s="133"/>
      <c r="Q950" s="133"/>
      <c r="R950" s="133"/>
    </row>
    <row r="951" spans="1:18" ht="13.5" customHeight="1" x14ac:dyDescent="0.2">
      <c r="A951" s="133"/>
      <c r="B951" s="157"/>
      <c r="C951" s="157"/>
      <c r="D951" s="157"/>
      <c r="E951" s="157"/>
      <c r="F951" s="133"/>
      <c r="G951" s="133"/>
      <c r="H951" s="133"/>
      <c r="I951" s="167"/>
      <c r="J951" s="133"/>
      <c r="K951" s="133"/>
      <c r="L951" s="133"/>
      <c r="M951" s="133"/>
      <c r="N951" s="133"/>
      <c r="O951" s="133"/>
      <c r="P951" s="133"/>
      <c r="Q951" s="133"/>
      <c r="R951" s="133"/>
    </row>
    <row r="952" spans="1:18" ht="13.5" customHeight="1" x14ac:dyDescent="0.2">
      <c r="A952" s="133"/>
      <c r="B952" s="157"/>
      <c r="C952" s="157"/>
      <c r="D952" s="157"/>
      <c r="E952" s="157"/>
      <c r="F952" s="133"/>
      <c r="G952" s="133"/>
      <c r="H952" s="133"/>
      <c r="I952" s="167"/>
      <c r="J952" s="133"/>
      <c r="K952" s="133"/>
      <c r="L952" s="133"/>
      <c r="M952" s="133"/>
      <c r="N952" s="133"/>
      <c r="O952" s="133"/>
      <c r="P952" s="133"/>
      <c r="Q952" s="133"/>
      <c r="R952" s="133"/>
    </row>
    <row r="953" spans="1:18" ht="13.5" customHeight="1" x14ac:dyDescent="0.2">
      <c r="A953" s="133"/>
      <c r="B953" s="157"/>
      <c r="C953" s="157"/>
      <c r="D953" s="157"/>
      <c r="E953" s="157"/>
      <c r="F953" s="133"/>
      <c r="G953" s="133"/>
      <c r="H953" s="133"/>
      <c r="I953" s="167"/>
      <c r="J953" s="133"/>
      <c r="K953" s="133"/>
      <c r="L953" s="133"/>
      <c r="M953" s="133"/>
      <c r="N953" s="133"/>
      <c r="O953" s="133"/>
      <c r="P953" s="133"/>
      <c r="Q953" s="133"/>
      <c r="R953" s="133"/>
    </row>
    <row r="954" spans="1:18" ht="13.5" customHeight="1" x14ac:dyDescent="0.2">
      <c r="A954" s="133"/>
      <c r="B954" s="157"/>
      <c r="C954" s="157"/>
      <c r="D954" s="157"/>
      <c r="E954" s="157"/>
      <c r="F954" s="133"/>
      <c r="G954" s="133"/>
      <c r="H954" s="133"/>
      <c r="I954" s="167"/>
      <c r="J954" s="133"/>
      <c r="K954" s="133"/>
      <c r="L954" s="133"/>
      <c r="M954" s="133"/>
      <c r="N954" s="133"/>
      <c r="O954" s="133"/>
      <c r="P954" s="133"/>
      <c r="Q954" s="133"/>
      <c r="R954" s="133"/>
    </row>
    <row r="955" spans="1:18" ht="13.5" customHeight="1" x14ac:dyDescent="0.2">
      <c r="A955" s="133"/>
      <c r="B955" s="157"/>
      <c r="C955" s="157"/>
      <c r="D955" s="157"/>
      <c r="E955" s="157"/>
      <c r="F955" s="133"/>
      <c r="G955" s="133"/>
      <c r="H955" s="133"/>
      <c r="I955" s="167"/>
      <c r="J955" s="133"/>
      <c r="K955" s="133"/>
      <c r="L955" s="133"/>
      <c r="M955" s="133"/>
      <c r="N955" s="133"/>
      <c r="O955" s="133"/>
      <c r="P955" s="133"/>
      <c r="Q955" s="133"/>
      <c r="R955" s="133"/>
    </row>
    <row r="956" spans="1:18" ht="13.5" customHeight="1" x14ac:dyDescent="0.2">
      <c r="A956" s="133"/>
      <c r="B956" s="157"/>
      <c r="C956" s="157"/>
      <c r="D956" s="157"/>
      <c r="E956" s="157"/>
      <c r="F956" s="133"/>
      <c r="G956" s="133"/>
      <c r="H956" s="133"/>
      <c r="I956" s="167"/>
      <c r="J956" s="133"/>
      <c r="K956" s="133"/>
      <c r="L956" s="133"/>
      <c r="M956" s="133"/>
      <c r="N956" s="133"/>
      <c r="O956" s="133"/>
      <c r="P956" s="133"/>
      <c r="Q956" s="133"/>
      <c r="R956" s="133"/>
    </row>
    <row r="957" spans="1:18" ht="13.5" customHeight="1" x14ac:dyDescent="0.2">
      <c r="A957" s="133"/>
      <c r="B957" s="157"/>
      <c r="C957" s="157"/>
      <c r="D957" s="157"/>
      <c r="E957" s="157"/>
      <c r="F957" s="133"/>
      <c r="G957" s="133"/>
      <c r="H957" s="133"/>
      <c r="I957" s="167"/>
      <c r="J957" s="133"/>
      <c r="K957" s="133"/>
      <c r="L957" s="133"/>
      <c r="M957" s="133"/>
      <c r="N957" s="133"/>
      <c r="O957" s="133"/>
      <c r="P957" s="133"/>
      <c r="Q957" s="133"/>
      <c r="R957" s="133"/>
    </row>
    <row r="958" spans="1:18" ht="13.5" customHeight="1" x14ac:dyDescent="0.2">
      <c r="A958" s="133"/>
      <c r="B958" s="157"/>
      <c r="C958" s="157"/>
      <c r="D958" s="157"/>
      <c r="E958" s="157"/>
      <c r="F958" s="133"/>
      <c r="G958" s="133"/>
      <c r="H958" s="133"/>
      <c r="I958" s="167"/>
      <c r="J958" s="133"/>
      <c r="K958" s="133"/>
      <c r="L958" s="133"/>
      <c r="M958" s="133"/>
      <c r="N958" s="133"/>
      <c r="O958" s="133"/>
      <c r="P958" s="133"/>
      <c r="Q958" s="133"/>
      <c r="R958" s="133"/>
    </row>
    <row r="959" spans="1:18" ht="13.5" customHeight="1" x14ac:dyDescent="0.2">
      <c r="A959" s="133"/>
      <c r="B959" s="157"/>
      <c r="C959" s="157"/>
      <c r="D959" s="157"/>
      <c r="E959" s="157"/>
      <c r="F959" s="133"/>
      <c r="G959" s="133"/>
      <c r="H959" s="133"/>
      <c r="I959" s="167"/>
      <c r="J959" s="133"/>
      <c r="K959" s="133"/>
      <c r="L959" s="133"/>
      <c r="M959" s="133"/>
      <c r="N959" s="133"/>
      <c r="O959" s="133"/>
      <c r="P959" s="133"/>
      <c r="Q959" s="133"/>
      <c r="R959" s="133"/>
    </row>
    <row r="960" spans="1:18" ht="13.5" customHeight="1" x14ac:dyDescent="0.2">
      <c r="A960" s="133"/>
      <c r="B960" s="157"/>
      <c r="C960" s="157"/>
      <c r="D960" s="157"/>
      <c r="E960" s="157"/>
      <c r="F960" s="133"/>
      <c r="G960" s="133"/>
      <c r="H960" s="133"/>
      <c r="I960" s="167"/>
      <c r="J960" s="133"/>
      <c r="K960" s="133"/>
      <c r="L960" s="133"/>
      <c r="M960" s="133"/>
      <c r="N960" s="133"/>
      <c r="O960" s="133"/>
      <c r="P960" s="133"/>
      <c r="Q960" s="133"/>
      <c r="R960" s="133"/>
    </row>
    <row r="961" spans="1:18" ht="13.5" customHeight="1" x14ac:dyDescent="0.2">
      <c r="A961" s="133"/>
      <c r="B961" s="157"/>
      <c r="C961" s="157"/>
      <c r="D961" s="157"/>
      <c r="E961" s="157"/>
      <c r="F961" s="133"/>
      <c r="G961" s="133"/>
      <c r="H961" s="133"/>
      <c r="I961" s="167"/>
      <c r="J961" s="133"/>
      <c r="K961" s="133"/>
      <c r="L961" s="133"/>
      <c r="M961" s="133"/>
      <c r="N961" s="133"/>
      <c r="O961" s="133"/>
      <c r="P961" s="133"/>
      <c r="Q961" s="133"/>
      <c r="R961" s="133"/>
    </row>
    <row r="962" spans="1:18" ht="13.5" customHeight="1" x14ac:dyDescent="0.2">
      <c r="A962" s="133"/>
      <c r="B962" s="157"/>
      <c r="C962" s="157"/>
      <c r="D962" s="157"/>
      <c r="E962" s="157"/>
      <c r="F962" s="133"/>
      <c r="G962" s="133"/>
      <c r="H962" s="133"/>
      <c r="I962" s="167"/>
      <c r="J962" s="133"/>
      <c r="K962" s="133"/>
      <c r="L962" s="133"/>
      <c r="M962" s="133"/>
      <c r="N962" s="133"/>
      <c r="O962" s="133"/>
      <c r="P962" s="133"/>
      <c r="Q962" s="133"/>
      <c r="R962" s="133"/>
    </row>
    <row r="963" spans="1:18" ht="13.5" customHeight="1" x14ac:dyDescent="0.2">
      <c r="A963" s="133"/>
      <c r="B963" s="157"/>
      <c r="C963" s="157"/>
      <c r="D963" s="157"/>
      <c r="E963" s="157"/>
      <c r="F963" s="133"/>
      <c r="G963" s="133"/>
      <c r="H963" s="133"/>
      <c r="I963" s="167"/>
      <c r="J963" s="133"/>
      <c r="K963" s="133"/>
      <c r="L963" s="133"/>
      <c r="M963" s="133"/>
      <c r="N963" s="133"/>
      <c r="O963" s="133"/>
      <c r="P963" s="133"/>
      <c r="Q963" s="133"/>
      <c r="R963" s="133"/>
    </row>
    <row r="964" spans="1:18" ht="13.5" customHeight="1" x14ac:dyDescent="0.2">
      <c r="A964" s="133"/>
      <c r="B964" s="157"/>
      <c r="C964" s="157"/>
      <c r="D964" s="157"/>
      <c r="E964" s="157"/>
      <c r="F964" s="133"/>
      <c r="G964" s="133"/>
      <c r="H964" s="133"/>
      <c r="I964" s="167"/>
      <c r="J964" s="133"/>
      <c r="K964" s="133"/>
      <c r="L964" s="133"/>
      <c r="M964" s="133"/>
      <c r="N964" s="133"/>
      <c r="O964" s="133"/>
      <c r="P964" s="133"/>
      <c r="Q964" s="133"/>
      <c r="R964" s="133"/>
    </row>
    <row r="965" spans="1:18" ht="13.5" customHeight="1" x14ac:dyDescent="0.2">
      <c r="A965" s="133"/>
      <c r="B965" s="157"/>
      <c r="C965" s="157"/>
      <c r="D965" s="157"/>
      <c r="E965" s="157"/>
      <c r="F965" s="133"/>
      <c r="G965" s="133"/>
      <c r="H965" s="133"/>
      <c r="I965" s="167"/>
      <c r="J965" s="133"/>
      <c r="K965" s="133"/>
      <c r="L965" s="133"/>
      <c r="M965" s="133"/>
      <c r="N965" s="133"/>
      <c r="O965" s="133"/>
      <c r="P965" s="133"/>
      <c r="Q965" s="133"/>
      <c r="R965" s="133"/>
    </row>
    <row r="966" spans="1:18" ht="13.5" customHeight="1" x14ac:dyDescent="0.2">
      <c r="A966" s="133"/>
      <c r="B966" s="157"/>
      <c r="C966" s="157"/>
      <c r="D966" s="157"/>
      <c r="E966" s="157"/>
      <c r="F966" s="133"/>
      <c r="G966" s="133"/>
      <c r="H966" s="133"/>
      <c r="I966" s="167"/>
      <c r="J966" s="133"/>
      <c r="K966" s="133"/>
      <c r="L966" s="133"/>
      <c r="M966" s="133"/>
      <c r="N966" s="133"/>
      <c r="O966" s="133"/>
      <c r="P966" s="133"/>
      <c r="Q966" s="133"/>
      <c r="R966" s="133"/>
    </row>
    <row r="967" spans="1:18" ht="13.5" customHeight="1" x14ac:dyDescent="0.2">
      <c r="A967" s="133"/>
      <c r="B967" s="157"/>
      <c r="C967" s="157"/>
      <c r="D967" s="157"/>
      <c r="E967" s="157"/>
      <c r="F967" s="133"/>
      <c r="G967" s="133"/>
      <c r="H967" s="133"/>
      <c r="I967" s="167"/>
      <c r="J967" s="133"/>
      <c r="K967" s="133"/>
      <c r="L967" s="133"/>
      <c r="M967" s="133"/>
      <c r="N967" s="133"/>
      <c r="O967" s="133"/>
      <c r="P967" s="133"/>
      <c r="Q967" s="133"/>
      <c r="R967" s="133"/>
    </row>
    <row r="968" spans="1:18" ht="13.5" customHeight="1" x14ac:dyDescent="0.2">
      <c r="A968" s="133"/>
      <c r="B968" s="157"/>
      <c r="C968" s="157"/>
      <c r="D968" s="157"/>
      <c r="E968" s="157"/>
      <c r="F968" s="133"/>
      <c r="G968" s="133"/>
      <c r="H968" s="133"/>
      <c r="I968" s="167"/>
      <c r="J968" s="133"/>
      <c r="K968" s="133"/>
      <c r="L968" s="133"/>
      <c r="M968" s="133"/>
      <c r="N968" s="133"/>
      <c r="O968" s="133"/>
      <c r="P968" s="133"/>
      <c r="Q968" s="133"/>
      <c r="R968" s="133"/>
    </row>
    <row r="969" spans="1:18" ht="13.5" customHeight="1" x14ac:dyDescent="0.2">
      <c r="A969" s="133"/>
      <c r="B969" s="157"/>
      <c r="C969" s="157"/>
      <c r="D969" s="157"/>
      <c r="E969" s="157"/>
      <c r="F969" s="133"/>
      <c r="G969" s="133"/>
      <c r="H969" s="133"/>
      <c r="I969" s="167"/>
      <c r="J969" s="133"/>
      <c r="K969" s="133"/>
      <c r="L969" s="133"/>
      <c r="M969" s="133"/>
      <c r="N969" s="133"/>
      <c r="O969" s="133"/>
      <c r="P969" s="133"/>
      <c r="Q969" s="133"/>
      <c r="R969" s="133"/>
    </row>
    <row r="970" spans="1:18" ht="13.5" customHeight="1" x14ac:dyDescent="0.2">
      <c r="A970" s="133"/>
      <c r="B970" s="157"/>
      <c r="C970" s="157"/>
      <c r="D970" s="157"/>
      <c r="E970" s="157"/>
      <c r="F970" s="133"/>
      <c r="G970" s="133"/>
      <c r="H970" s="133"/>
      <c r="I970" s="167"/>
      <c r="J970" s="133"/>
      <c r="K970" s="133"/>
      <c r="L970" s="133"/>
      <c r="M970" s="133"/>
      <c r="N970" s="133"/>
      <c r="O970" s="133"/>
      <c r="P970" s="133"/>
      <c r="Q970" s="133"/>
      <c r="R970" s="133"/>
    </row>
    <row r="971" spans="1:18" ht="13.5" customHeight="1" x14ac:dyDescent="0.2">
      <c r="A971" s="133"/>
      <c r="B971" s="157"/>
      <c r="C971" s="157"/>
      <c r="D971" s="157"/>
      <c r="E971" s="157"/>
      <c r="F971" s="133"/>
      <c r="G971" s="133"/>
      <c r="H971" s="133"/>
      <c r="I971" s="167"/>
      <c r="J971" s="133"/>
      <c r="K971" s="133"/>
      <c r="L971" s="133"/>
      <c r="M971" s="133"/>
      <c r="N971" s="133"/>
      <c r="O971" s="133"/>
      <c r="P971" s="133"/>
      <c r="Q971" s="133"/>
      <c r="R971" s="133"/>
    </row>
    <row r="972" spans="1:18" ht="13.5" customHeight="1" x14ac:dyDescent="0.2">
      <c r="A972" s="133"/>
      <c r="B972" s="157"/>
      <c r="C972" s="157"/>
      <c r="D972" s="157"/>
      <c r="E972" s="157"/>
      <c r="F972" s="133"/>
      <c r="G972" s="133"/>
      <c r="H972" s="133"/>
      <c r="I972" s="167"/>
      <c r="J972" s="133"/>
      <c r="K972" s="133"/>
      <c r="L972" s="133"/>
      <c r="M972" s="133"/>
      <c r="N972" s="133"/>
      <c r="O972" s="133"/>
      <c r="P972" s="133"/>
      <c r="Q972" s="133"/>
      <c r="R972" s="133"/>
    </row>
    <row r="973" spans="1:18" ht="13.5" customHeight="1" x14ac:dyDescent="0.2">
      <c r="A973" s="133"/>
      <c r="B973" s="157"/>
      <c r="C973" s="157"/>
      <c r="D973" s="157"/>
      <c r="E973" s="157"/>
      <c r="F973" s="133"/>
      <c r="G973" s="133"/>
      <c r="H973" s="133"/>
      <c r="I973" s="167"/>
      <c r="J973" s="133"/>
      <c r="K973" s="133"/>
      <c r="L973" s="133"/>
      <c r="M973" s="133"/>
      <c r="N973" s="133"/>
      <c r="O973" s="133"/>
      <c r="P973" s="133"/>
      <c r="Q973" s="133"/>
      <c r="R973" s="133"/>
    </row>
    <row r="974" spans="1:18" ht="13.5" customHeight="1" x14ac:dyDescent="0.2">
      <c r="A974" s="133"/>
      <c r="B974" s="157"/>
      <c r="C974" s="157"/>
      <c r="D974" s="157"/>
      <c r="E974" s="157"/>
      <c r="F974" s="133"/>
      <c r="G974" s="133"/>
      <c r="H974" s="133"/>
      <c r="I974" s="167"/>
      <c r="J974" s="133"/>
      <c r="K974" s="133"/>
      <c r="L974" s="133"/>
      <c r="M974" s="133"/>
      <c r="N974" s="133"/>
      <c r="O974" s="133"/>
      <c r="P974" s="133"/>
      <c r="Q974" s="133"/>
      <c r="R974" s="133"/>
    </row>
    <row r="975" spans="1:18" ht="13.5" customHeight="1" x14ac:dyDescent="0.2">
      <c r="A975" s="133"/>
      <c r="B975" s="157"/>
      <c r="C975" s="157"/>
      <c r="D975" s="157"/>
      <c r="E975" s="157"/>
      <c r="F975" s="133"/>
      <c r="G975" s="133"/>
      <c r="H975" s="133"/>
      <c r="I975" s="167"/>
      <c r="J975" s="133"/>
      <c r="K975" s="133"/>
      <c r="L975" s="133"/>
      <c r="M975" s="133"/>
      <c r="N975" s="133"/>
      <c r="O975" s="133"/>
      <c r="P975" s="133"/>
      <c r="Q975" s="133"/>
      <c r="R975" s="133"/>
    </row>
    <row r="976" spans="1:18" ht="13.5" customHeight="1" x14ac:dyDescent="0.2">
      <c r="A976" s="133"/>
      <c r="B976" s="157"/>
      <c r="C976" s="157"/>
      <c r="D976" s="157"/>
      <c r="E976" s="157"/>
      <c r="F976" s="133"/>
      <c r="G976" s="133"/>
      <c r="H976" s="133"/>
      <c r="I976" s="167"/>
      <c r="J976" s="133"/>
      <c r="K976" s="133"/>
      <c r="L976" s="133"/>
      <c r="M976" s="133"/>
      <c r="N976" s="133"/>
      <c r="O976" s="133"/>
      <c r="P976" s="133"/>
      <c r="Q976" s="133"/>
      <c r="R976" s="133"/>
    </row>
    <row r="977" spans="1:18" ht="13.5" customHeight="1" x14ac:dyDescent="0.2">
      <c r="A977" s="133"/>
      <c r="B977" s="157"/>
      <c r="C977" s="157"/>
      <c r="D977" s="157"/>
      <c r="E977" s="157"/>
      <c r="F977" s="133"/>
      <c r="G977" s="133"/>
      <c r="H977" s="133"/>
      <c r="I977" s="167"/>
      <c r="J977" s="133"/>
      <c r="K977" s="133"/>
      <c r="L977" s="133"/>
      <c r="M977" s="133"/>
      <c r="N977" s="133"/>
      <c r="O977" s="133"/>
      <c r="P977" s="133"/>
      <c r="Q977" s="133"/>
      <c r="R977" s="133"/>
    </row>
    <row r="978" spans="1:18" ht="13.5" customHeight="1" x14ac:dyDescent="0.2">
      <c r="A978" s="133"/>
      <c r="B978" s="157"/>
      <c r="C978" s="157"/>
      <c r="D978" s="157"/>
      <c r="E978" s="157"/>
      <c r="F978" s="133"/>
      <c r="G978" s="133"/>
      <c r="H978" s="133"/>
      <c r="I978" s="167"/>
      <c r="J978" s="133"/>
      <c r="K978" s="133"/>
      <c r="L978" s="133"/>
      <c r="M978" s="133"/>
      <c r="N978" s="133"/>
      <c r="O978" s="133"/>
      <c r="P978" s="133"/>
      <c r="Q978" s="133"/>
      <c r="R978" s="133"/>
    </row>
    <row r="979" spans="1:18" ht="13.5" customHeight="1" x14ac:dyDescent="0.2">
      <c r="A979" s="133"/>
      <c r="B979" s="157"/>
      <c r="C979" s="157"/>
      <c r="D979" s="157"/>
      <c r="E979" s="157"/>
      <c r="F979" s="133"/>
      <c r="G979" s="133"/>
      <c r="H979" s="133"/>
      <c r="I979" s="167"/>
      <c r="J979" s="133"/>
      <c r="K979" s="133"/>
      <c r="L979" s="133"/>
      <c r="M979" s="133"/>
      <c r="N979" s="133"/>
      <c r="O979" s="133"/>
      <c r="P979" s="133"/>
      <c r="Q979" s="133"/>
      <c r="R979" s="133"/>
    </row>
    <row r="980" spans="1:18" ht="13.5" customHeight="1" x14ac:dyDescent="0.2">
      <c r="A980" s="133"/>
      <c r="B980" s="157"/>
      <c r="C980" s="157"/>
      <c r="D980" s="157"/>
      <c r="E980" s="157"/>
      <c r="F980" s="133"/>
      <c r="G980" s="133"/>
      <c r="H980" s="133"/>
      <c r="I980" s="167"/>
      <c r="J980" s="133"/>
      <c r="K980" s="133"/>
      <c r="L980" s="133"/>
      <c r="M980" s="133"/>
      <c r="N980" s="133"/>
      <c r="O980" s="133"/>
      <c r="P980" s="133"/>
      <c r="Q980" s="133"/>
      <c r="R980" s="133"/>
    </row>
    <row r="981" spans="1:18" ht="13.5" customHeight="1" x14ac:dyDescent="0.2">
      <c r="A981" s="133"/>
      <c r="B981" s="157"/>
      <c r="C981" s="157"/>
      <c r="D981" s="157"/>
      <c r="E981" s="157"/>
      <c r="F981" s="133"/>
      <c r="G981" s="133"/>
      <c r="H981" s="133"/>
      <c r="I981" s="167"/>
      <c r="J981" s="133"/>
      <c r="K981" s="133"/>
      <c r="L981" s="133"/>
      <c r="M981" s="133"/>
      <c r="N981" s="133"/>
      <c r="O981" s="133"/>
      <c r="P981" s="133"/>
      <c r="Q981" s="133"/>
      <c r="R981" s="133"/>
    </row>
    <row r="982" spans="1:18" ht="13.5" customHeight="1" x14ac:dyDescent="0.2">
      <c r="A982" s="133"/>
      <c r="B982" s="157"/>
      <c r="C982" s="157"/>
      <c r="D982" s="157"/>
      <c r="E982" s="157"/>
      <c r="F982" s="133"/>
      <c r="G982" s="133"/>
      <c r="H982" s="133"/>
      <c r="I982" s="167"/>
      <c r="J982" s="133"/>
      <c r="K982" s="133"/>
      <c r="L982" s="133"/>
      <c r="M982" s="133"/>
      <c r="N982" s="133"/>
      <c r="O982" s="133"/>
      <c r="P982" s="133"/>
      <c r="Q982" s="133"/>
      <c r="R982" s="133"/>
    </row>
    <row r="983" spans="1:18" ht="13.5" customHeight="1" x14ac:dyDescent="0.2">
      <c r="A983" s="133"/>
      <c r="B983" s="157"/>
      <c r="C983" s="157"/>
      <c r="D983" s="157"/>
      <c r="E983" s="157"/>
      <c r="F983" s="133"/>
      <c r="G983" s="133"/>
      <c r="H983" s="133"/>
      <c r="I983" s="167"/>
      <c r="J983" s="133"/>
      <c r="K983" s="133"/>
      <c r="L983" s="133"/>
      <c r="M983" s="133"/>
      <c r="N983" s="133"/>
      <c r="O983" s="133"/>
      <c r="P983" s="133"/>
      <c r="Q983" s="133"/>
      <c r="R983" s="133"/>
    </row>
    <row r="984" spans="1:18" ht="13.5" customHeight="1" x14ac:dyDescent="0.2">
      <c r="A984" s="133"/>
      <c r="B984" s="157"/>
      <c r="C984" s="157"/>
      <c r="D984" s="157"/>
      <c r="E984" s="157"/>
      <c r="F984" s="133"/>
      <c r="G984" s="133"/>
      <c r="H984" s="133"/>
      <c r="I984" s="167"/>
      <c r="J984" s="133"/>
      <c r="K984" s="133"/>
      <c r="L984" s="133"/>
      <c r="M984" s="133"/>
      <c r="N984" s="133"/>
      <c r="O984" s="133"/>
      <c r="P984" s="133"/>
      <c r="Q984" s="133"/>
      <c r="R984" s="133"/>
    </row>
  </sheetData>
  <mergeCells count="33">
    <mergeCell ref="C34:E34"/>
    <mergeCell ref="C35:E35"/>
    <mergeCell ref="C36:E36"/>
    <mergeCell ref="C31:E31"/>
    <mergeCell ref="C32:E32"/>
    <mergeCell ref="C33:E33"/>
    <mergeCell ref="C29:E29"/>
    <mergeCell ref="C19:E19"/>
    <mergeCell ref="C21:E21"/>
    <mergeCell ref="C22:E22"/>
    <mergeCell ref="C23:E23"/>
    <mergeCell ref="C27:E27"/>
    <mergeCell ref="A1:I1"/>
    <mergeCell ref="A2:I2"/>
    <mergeCell ref="A3:E3"/>
    <mergeCell ref="A14:E14"/>
    <mergeCell ref="F3:H3"/>
    <mergeCell ref="C38:E38"/>
    <mergeCell ref="C41:E41"/>
    <mergeCell ref="C42:E42"/>
    <mergeCell ref="J5:P5"/>
    <mergeCell ref="J17:P17"/>
    <mergeCell ref="A15:E15"/>
    <mergeCell ref="F15:H15"/>
    <mergeCell ref="C17:E17"/>
    <mergeCell ref="C16:E16"/>
    <mergeCell ref="C18:E18"/>
    <mergeCell ref="C20:E20"/>
    <mergeCell ref="C30:E30"/>
    <mergeCell ref="C24:E24"/>
    <mergeCell ref="C25:E25"/>
    <mergeCell ref="C26:E26"/>
    <mergeCell ref="C28:E28"/>
  </mergeCells>
  <phoneticPr fontId="30" type="noConversion"/>
  <pageMargins left="0.70866141732283472" right="0.70866141732283472" top="0.74803149606299213" bottom="0.74803149606299213" header="0" footer="0"/>
  <pageSetup scale="71" orientation="landscape" r:id="rId1"/>
  <headerFooter>
    <oddHeader>&amp;C&amp;10MUSICACTION
INITIATIVES COLLECTIVES
EVÉNEMENT CANADA</oddHeader>
  </headerFooter>
  <colBreaks count="1" manualBreakCount="1">
    <brk id="9" max="1048575" man="1"/>
  </colBreaks>
  <ignoredErrors>
    <ignoredError sqref="A5:A12" numberStoredAsText="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27</vt:i4>
      </vt:variant>
      <vt:variant>
        <vt:lpstr>Plages nommées</vt:lpstr>
      </vt:variant>
      <vt:variant>
        <vt:i4>17</vt:i4>
      </vt:variant>
    </vt:vector>
  </HeadingPairs>
  <TitlesOfParts>
    <vt:vector size="44" baseType="lpstr">
      <vt:lpstr>ADMIN</vt:lpstr>
      <vt:lpstr>Déclarations</vt:lpstr>
      <vt:lpstr>QD Demandeur</vt:lpstr>
      <vt:lpstr>QD Artiste</vt:lpstr>
      <vt:lpstr>Plan d'affaires 5 ans-</vt:lpstr>
      <vt:lpstr>Plan d'affaires 5 et +</vt:lpstr>
      <vt:lpstr>EC-EI-ICV4</vt:lpstr>
      <vt:lpstr>EC-Artistes Edition Précédente</vt:lpstr>
      <vt:lpstr>EC-Artistes admissibles</vt:lpstr>
      <vt:lpstr>EC-Artistes SP Ed Précédente</vt:lpstr>
      <vt:lpstr>EC-Artistes SP</vt:lpstr>
      <vt:lpstr>ICV4-Artistes Ed précédente</vt:lpstr>
      <vt:lpstr>ICV4-Artistes admissibles</vt:lpstr>
      <vt:lpstr>DC</vt:lpstr>
      <vt:lpstr>DC-Participant.e.s</vt:lpstr>
      <vt:lpstr>PCN</vt:lpstr>
      <vt:lpstr>PCN-Artistes</vt:lpstr>
      <vt:lpstr>ICV2-Tournée nationale</vt:lpstr>
      <vt:lpstr>Démarchage</vt:lpstr>
      <vt:lpstr>Budget-Bilan</vt:lpstr>
      <vt:lpstr>PARA-EC-EI-ICV4</vt:lpstr>
      <vt:lpstr>PARA-EC-ICV4-PCN- Pros</vt:lpstr>
      <vt:lpstr>PARA-DC</vt:lpstr>
      <vt:lpstr>PARA-PCN</vt:lpstr>
      <vt:lpstr>PARA-ICV2</vt:lpstr>
      <vt:lpstr>PARA-DE</vt:lpstr>
      <vt:lpstr>PARA-Tab Dép</vt:lpstr>
      <vt:lpstr>'Budget-Bilan'!Impression_des_titres</vt:lpstr>
      <vt:lpstr>Démarchage!Impression_des_titres</vt:lpstr>
      <vt:lpstr>'PARA-Tab Dép'!Impression_des_titres</vt:lpstr>
      <vt:lpstr>'Budget-Bilan'!Zone_d_impression</vt:lpstr>
      <vt:lpstr>'DC-Participant.e.s'!Zone_d_impression</vt:lpstr>
      <vt:lpstr>Déclarations!Zone_d_impression</vt:lpstr>
      <vt:lpstr>Démarchage!Zone_d_impression</vt:lpstr>
      <vt:lpstr>'EC-Artistes admissibles'!Zone_d_impression</vt:lpstr>
      <vt:lpstr>'EC-Artistes Edition Précédente'!Zone_d_impression</vt:lpstr>
      <vt:lpstr>'EC-EI-ICV4'!Zone_d_impression</vt:lpstr>
      <vt:lpstr>'ICV2-Tournée nationale'!Zone_d_impression</vt:lpstr>
      <vt:lpstr>'PARA-DE'!Zone_d_impression</vt:lpstr>
      <vt:lpstr>'PARA-EC-EI-ICV4'!Zone_d_impression</vt:lpstr>
      <vt:lpstr>'PARA-EC-ICV4-PCN- Pros'!Zone_d_impression</vt:lpstr>
      <vt:lpstr>'PARA-ICV2'!Zone_d_impression</vt:lpstr>
      <vt:lpstr>'PARA-Tab Dép'!Zone_d_impression</vt:lpstr>
      <vt:lpstr>'PCN-Artistes'!Zone_d_impression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alajeunesse</dc:creator>
  <cp:lastModifiedBy>Anne-Karine Tremblay</cp:lastModifiedBy>
  <cp:lastPrinted>2026-02-02T14:50:29Z</cp:lastPrinted>
  <dcterms:created xsi:type="dcterms:W3CDTF">2022-11-08T21:19:15Z</dcterms:created>
  <dcterms:modified xsi:type="dcterms:W3CDTF">2026-02-02T14:53:46Z</dcterms:modified>
</cp:coreProperties>
</file>