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drawings/drawing1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M:\Documents types\26-27 Prog-Contrats-Form MASTER\26-27 Formulaires\Formulaires II\01_Master\Prêts pour site\"/>
    </mc:Choice>
  </mc:AlternateContent>
  <xr:revisionPtr revIDLastSave="0" documentId="13_ncr:1_{96A10964-255C-451A-8040-5825EA7EE943}" xr6:coauthVersionLast="47" xr6:coauthVersionMax="47" xr10:uidLastSave="{00000000-0000-0000-0000-000000000000}"/>
  <bookViews>
    <workbookView xWindow="-57720" yWindow="6300" windowWidth="29040" windowHeight="15720" tabRatio="877" xr2:uid="{5E54B347-2586-431A-A54A-188F0F99354D}"/>
  </bookViews>
  <sheets>
    <sheet name="🏠 ACCUEIL" sheetId="1" r:id="rId1"/>
    <sheet name="1. DEMANDEUR" sheetId="3" r:id="rId2"/>
    <sheet name="2. ARTISTE" sheetId="6" r:id="rId3"/>
    <sheet name="3. PROJET" sheetId="5" r:id="rId4"/>
    <sheet name="4. BUDGET" sheetId="7" r:id="rId5"/>
    <sheet name="5. DECLARATIONS DEM" sheetId="9" r:id="rId6"/>
    <sheet name="6. DÉMOGRAPHIQUE" sheetId="10" r:id="rId7"/>
    <sheet name="7. AIDE-MÉMOIRE DEM" sheetId="11" r:id="rId8"/>
    <sheet name="8. PARACHÈVEMENT" sheetId="13" r:id="rId9"/>
    <sheet name="9. BILAN" sheetId="19" r:id="rId10"/>
    <sheet name="10. TABLEAU DES DÉPENSES" sheetId="15" r:id="rId11"/>
    <sheet name="11. AUT-COMP" sheetId="20" r:id="rId12"/>
    <sheet name="12. DECLARATIONS PARA" sheetId="16" r:id="rId13"/>
    <sheet name="13. AIDE-MÉMOIRE PARA" sheetId="17" r:id="rId14"/>
    <sheet name="Listes" sheetId="4" state="hidden" r:id="rId15"/>
  </sheets>
  <definedNames>
    <definedName name="formulaire">#REF!</definedName>
    <definedName name="_xlnm.Print_Titles" localSheetId="1">'1. DEMANDEUR'!$1:$2</definedName>
    <definedName name="_xlnm.Print_Titles" localSheetId="10">'10. TABLEAU DES DÉPENSES'!$1:$21</definedName>
    <definedName name="_xlnm.Print_Titles" localSheetId="11">'11. AUT-COMP'!$1:$16</definedName>
    <definedName name="_xlnm.Print_Titles" localSheetId="12">'12. DECLARATIONS PARA'!$1:$5</definedName>
    <definedName name="_xlnm.Print_Titles" localSheetId="13">'13. AIDE-MÉMOIRE PARA'!$1:$2</definedName>
    <definedName name="_xlnm.Print_Titles" localSheetId="2">'2. ARTISTE'!$1:$2</definedName>
    <definedName name="_xlnm.Print_Titles" localSheetId="3">'3. PROJET'!$1:$2</definedName>
    <definedName name="_xlnm.Print_Titles" localSheetId="4">'4. BUDGET'!$1:$19</definedName>
    <definedName name="_xlnm.Print_Titles" localSheetId="5">'5. DECLARATIONS DEM'!$1:$5</definedName>
    <definedName name="_xlnm.Print_Titles" localSheetId="6">'6. DÉMOGRAPHIQUE'!$1:$15</definedName>
    <definedName name="_xlnm.Print_Titles" localSheetId="7">'7. AIDE-MÉMOIRE DEM'!$1:$8</definedName>
    <definedName name="_xlnm.Print_Titles" localSheetId="8">'8. PARACHÈVEMENT'!$1:$2</definedName>
    <definedName name="_xlnm.Print_Titles" localSheetId="9">'9. BILAN'!$1:$21</definedName>
    <definedName name="_xlnm.Print_Titles" localSheetId="0">'🏠 ACCUEIL'!$1:$6</definedName>
    <definedName name="_xlnm.Print_Area" localSheetId="1">'1. DEMANDEUR'!$B$1:$S$113</definedName>
    <definedName name="_xlnm.Print_Area" localSheetId="10">'10. TABLEAU DES DÉPENSES'!$B$1:$S$103</definedName>
    <definedName name="_xlnm.Print_Area" localSheetId="11">'11. AUT-COMP'!$B$1:$AH$415</definedName>
    <definedName name="_xlnm.Print_Area" localSheetId="12">'12. DECLARATIONS PARA'!$B$1:$U$91</definedName>
    <definedName name="_xlnm.Print_Area" localSheetId="13">'13. AIDE-MÉMOIRE PARA'!$B$1:$T$99</definedName>
    <definedName name="_xlnm.Print_Area" localSheetId="3">'3. PROJET'!$B$1:$U$178</definedName>
    <definedName name="_xlnm.Print_Area" localSheetId="4">'4. BUDGET'!$C$1:$M$109</definedName>
    <definedName name="_xlnm.Print_Area" localSheetId="5">'5. DECLARATIONS DEM'!$B$1:$U$72</definedName>
    <definedName name="_xlnm.Print_Area" localSheetId="6">'6. DÉMOGRAPHIQUE'!$B$1:$Y$95</definedName>
    <definedName name="_xlnm.Print_Area" localSheetId="7">'7. AIDE-MÉMOIRE DEM'!$B$1:$U$86</definedName>
    <definedName name="_xlnm.Print_Area" localSheetId="8">'8. PARACHÈVEMENT'!$B$1:$V$186</definedName>
    <definedName name="_xlnm.Print_Area" localSheetId="9">'9. BILAN'!$C$1:$O$113</definedName>
    <definedName name="_xlnm.Print_Area" localSheetId="0">'🏠 ACCUEIL'!$A$1:$G$58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9" l="1"/>
  <c r="K6" i="19"/>
  <c r="K10" i="19"/>
  <c r="K9" i="19"/>
  <c r="K4" i="19"/>
  <c r="X15" i="20" l="1"/>
  <c r="T21" i="20" l="1"/>
  <c r="T22" i="20"/>
  <c r="T23" i="20"/>
  <c r="T24" i="20"/>
  <c r="T25" i="20"/>
  <c r="T26" i="20"/>
  <c r="T27" i="20"/>
  <c r="T28" i="20"/>
  <c r="T29" i="20"/>
  <c r="T30" i="20"/>
  <c r="T31" i="20"/>
  <c r="T32" i="20"/>
  <c r="T33" i="20"/>
  <c r="T34" i="20"/>
  <c r="T35" i="20"/>
  <c r="T36" i="20"/>
  <c r="T37" i="20"/>
  <c r="T38" i="20"/>
  <c r="T39" i="20"/>
  <c r="T40" i="20"/>
  <c r="T41" i="20"/>
  <c r="T42" i="20"/>
  <c r="T43" i="20"/>
  <c r="T44" i="20"/>
  <c r="T45" i="20"/>
  <c r="T46" i="20"/>
  <c r="AF23" i="20"/>
  <c r="AF22" i="20"/>
  <c r="AE415" i="20" l="1"/>
  <c r="AF408" i="20"/>
  <c r="AG408" i="20" s="1"/>
  <c r="AF407" i="20"/>
  <c r="AG407" i="20" s="1"/>
  <c r="AF406" i="20"/>
  <c r="AG406" i="20" s="1"/>
  <c r="AF405" i="20"/>
  <c r="AG405" i="20" s="1"/>
  <c r="AF404" i="20"/>
  <c r="AG404" i="20" s="1"/>
  <c r="AF403" i="20"/>
  <c r="AG403" i="20" s="1"/>
  <c r="AF402" i="20"/>
  <c r="AG402" i="20" s="1"/>
  <c r="AF401" i="20"/>
  <c r="AG401" i="20" s="1"/>
  <c r="AF400" i="20"/>
  <c r="AG400" i="20" s="1"/>
  <c r="AF399" i="20"/>
  <c r="AG399" i="20" s="1"/>
  <c r="AF398" i="20"/>
  <c r="AG398" i="20" s="1"/>
  <c r="AF397" i="20"/>
  <c r="AG397" i="20" s="1"/>
  <c r="AE390" i="20"/>
  <c r="AF383" i="20"/>
  <c r="AG383" i="20" s="1"/>
  <c r="AF382" i="20"/>
  <c r="AG382" i="20" s="1"/>
  <c r="AF381" i="20"/>
  <c r="AG381" i="20" s="1"/>
  <c r="AF380" i="20"/>
  <c r="AG380" i="20" s="1"/>
  <c r="AF379" i="20"/>
  <c r="AG379" i="20" s="1"/>
  <c r="AF378" i="20"/>
  <c r="AG378" i="20" s="1"/>
  <c r="AF377" i="20"/>
  <c r="AG377" i="20" s="1"/>
  <c r="AF376" i="20"/>
  <c r="AG376" i="20" s="1"/>
  <c r="AF375" i="20"/>
  <c r="AG375" i="20" s="1"/>
  <c r="AF374" i="20"/>
  <c r="AG374" i="20" s="1"/>
  <c r="AF373" i="20"/>
  <c r="AG373" i="20" s="1"/>
  <c r="AF372" i="20"/>
  <c r="AE365" i="20"/>
  <c r="AF358" i="20"/>
  <c r="AG358" i="20" s="1"/>
  <c r="AF357" i="20"/>
  <c r="AG357" i="20" s="1"/>
  <c r="AF356" i="20"/>
  <c r="AG356" i="20" s="1"/>
  <c r="AF355" i="20"/>
  <c r="AG355" i="20" s="1"/>
  <c r="AF354" i="20"/>
  <c r="AG354" i="20" s="1"/>
  <c r="AF353" i="20"/>
  <c r="AG353" i="20" s="1"/>
  <c r="AF352" i="20"/>
  <c r="AG352" i="20" s="1"/>
  <c r="AF351" i="20"/>
  <c r="AG351" i="20" s="1"/>
  <c r="AF350" i="20"/>
  <c r="AF349" i="20"/>
  <c r="AG349" i="20" s="1"/>
  <c r="AF348" i="20"/>
  <c r="AG348" i="20" s="1"/>
  <c r="AF347" i="20"/>
  <c r="AG347" i="20" s="1"/>
  <c r="AE340" i="20"/>
  <c r="AF333" i="20"/>
  <c r="AG333" i="20" s="1"/>
  <c r="AF332" i="20"/>
  <c r="AG332" i="20" s="1"/>
  <c r="AF331" i="20"/>
  <c r="AG331" i="20" s="1"/>
  <c r="AF330" i="20"/>
  <c r="AG330" i="20" s="1"/>
  <c r="AF329" i="20"/>
  <c r="AG329" i="20" s="1"/>
  <c r="AF328" i="20"/>
  <c r="AG328" i="20" s="1"/>
  <c r="AF327" i="20"/>
  <c r="AG327" i="20" s="1"/>
  <c r="AF326" i="20"/>
  <c r="AG326" i="20" s="1"/>
  <c r="AF325" i="20"/>
  <c r="AG325" i="20" s="1"/>
  <c r="AF324" i="20"/>
  <c r="AG324" i="20" s="1"/>
  <c r="AF323" i="20"/>
  <c r="AG323" i="20" s="1"/>
  <c r="AF322" i="20"/>
  <c r="AE315" i="20"/>
  <c r="AF308" i="20"/>
  <c r="AG308" i="20" s="1"/>
  <c r="AF307" i="20"/>
  <c r="AG307" i="20" s="1"/>
  <c r="AF306" i="20"/>
  <c r="AG306" i="20" s="1"/>
  <c r="AF305" i="20"/>
  <c r="AG305" i="20" s="1"/>
  <c r="AF304" i="20"/>
  <c r="AG304" i="20" s="1"/>
  <c r="AF303" i="20"/>
  <c r="AG303" i="20" s="1"/>
  <c r="AF302" i="20"/>
  <c r="AG302" i="20" s="1"/>
  <c r="AF301" i="20"/>
  <c r="AG301" i="20" s="1"/>
  <c r="AF300" i="20"/>
  <c r="AG300" i="20" s="1"/>
  <c r="AF299" i="20"/>
  <c r="AG299" i="20" s="1"/>
  <c r="AF298" i="20"/>
  <c r="AG298" i="20" s="1"/>
  <c r="AF297" i="20"/>
  <c r="AG297" i="20" s="1"/>
  <c r="AE290" i="20"/>
  <c r="AF283" i="20"/>
  <c r="AG283" i="20" s="1"/>
  <c r="AF282" i="20"/>
  <c r="AG282" i="20" s="1"/>
  <c r="AF281" i="20"/>
  <c r="AG281" i="20" s="1"/>
  <c r="AF280" i="20"/>
  <c r="AG280" i="20" s="1"/>
  <c r="AF279" i="20"/>
  <c r="AG279" i="20" s="1"/>
  <c r="AF278" i="20"/>
  <c r="AG278" i="20" s="1"/>
  <c r="AF277" i="20"/>
  <c r="AG277" i="20" s="1"/>
  <c r="AF276" i="20"/>
  <c r="AG276" i="20" s="1"/>
  <c r="AF275" i="20"/>
  <c r="AG275" i="20" s="1"/>
  <c r="AF274" i="20"/>
  <c r="AG274" i="20" s="1"/>
  <c r="AF273" i="20"/>
  <c r="AG273" i="20" s="1"/>
  <c r="AF272" i="20"/>
  <c r="AE265" i="20"/>
  <c r="AF258" i="20"/>
  <c r="AG258" i="20" s="1"/>
  <c r="AF257" i="20"/>
  <c r="AG257" i="20" s="1"/>
  <c r="AF256" i="20"/>
  <c r="AG256" i="20" s="1"/>
  <c r="AF255" i="20"/>
  <c r="AG255" i="20" s="1"/>
  <c r="AF254" i="20"/>
  <c r="AG254" i="20" s="1"/>
  <c r="AF253" i="20"/>
  <c r="AG253" i="20" s="1"/>
  <c r="AF252" i="20"/>
  <c r="AG252" i="20" s="1"/>
  <c r="AF251" i="20"/>
  <c r="AG251" i="20" s="1"/>
  <c r="AF250" i="20"/>
  <c r="AG250" i="20" s="1"/>
  <c r="AF249" i="20"/>
  <c r="AG249" i="20" s="1"/>
  <c r="AF248" i="20"/>
  <c r="AG248" i="20" s="1"/>
  <c r="AF247" i="20"/>
  <c r="AE240" i="20"/>
  <c r="AF233" i="20"/>
  <c r="AG233" i="20" s="1"/>
  <c r="AF232" i="20"/>
  <c r="AG232" i="20" s="1"/>
  <c r="AF231" i="20"/>
  <c r="AG231" i="20" s="1"/>
  <c r="AF230" i="20"/>
  <c r="AG230" i="20" s="1"/>
  <c r="AF229" i="20"/>
  <c r="AG229" i="20" s="1"/>
  <c r="AF228" i="20"/>
  <c r="AG228" i="20" s="1"/>
  <c r="AF227" i="20"/>
  <c r="AG227" i="20" s="1"/>
  <c r="AF226" i="20"/>
  <c r="AG226" i="20" s="1"/>
  <c r="AF225" i="20"/>
  <c r="AG225" i="20" s="1"/>
  <c r="AF224" i="20"/>
  <c r="AG224" i="20" s="1"/>
  <c r="AF223" i="20"/>
  <c r="AG223" i="20" s="1"/>
  <c r="AF222" i="20"/>
  <c r="AG222" i="20" s="1"/>
  <c r="AE215" i="20"/>
  <c r="AF208" i="20"/>
  <c r="AG208" i="20" s="1"/>
  <c r="AF207" i="20"/>
  <c r="AG207" i="20" s="1"/>
  <c r="AF206" i="20"/>
  <c r="AG206" i="20" s="1"/>
  <c r="AF205" i="20"/>
  <c r="AG205" i="20" s="1"/>
  <c r="AF204" i="20"/>
  <c r="AG204" i="20" s="1"/>
  <c r="AF203" i="20"/>
  <c r="AG203" i="20" s="1"/>
  <c r="AF202" i="20"/>
  <c r="AG202" i="20" s="1"/>
  <c r="AF201" i="20"/>
  <c r="AG201" i="20" s="1"/>
  <c r="AF200" i="20"/>
  <c r="AG200" i="20" s="1"/>
  <c r="AF199" i="20"/>
  <c r="AG199" i="20" s="1"/>
  <c r="AF198" i="20"/>
  <c r="AG198" i="20" s="1"/>
  <c r="AF197" i="20"/>
  <c r="AG197" i="20" s="1"/>
  <c r="AE190" i="20"/>
  <c r="AF183" i="20"/>
  <c r="AG183" i="20" s="1"/>
  <c r="AF182" i="20"/>
  <c r="AG182" i="20" s="1"/>
  <c r="AF181" i="20"/>
  <c r="AG181" i="20" s="1"/>
  <c r="AF180" i="20"/>
  <c r="AG180" i="20" s="1"/>
  <c r="AF179" i="20"/>
  <c r="AG179" i="20" s="1"/>
  <c r="AF178" i="20"/>
  <c r="AG178" i="20" s="1"/>
  <c r="AF177" i="20"/>
  <c r="AG177" i="20" s="1"/>
  <c r="AF176" i="20"/>
  <c r="AG176" i="20" s="1"/>
  <c r="AF175" i="20"/>
  <c r="AG175" i="20" s="1"/>
  <c r="AF174" i="20"/>
  <c r="AG174" i="20" s="1"/>
  <c r="AF173" i="20"/>
  <c r="AG173" i="20" s="1"/>
  <c r="AF172" i="20"/>
  <c r="AG172" i="20" s="1"/>
  <c r="AE165" i="20"/>
  <c r="AF158" i="20"/>
  <c r="AG158" i="20" s="1"/>
  <c r="AF157" i="20"/>
  <c r="AG157" i="20" s="1"/>
  <c r="AF156" i="20"/>
  <c r="AG156" i="20" s="1"/>
  <c r="AF155" i="20"/>
  <c r="AG155" i="20" s="1"/>
  <c r="AF154" i="20"/>
  <c r="AG154" i="20" s="1"/>
  <c r="AF153" i="20"/>
  <c r="AG153" i="20" s="1"/>
  <c r="AF152" i="20"/>
  <c r="AG152" i="20" s="1"/>
  <c r="AF151" i="20"/>
  <c r="AG151" i="20" s="1"/>
  <c r="AF150" i="20"/>
  <c r="AG150" i="20" s="1"/>
  <c r="AF149" i="20"/>
  <c r="AG149" i="20" s="1"/>
  <c r="AF148" i="20"/>
  <c r="AG148" i="20" s="1"/>
  <c r="AF147" i="20"/>
  <c r="AG147" i="20" s="1"/>
  <c r="AE140" i="20"/>
  <c r="AF133" i="20"/>
  <c r="AG133" i="20" s="1"/>
  <c r="AF132" i="20"/>
  <c r="AG132" i="20" s="1"/>
  <c r="AF131" i="20"/>
  <c r="AG131" i="20" s="1"/>
  <c r="AF130" i="20"/>
  <c r="AG130" i="20" s="1"/>
  <c r="AF129" i="20"/>
  <c r="AG129" i="20" s="1"/>
  <c r="AF128" i="20"/>
  <c r="AG128" i="20" s="1"/>
  <c r="AF127" i="20"/>
  <c r="AG127" i="20" s="1"/>
  <c r="AF126" i="20"/>
  <c r="AG126" i="20" s="1"/>
  <c r="AF125" i="20"/>
  <c r="AG125" i="20" s="1"/>
  <c r="AF124" i="20"/>
  <c r="AG124" i="20" s="1"/>
  <c r="AF123" i="20"/>
  <c r="AG123" i="20" s="1"/>
  <c r="AF122" i="20"/>
  <c r="AG122" i="20" s="1"/>
  <c r="AE115" i="20"/>
  <c r="AF108" i="20"/>
  <c r="AG108" i="20" s="1"/>
  <c r="AF107" i="20"/>
  <c r="AG107" i="20" s="1"/>
  <c r="AF106" i="20"/>
  <c r="AG106" i="20" s="1"/>
  <c r="AF105" i="20"/>
  <c r="AG105" i="20" s="1"/>
  <c r="AF104" i="20"/>
  <c r="AG104" i="20" s="1"/>
  <c r="AF103" i="20"/>
  <c r="AG103" i="20" s="1"/>
  <c r="AF102" i="20"/>
  <c r="AG102" i="20" s="1"/>
  <c r="AF101" i="20"/>
  <c r="AG101" i="20" s="1"/>
  <c r="AF100" i="20"/>
  <c r="AG100" i="20" s="1"/>
  <c r="AF99" i="20"/>
  <c r="AG99" i="20" s="1"/>
  <c r="AF98" i="20"/>
  <c r="AG98" i="20" s="1"/>
  <c r="AF97" i="20"/>
  <c r="AE90" i="20"/>
  <c r="AF83" i="20"/>
  <c r="AG83" i="20" s="1"/>
  <c r="AF82" i="20"/>
  <c r="AG82" i="20" s="1"/>
  <c r="AF81" i="20"/>
  <c r="AG81" i="20" s="1"/>
  <c r="AF80" i="20"/>
  <c r="AG80" i="20" s="1"/>
  <c r="AF79" i="20"/>
  <c r="AG79" i="20" s="1"/>
  <c r="AF78" i="20"/>
  <c r="AG78" i="20" s="1"/>
  <c r="AF77" i="20"/>
  <c r="AG77" i="20" s="1"/>
  <c r="AF76" i="20"/>
  <c r="AG76" i="20" s="1"/>
  <c r="AF75" i="20"/>
  <c r="AG75" i="20" s="1"/>
  <c r="AF74" i="20"/>
  <c r="AG74" i="20" s="1"/>
  <c r="AF73" i="20"/>
  <c r="AG73" i="20" s="1"/>
  <c r="AF72" i="20"/>
  <c r="AE65" i="20"/>
  <c r="AF58" i="20"/>
  <c r="AG58" i="20" s="1"/>
  <c r="AF57" i="20"/>
  <c r="AG57" i="20" s="1"/>
  <c r="AF56" i="20"/>
  <c r="AG56" i="20" s="1"/>
  <c r="AF55" i="20"/>
  <c r="AG55" i="20" s="1"/>
  <c r="AF54" i="20"/>
  <c r="AG54" i="20" s="1"/>
  <c r="AF53" i="20"/>
  <c r="AG53" i="20" s="1"/>
  <c r="AF52" i="20"/>
  <c r="AG52" i="20" s="1"/>
  <c r="AF51" i="20"/>
  <c r="AG51" i="20" s="1"/>
  <c r="AF50" i="20"/>
  <c r="AG50" i="20" s="1"/>
  <c r="AF49" i="20"/>
  <c r="AG49" i="20" s="1"/>
  <c r="AF48" i="20"/>
  <c r="AG48" i="20" s="1"/>
  <c r="AF47" i="20"/>
  <c r="AG47" i="20" s="1"/>
  <c r="AG23" i="20"/>
  <c r="AG22" i="20"/>
  <c r="AF33" i="20"/>
  <c r="AG33" i="20" s="1"/>
  <c r="AF32" i="20"/>
  <c r="AG32" i="20" s="1"/>
  <c r="AF31" i="20"/>
  <c r="AG31" i="20" s="1"/>
  <c r="AF30" i="20"/>
  <c r="AG30" i="20" s="1"/>
  <c r="AF29" i="20"/>
  <c r="AG29" i="20" s="1"/>
  <c r="AF28" i="20"/>
  <c r="AG28" i="20" s="1"/>
  <c r="AF27" i="20"/>
  <c r="AG27" i="20" s="1"/>
  <c r="AF26" i="20"/>
  <c r="AG26" i="20" s="1"/>
  <c r="AF25" i="20"/>
  <c r="AG25" i="20" s="1"/>
  <c r="AF24" i="20"/>
  <c r="AG24" i="20" s="1"/>
  <c r="Q17" i="20"/>
  <c r="Q18" i="20"/>
  <c r="T18" i="20" s="1"/>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AE40" i="20"/>
  <c r="Y47" i="20"/>
  <c r="AF390" i="20" l="1"/>
  <c r="X30" i="20"/>
  <c r="U30" i="20"/>
  <c r="V30" i="20" s="1"/>
  <c r="W30" i="20" s="1"/>
  <c r="X44" i="20"/>
  <c r="U44" i="20"/>
  <c r="V44" i="20" s="1"/>
  <c r="W44" i="20" s="1"/>
  <c r="U42" i="20"/>
  <c r="V42" i="20" s="1"/>
  <c r="W42" i="20" s="1"/>
  <c r="X42" i="20"/>
  <c r="U34" i="20"/>
  <c r="V34" i="20" s="1"/>
  <c r="W34" i="20" s="1"/>
  <c r="X34" i="20"/>
  <c r="U26" i="20"/>
  <c r="V26" i="20" s="1"/>
  <c r="W26" i="20" s="1"/>
  <c r="X26" i="20"/>
  <c r="U22" i="20"/>
  <c r="V22" i="20" s="1"/>
  <c r="W22" i="20" s="1"/>
  <c r="X22" i="20"/>
  <c r="X45" i="20"/>
  <c r="U45" i="20"/>
  <c r="V45" i="20" s="1"/>
  <c r="W45" i="20" s="1"/>
  <c r="U35" i="20"/>
  <c r="V35" i="20" s="1"/>
  <c r="W35" i="20" s="1"/>
  <c r="X35" i="20"/>
  <c r="U41" i="20"/>
  <c r="V41" i="20" s="1"/>
  <c r="W41" i="20" s="1"/>
  <c r="X41" i="20"/>
  <c r="X33" i="20"/>
  <c r="U33" i="20"/>
  <c r="V33" i="20" s="1"/>
  <c r="W33" i="20" s="1"/>
  <c r="X25" i="20"/>
  <c r="U25" i="20"/>
  <c r="V25" i="20" s="1"/>
  <c r="W25" i="20" s="1"/>
  <c r="AF365" i="20"/>
  <c r="X40" i="20"/>
  <c r="U40" i="20"/>
  <c r="V40" i="20" s="1"/>
  <c r="W40" i="20" s="1"/>
  <c r="X32" i="20"/>
  <c r="U32" i="20"/>
  <c r="V32" i="20" s="1"/>
  <c r="W32" i="20" s="1"/>
  <c r="U24" i="20"/>
  <c r="V24" i="20" s="1"/>
  <c r="W24" i="20" s="1"/>
  <c r="X24" i="20"/>
  <c r="U43" i="20"/>
  <c r="V43" i="20" s="1"/>
  <c r="W43" i="20" s="1"/>
  <c r="X43" i="20"/>
  <c r="U39" i="20"/>
  <c r="V39" i="20" s="1"/>
  <c r="W39" i="20" s="1"/>
  <c r="X39" i="20"/>
  <c r="X31" i="20"/>
  <c r="U31" i="20"/>
  <c r="V31" i="20" s="1"/>
  <c r="W31" i="20" s="1"/>
  <c r="X23" i="20"/>
  <c r="U23" i="20"/>
  <c r="V23" i="20" s="1"/>
  <c r="W23" i="20" s="1"/>
  <c r="X38" i="20"/>
  <c r="U38" i="20"/>
  <c r="V38" i="20" s="1"/>
  <c r="W38" i="20" s="1"/>
  <c r="X37" i="20"/>
  <c r="U37" i="20"/>
  <c r="V37" i="20" s="1"/>
  <c r="W37" i="20" s="1"/>
  <c r="X29" i="20"/>
  <c r="U29" i="20"/>
  <c r="V29" i="20" s="1"/>
  <c r="W29" i="20" s="1"/>
  <c r="X21" i="20"/>
  <c r="U21" i="20"/>
  <c r="V21" i="20" s="1"/>
  <c r="W21" i="20" s="1"/>
  <c r="U46" i="20"/>
  <c r="V46" i="20" s="1"/>
  <c r="W46" i="20" s="1"/>
  <c r="X46" i="20"/>
  <c r="X36" i="20"/>
  <c r="U36" i="20"/>
  <c r="V36" i="20" s="1"/>
  <c r="W36" i="20" s="1"/>
  <c r="X28" i="20"/>
  <c r="U28" i="20"/>
  <c r="V28" i="20" s="1"/>
  <c r="W28" i="20" s="1"/>
  <c r="U27" i="20"/>
  <c r="V27" i="20" s="1"/>
  <c r="W27" i="20" s="1"/>
  <c r="X27" i="20"/>
  <c r="U18" i="20"/>
  <c r="AF340" i="20"/>
  <c r="AF315" i="20"/>
  <c r="AF290" i="20"/>
  <c r="AF265" i="20"/>
  <c r="AF240" i="20"/>
  <c r="AF165" i="20"/>
  <c r="AF140" i="20"/>
  <c r="AF115" i="20"/>
  <c r="AF90" i="20"/>
  <c r="T20" i="20"/>
  <c r="T19" i="20"/>
  <c r="AF65" i="20"/>
  <c r="AG415" i="20"/>
  <c r="AH415" i="20"/>
  <c r="AF415" i="20"/>
  <c r="AG372" i="20"/>
  <c r="AG350" i="20"/>
  <c r="AG322" i="20"/>
  <c r="AG315" i="20"/>
  <c r="AH315" i="20"/>
  <c r="AG272" i="20"/>
  <c r="AG247" i="20"/>
  <c r="AG240" i="20"/>
  <c r="AH240" i="20"/>
  <c r="AG215" i="20"/>
  <c r="AH215" i="20"/>
  <c r="AF215" i="20"/>
  <c r="AG190" i="20"/>
  <c r="AH190" i="20"/>
  <c r="AF190" i="20"/>
  <c r="AG165" i="20"/>
  <c r="AH165" i="20"/>
  <c r="AG140" i="20"/>
  <c r="AH140" i="20"/>
  <c r="AG97" i="20"/>
  <c r="AG72" i="20"/>
  <c r="AH65" i="20"/>
  <c r="AG65" i="20"/>
  <c r="T17" i="20"/>
  <c r="AF40" i="20"/>
  <c r="U20" i="20" l="1"/>
  <c r="U19" i="20"/>
  <c r="U17" i="20"/>
  <c r="T47" i="20"/>
  <c r="AG390" i="20"/>
  <c r="AH390" i="20"/>
  <c r="AH365" i="20"/>
  <c r="AG365" i="20"/>
  <c r="AG340" i="20"/>
  <c r="AH340" i="20"/>
  <c r="AG290" i="20"/>
  <c r="AH290" i="20"/>
  <c r="AG265" i="20"/>
  <c r="AH265" i="20"/>
  <c r="AG115" i="20"/>
  <c r="AH115" i="20"/>
  <c r="AG90" i="20"/>
  <c r="AH90" i="20"/>
  <c r="AH40" i="20"/>
  <c r="AG40" i="20"/>
  <c r="V19" i="20" l="1"/>
  <c r="V17" i="20"/>
  <c r="V20" i="20"/>
  <c r="V18" i="20"/>
  <c r="U47" i="20"/>
  <c r="P32" i="15"/>
  <c r="P31" i="15"/>
  <c r="I102" i="15"/>
  <c r="P25" i="15"/>
  <c r="P26" i="15" s="1"/>
  <c r="L85" i="7"/>
  <c r="L88" i="7" s="1"/>
  <c r="N111" i="19"/>
  <c r="N87" i="19"/>
  <c r="N90" i="19" s="1"/>
  <c r="M24" i="19"/>
  <c r="N24" i="19"/>
  <c r="C68" i="9"/>
  <c r="G55" i="9"/>
  <c r="L22" i="7"/>
  <c r="K22" i="7"/>
  <c r="N32" i="19"/>
  <c r="L91" i="7" l="1"/>
  <c r="L24" i="7"/>
  <c r="L26" i="7" s="1"/>
  <c r="N26" i="19"/>
  <c r="N93" i="19"/>
  <c r="P33" i="15"/>
  <c r="W18" i="20"/>
  <c r="W20" i="20"/>
  <c r="X20" i="20" s="1"/>
  <c r="W17" i="20"/>
  <c r="X17" i="20" s="1"/>
  <c r="W19" i="20"/>
  <c r="X19" i="20" s="1"/>
  <c r="V47" i="20"/>
  <c r="L107" i="19"/>
  <c r="G19" i="13"/>
  <c r="W47" i="20" l="1"/>
  <c r="X18" i="20"/>
  <c r="V156" i="13"/>
  <c r="V162" i="13"/>
  <c r="V150" i="13"/>
  <c r="V144" i="13"/>
  <c r="V138" i="13"/>
  <c r="V129" i="13"/>
  <c r="F59" i="13"/>
  <c r="F58" i="13"/>
  <c r="F57" i="13"/>
  <c r="F56" i="13"/>
  <c r="F55" i="13"/>
  <c r="G69" i="13"/>
  <c r="G70" i="13"/>
  <c r="G71" i="13"/>
  <c r="G72" i="13"/>
  <c r="M11" i="13"/>
  <c r="F110" i="13"/>
  <c r="F114" i="13"/>
  <c r="F113" i="13"/>
  <c r="F112" i="13"/>
  <c r="F111" i="13"/>
  <c r="F109" i="13"/>
  <c r="F108" i="13"/>
  <c r="G81" i="13"/>
  <c r="G104" i="13"/>
  <c r="G103" i="13"/>
  <c r="G102" i="13"/>
  <c r="G101" i="13"/>
  <c r="G100" i="13"/>
  <c r="G99" i="13"/>
  <c r="G98" i="13"/>
  <c r="G97" i="13"/>
  <c r="G96" i="13"/>
  <c r="G95" i="13"/>
  <c r="G94" i="13"/>
  <c r="G93" i="13"/>
  <c r="G92" i="13"/>
  <c r="G91" i="13"/>
  <c r="G90" i="13"/>
  <c r="G89" i="13"/>
  <c r="G88" i="13"/>
  <c r="G87" i="13"/>
  <c r="G86" i="13"/>
  <c r="G85" i="13"/>
  <c r="G84" i="13"/>
  <c r="G83" i="13"/>
  <c r="G82" i="13"/>
  <c r="G77" i="13"/>
  <c r="G76" i="13"/>
  <c r="G75" i="13"/>
  <c r="G74" i="13"/>
  <c r="G73" i="13"/>
  <c r="V27" i="13" l="1"/>
  <c r="V42" i="13"/>
  <c r="K96" i="19" l="1"/>
  <c r="L78" i="19"/>
  <c r="L77" i="19"/>
  <c r="L76" i="19"/>
  <c r="L75" i="19"/>
  <c r="K78" i="19"/>
  <c r="K77" i="19"/>
  <c r="K76" i="19"/>
  <c r="K75" i="19"/>
  <c r="L65" i="19"/>
  <c r="L64" i="19"/>
  <c r="L63" i="19"/>
  <c r="L71" i="19"/>
  <c r="L70" i="19"/>
  <c r="L69" i="19"/>
  <c r="K71" i="19"/>
  <c r="K70" i="19"/>
  <c r="K69" i="19"/>
  <c r="K65" i="19"/>
  <c r="K64" i="19"/>
  <c r="K63" i="19"/>
  <c r="L59" i="19"/>
  <c r="K59" i="19"/>
  <c r="L55" i="19"/>
  <c r="L54" i="19"/>
  <c r="L53" i="19"/>
  <c r="L52" i="19"/>
  <c r="K55" i="19"/>
  <c r="K54" i="19"/>
  <c r="K53" i="19"/>
  <c r="K52" i="19"/>
  <c r="L48" i="19"/>
  <c r="L47" i="19"/>
  <c r="L46" i="19"/>
  <c r="L45" i="19"/>
  <c r="L44" i="19"/>
  <c r="L43" i="19"/>
  <c r="L42" i="19"/>
  <c r="K48" i="19"/>
  <c r="K47" i="19"/>
  <c r="K46" i="19"/>
  <c r="K45" i="19"/>
  <c r="K44" i="19"/>
  <c r="K43" i="19"/>
  <c r="K42" i="19"/>
  <c r="L38" i="19"/>
  <c r="L37" i="19"/>
  <c r="L36" i="19"/>
  <c r="L35" i="19"/>
  <c r="L34" i="19"/>
  <c r="L33" i="19"/>
  <c r="L32" i="19"/>
  <c r="K38" i="19"/>
  <c r="K37" i="19"/>
  <c r="K36" i="19"/>
  <c r="K35" i="19"/>
  <c r="K34" i="19"/>
  <c r="K33" i="19"/>
  <c r="K32" i="19"/>
  <c r="L27" i="19"/>
  <c r="L25" i="19"/>
  <c r="K27" i="19"/>
  <c r="K25" i="19"/>
  <c r="N78" i="19"/>
  <c r="N77" i="19"/>
  <c r="N76" i="19"/>
  <c r="N75" i="19"/>
  <c r="N71" i="19"/>
  <c r="N70" i="19"/>
  <c r="N69" i="19"/>
  <c r="N65" i="19"/>
  <c r="N64" i="19"/>
  <c r="N63" i="19"/>
  <c r="N59" i="19"/>
  <c r="N55" i="19"/>
  <c r="N54" i="19"/>
  <c r="N53" i="19"/>
  <c r="N52" i="19"/>
  <c r="N48" i="19"/>
  <c r="N47" i="19"/>
  <c r="N46" i="19"/>
  <c r="N45" i="19"/>
  <c r="N44" i="19"/>
  <c r="N43" i="19"/>
  <c r="N42" i="19"/>
  <c r="N38" i="19"/>
  <c r="N37" i="19"/>
  <c r="N36" i="19"/>
  <c r="N35" i="19"/>
  <c r="N34" i="19"/>
  <c r="N33" i="19"/>
  <c r="H102" i="15"/>
  <c r="Q32" i="15" s="1"/>
  <c r="G102" i="15"/>
  <c r="Q31" i="15" l="1"/>
  <c r="Q34" i="15"/>
  <c r="J76" i="7"/>
  <c r="N79" i="19"/>
  <c r="M79" i="19"/>
  <c r="N72" i="19"/>
  <c r="M72" i="19"/>
  <c r="N66" i="19"/>
  <c r="M66" i="19"/>
  <c r="N60" i="19"/>
  <c r="M60" i="19"/>
  <c r="N56" i="19"/>
  <c r="M56" i="19"/>
  <c r="N49" i="19"/>
  <c r="M49" i="19"/>
  <c r="M39" i="19"/>
  <c r="M81" i="19" s="1"/>
  <c r="L109" i="19"/>
  <c r="J78" i="19"/>
  <c r="J77" i="19"/>
  <c r="J76" i="19"/>
  <c r="J75" i="19"/>
  <c r="J71" i="19"/>
  <c r="J70" i="19"/>
  <c r="J69" i="19"/>
  <c r="J65" i="19"/>
  <c r="J64" i="19"/>
  <c r="J63" i="19"/>
  <c r="J59" i="19"/>
  <c r="J55" i="19"/>
  <c r="J54" i="19"/>
  <c r="J53" i="19"/>
  <c r="J52" i="19"/>
  <c r="J48" i="19"/>
  <c r="J47" i="19"/>
  <c r="J46" i="19"/>
  <c r="J45" i="19"/>
  <c r="J44" i="19"/>
  <c r="J43" i="19"/>
  <c r="J42" i="19"/>
  <c r="J37" i="19"/>
  <c r="J36" i="19"/>
  <c r="J34" i="19"/>
  <c r="J33" i="19"/>
  <c r="J32" i="19"/>
  <c r="J75" i="7"/>
  <c r="J74" i="7"/>
  <c r="J73" i="7"/>
  <c r="J69" i="7"/>
  <c r="J68" i="7"/>
  <c r="J67" i="7"/>
  <c r="J63" i="7"/>
  <c r="J62" i="7"/>
  <c r="J61" i="7"/>
  <c r="J57" i="7"/>
  <c r="J53" i="7"/>
  <c r="J52" i="7"/>
  <c r="J51" i="7"/>
  <c r="J50" i="7"/>
  <c r="J40" i="7"/>
  <c r="J46" i="7"/>
  <c r="J45" i="7"/>
  <c r="J44" i="7"/>
  <c r="J43" i="7"/>
  <c r="J42" i="7"/>
  <c r="J41" i="7"/>
  <c r="K47" i="7"/>
  <c r="K49" i="19" s="1"/>
  <c r="K77" i="7"/>
  <c r="K70" i="7"/>
  <c r="K72" i="19" s="1"/>
  <c r="K64" i="7"/>
  <c r="K66" i="19" s="1"/>
  <c r="K37" i="7"/>
  <c r="K39" i="19" s="1"/>
  <c r="J30" i="7"/>
  <c r="K79" i="19" l="1"/>
  <c r="K79" i="7"/>
  <c r="M87" i="19"/>
  <c r="M90" i="19" s="1"/>
  <c r="K85" i="7" l="1"/>
  <c r="K88" i="7" s="1"/>
  <c r="M26" i="19"/>
  <c r="M28" i="19" s="1"/>
  <c r="M93" i="19"/>
  <c r="J31" i="7"/>
  <c r="J32" i="7"/>
  <c r="J34" i="7"/>
  <c r="J35" i="7"/>
  <c r="K24" i="19"/>
  <c r="L77" i="7"/>
  <c r="L70" i="7"/>
  <c r="L72" i="19" s="1"/>
  <c r="L64" i="7"/>
  <c r="L66" i="19" s="1"/>
  <c r="L58" i="7"/>
  <c r="L60" i="19" s="1"/>
  <c r="K58" i="7"/>
  <c r="K60" i="19" s="1"/>
  <c r="L54" i="7"/>
  <c r="L56" i="19" s="1"/>
  <c r="K54" i="7"/>
  <c r="K56" i="19" s="1"/>
  <c r="L47" i="7"/>
  <c r="L49" i="19" s="1"/>
  <c r="L37" i="7"/>
  <c r="L107" i="7"/>
  <c r="L79" i="19" l="1"/>
  <c r="L79" i="7"/>
  <c r="K91" i="7"/>
  <c r="K24" i="7"/>
  <c r="N55" i="9"/>
  <c r="P24" i="15"/>
  <c r="E20" i="15"/>
  <c r="L39" i="19"/>
  <c r="L24" i="19"/>
  <c r="L105" i="19"/>
  <c r="K81" i="19"/>
  <c r="L81" i="19" l="1"/>
  <c r="T174" i="5"/>
  <c r="T168" i="5"/>
  <c r="T162" i="5"/>
  <c r="T156" i="5"/>
  <c r="R98" i="6"/>
  <c r="R113" i="3"/>
  <c r="R103" i="6"/>
  <c r="F37" i="6"/>
  <c r="K87" i="19" l="1"/>
  <c r="L84" i="19"/>
  <c r="N39" i="19"/>
  <c r="N81" i="19" s="1"/>
  <c r="L87" i="19" l="1"/>
  <c r="K90" i="19"/>
  <c r="K93" i="19" l="1"/>
  <c r="L90" i="19"/>
  <c r="N28" i="19" l="1"/>
  <c r="L93" i="19"/>
  <c r="K26" i="7"/>
  <c r="K28" i="19" s="1"/>
  <c r="K26" i="19"/>
  <c r="L28" i="19" l="1"/>
  <c r="L26" i="19"/>
</calcChain>
</file>

<file path=xl/sharedStrings.xml><?xml version="1.0" encoding="utf-8"?>
<sst xmlns="http://schemas.openxmlformats.org/spreadsheetml/2006/main" count="2406" uniqueCount="972">
  <si>
    <t>Production d'un album
2026-2027</t>
  </si>
  <si>
    <t>LÉGENDE</t>
  </si>
  <si>
    <t>STRUCTURE DU FORMULAIRE</t>
  </si>
  <si>
    <t>DEMANDEUR</t>
  </si>
  <si>
    <t>ARTISTE</t>
  </si>
  <si>
    <t>PROJET</t>
  </si>
  <si>
    <t>PARACHÈVEMENT</t>
  </si>
  <si>
    <t>BUDGET</t>
  </si>
  <si>
    <t>BILAN</t>
  </si>
  <si>
    <t>TABLEAU DES DÉPENSES</t>
  </si>
  <si>
    <t>▽</t>
  </si>
  <si>
    <t>Renseignements sur le projet</t>
  </si>
  <si>
    <t>AUT-COMP</t>
  </si>
  <si>
    <t>DÉCLARATIONS DEM</t>
  </si>
  <si>
    <t>DÉCLARATIONS PARA</t>
  </si>
  <si>
    <t>DÉMOGRAPHIQUE</t>
  </si>
  <si>
    <t>Rapport d'activités et justification des écarts budgétaires</t>
  </si>
  <si>
    <t>Tableau récapitulatif de chacune des dépenses encourues par poste budgétaire</t>
  </si>
  <si>
    <t>Déclarations d'œuvres pour chaque titre de l'enregistrement sonore</t>
  </si>
  <si>
    <t>★ Champ obligatoire</t>
  </si>
  <si>
    <t>Valeur calculée</t>
  </si>
  <si>
    <t>Information importante</t>
  </si>
  <si>
    <t>Champ de saisie</t>
  </si>
  <si>
    <t>PERSONNES-RESSOURCES</t>
  </si>
  <si>
    <r>
      <rPr>
        <b/>
        <sz val="10"/>
        <color theme="1"/>
        <rFont val="Calibri"/>
        <family val="2"/>
      </rPr>
      <t>Chargée de programmes</t>
    </r>
    <r>
      <rPr>
        <sz val="10"/>
        <color theme="1"/>
        <rFont val="Calibri"/>
        <family val="2"/>
      </rPr>
      <t xml:space="preserve">
Émilie Paquette
epaquette@musicaction.ca
</t>
    </r>
  </si>
  <si>
    <t>A</t>
  </si>
  <si>
    <t>TYPE DE DEMANDEUR ★</t>
  </si>
  <si>
    <t>FORME JURIDIQUE ★</t>
  </si>
  <si>
    <t>NOM D'EXPLOITATION ★</t>
  </si>
  <si>
    <t>B</t>
  </si>
  <si>
    <t>CODE POSTAL ★</t>
  </si>
  <si>
    <t>A1A 1A1</t>
  </si>
  <si>
    <t>Sélectionnez la province</t>
  </si>
  <si>
    <t>ADRESSE ★</t>
  </si>
  <si>
    <t>Territoires du Nord-Ouest</t>
  </si>
  <si>
    <t>PAYS ★</t>
  </si>
  <si>
    <t>Sélectionnez le pays</t>
  </si>
  <si>
    <t>Canada</t>
  </si>
  <si>
    <t>Québec</t>
  </si>
  <si>
    <t>TÉLÉPHONE ★</t>
  </si>
  <si>
    <t>SITE WEB ★</t>
  </si>
  <si>
    <t>(123) 456-789</t>
  </si>
  <si>
    <t>ADRESSE COURRIEL ★</t>
  </si>
  <si>
    <t>nom@domaine.com</t>
  </si>
  <si>
    <t>POSTE</t>
  </si>
  <si>
    <t>VILLE, VILLAGE OU MUNICIPALITÉ ★</t>
  </si>
  <si>
    <t>Indiquez le nom de la commune</t>
  </si>
  <si>
    <t>Pays</t>
  </si>
  <si>
    <t>Alberta</t>
  </si>
  <si>
    <t>Afghanistan</t>
  </si>
  <si>
    <t>Colombie-Britannique</t>
  </si>
  <si>
    <t>Afrique du Sud</t>
  </si>
  <si>
    <t>Île-du-Prince-Édouard</t>
  </si>
  <si>
    <t>Albanie</t>
  </si>
  <si>
    <t>Manitoba</t>
  </si>
  <si>
    <t>Algérie</t>
  </si>
  <si>
    <t>Nouveau-Brunswick</t>
  </si>
  <si>
    <t>Allemagne</t>
  </si>
  <si>
    <t>Nouvelle-Écosse</t>
  </si>
  <si>
    <t>Andorre</t>
  </si>
  <si>
    <t>Nunavut</t>
  </si>
  <si>
    <t>Angola</t>
  </si>
  <si>
    <t>Ontario</t>
  </si>
  <si>
    <t>Antigua-et-Barbuda</t>
  </si>
  <si>
    <t>Arabie saoudite</t>
  </si>
  <si>
    <t>Saskatchewan</t>
  </si>
  <si>
    <t>Argentine</t>
  </si>
  <si>
    <t>Terre-Neuve-et-Labrador</t>
  </si>
  <si>
    <t>Arménie</t>
  </si>
  <si>
    <t>Australie</t>
  </si>
  <si>
    <t>Yukon</t>
  </si>
  <si>
    <t>Autriche</t>
  </si>
  <si>
    <t>Azerbaïdjan</t>
  </si>
  <si>
    <t>Bahamas</t>
  </si>
  <si>
    <t>Bahreïn</t>
  </si>
  <si>
    <t>Bangladesh</t>
  </si>
  <si>
    <t>Barbade</t>
  </si>
  <si>
    <t>Belgique</t>
  </si>
  <si>
    <t>Belize</t>
  </si>
  <si>
    <t>Bénin</t>
  </si>
  <si>
    <t>Bhoutan</t>
  </si>
  <si>
    <t>Biélorussie</t>
  </si>
  <si>
    <t>Bolivie</t>
  </si>
  <si>
    <t>Bosnie-Herzégovine</t>
  </si>
  <si>
    <t>Botswana</t>
  </si>
  <si>
    <t>Brésil</t>
  </si>
  <si>
    <t>Brunei</t>
  </si>
  <si>
    <t>Bulgarie</t>
  </si>
  <si>
    <t>Burkina Faso</t>
  </si>
  <si>
    <t>Burundi</t>
  </si>
  <si>
    <t>Cabo Verde</t>
  </si>
  <si>
    <t>Cambodge</t>
  </si>
  <si>
    <t>Cameroun</t>
  </si>
  <si>
    <t>Centrafrique</t>
  </si>
  <si>
    <t>Chili</t>
  </si>
  <si>
    <t>Chine</t>
  </si>
  <si>
    <t>Chypre</t>
  </si>
  <si>
    <t>Colombie</t>
  </si>
  <si>
    <t>Comores</t>
  </si>
  <si>
    <t>Congo</t>
  </si>
  <si>
    <t>Corée du Nord</t>
  </si>
  <si>
    <t>Corée du Sud</t>
  </si>
  <si>
    <t>Costa Rica</t>
  </si>
  <si>
    <t>Côte d'Ivoire</t>
  </si>
  <si>
    <t>Croatie</t>
  </si>
  <si>
    <t>Cuba</t>
  </si>
  <si>
    <t>Danemark</t>
  </si>
  <si>
    <t>Djibouti</t>
  </si>
  <si>
    <t>Dominique</t>
  </si>
  <si>
    <t>Égypte</t>
  </si>
  <si>
    <t>Émirats arabes unis</t>
  </si>
  <si>
    <t>Équateur</t>
  </si>
  <si>
    <t>Érythrée</t>
  </si>
  <si>
    <t>Espagne</t>
  </si>
  <si>
    <t>Eswatini</t>
  </si>
  <si>
    <t>Estonie</t>
  </si>
  <si>
    <t>Éthiopie</t>
  </si>
  <si>
    <t>Fidji</t>
  </si>
  <si>
    <t>Finlande</t>
  </si>
  <si>
    <t>France</t>
  </si>
  <si>
    <t>Gabon</t>
  </si>
  <si>
    <t>Gambie</t>
  </si>
  <si>
    <t>Géorgie</t>
  </si>
  <si>
    <t>Ghana</t>
  </si>
  <si>
    <t>Grèce</t>
  </si>
  <si>
    <t>Grenade</t>
  </si>
  <si>
    <t>Guatemala</t>
  </si>
  <si>
    <t>Guinée</t>
  </si>
  <si>
    <t>Guinée-Bissau</t>
  </si>
  <si>
    <t>Guinée équatoriale</t>
  </si>
  <si>
    <t>Guyana</t>
  </si>
  <si>
    <t>Haïti</t>
  </si>
  <si>
    <t>Honduras</t>
  </si>
  <si>
    <t>Hongrie</t>
  </si>
  <si>
    <t>Inde</t>
  </si>
  <si>
    <t>Indonésie</t>
  </si>
  <si>
    <t>Irak</t>
  </si>
  <si>
    <t>Iran</t>
  </si>
  <si>
    <t>Irlande</t>
  </si>
  <si>
    <t>Islande</t>
  </si>
  <si>
    <t>Israël</t>
  </si>
  <si>
    <t>Italie</t>
  </si>
  <si>
    <t>Jamaïque</t>
  </si>
  <si>
    <t>Japon</t>
  </si>
  <si>
    <t>Jordanie</t>
  </si>
  <si>
    <t>Kazakhstan</t>
  </si>
  <si>
    <t>Kenya</t>
  </si>
  <si>
    <t>Kirghizistan</t>
  </si>
  <si>
    <t>Kiribati</t>
  </si>
  <si>
    <t>Kosovo</t>
  </si>
  <si>
    <t>Koweït</t>
  </si>
  <si>
    <t>Laos</t>
  </si>
  <si>
    <t>Lesotho</t>
  </si>
  <si>
    <t>Lettonie</t>
  </si>
  <si>
    <t>Liban</t>
  </si>
  <si>
    <t>Liberia</t>
  </si>
  <si>
    <t>Libye</t>
  </si>
  <si>
    <t>Liechtenstein</t>
  </si>
  <si>
    <t>Lituanie</t>
  </si>
  <si>
    <t>Luxembourg</t>
  </si>
  <si>
    <t>Macédoine du Nord</t>
  </si>
  <si>
    <t>Madagascar</t>
  </si>
  <si>
    <t>Malaisie</t>
  </si>
  <si>
    <t>Malawi</t>
  </si>
  <si>
    <t>Maldives</t>
  </si>
  <si>
    <t>Mali</t>
  </si>
  <si>
    <t>Malte</t>
  </si>
  <si>
    <t>Maroc</t>
  </si>
  <si>
    <t>Marshall</t>
  </si>
  <si>
    <t>Maurice</t>
  </si>
  <si>
    <t>Mauritanie</t>
  </si>
  <si>
    <t>Mexique</t>
  </si>
  <si>
    <t>Micronésie</t>
  </si>
  <si>
    <t>Moldavie</t>
  </si>
  <si>
    <t>Monaco</t>
  </si>
  <si>
    <t>Mongolie</t>
  </si>
  <si>
    <t>Monténégro</t>
  </si>
  <si>
    <t>Mozambique</t>
  </si>
  <si>
    <t>Myanmar</t>
  </si>
  <si>
    <t>Namibie</t>
  </si>
  <si>
    <t>Nauru</t>
  </si>
  <si>
    <t>Népal</t>
  </si>
  <si>
    <t>Nicaragua</t>
  </si>
  <si>
    <t>Niger</t>
  </si>
  <si>
    <t>Nigeria</t>
  </si>
  <si>
    <t>Norvège</t>
  </si>
  <si>
    <t>Nouvelle-Zélande</t>
  </si>
  <si>
    <t>Oman</t>
  </si>
  <si>
    <t>Ouganda</t>
  </si>
  <si>
    <t>Ouzbékistan</t>
  </si>
  <si>
    <t>Pakistan</t>
  </si>
  <si>
    <t>Palaos</t>
  </si>
  <si>
    <t>Palestine</t>
  </si>
  <si>
    <t>Panama</t>
  </si>
  <si>
    <t>Papouasie-Nouvelle-Guinée</t>
  </si>
  <si>
    <t>Paraguay</t>
  </si>
  <si>
    <t>Pays-Bas</t>
  </si>
  <si>
    <t>Pérou</t>
  </si>
  <si>
    <t>Philippines</t>
  </si>
  <si>
    <t>Pologne</t>
  </si>
  <si>
    <t>Portugal</t>
  </si>
  <si>
    <t>Qatar</t>
  </si>
  <si>
    <t>République démocratique du Congo</t>
  </si>
  <si>
    <t>République dominicaine</t>
  </si>
  <si>
    <t>République tchèque</t>
  </si>
  <si>
    <t>Roumanie</t>
  </si>
  <si>
    <t>Royaume-Uni</t>
  </si>
  <si>
    <t>Russie</t>
  </si>
  <si>
    <t>Rwanda</t>
  </si>
  <si>
    <t>Saint-Christophe-et-Niévès</t>
  </si>
  <si>
    <t>Sainte-Lucie</t>
  </si>
  <si>
    <t>Saint-Marin</t>
  </si>
  <si>
    <t>Saint-Vincent-et-les-Grenadines</t>
  </si>
  <si>
    <t>Salomon</t>
  </si>
  <si>
    <t>Salvador</t>
  </si>
  <si>
    <t>Samoa</t>
  </si>
  <si>
    <t>São Tomé-et-Príncipe</t>
  </si>
  <si>
    <t>Sénégal</t>
  </si>
  <si>
    <t>Serbie</t>
  </si>
  <si>
    <t>Seychelles</t>
  </si>
  <si>
    <t>Sierra Leone</t>
  </si>
  <si>
    <t>Singapour</t>
  </si>
  <si>
    <t>Slovaquie</t>
  </si>
  <si>
    <t>Slovénie</t>
  </si>
  <si>
    <t>Somalie</t>
  </si>
  <si>
    <t>Soudan</t>
  </si>
  <si>
    <t>Soudan du Sud</t>
  </si>
  <si>
    <t>Sri Lanka</t>
  </si>
  <si>
    <t>Suède</t>
  </si>
  <si>
    <t>Suisse</t>
  </si>
  <si>
    <t>Suriname</t>
  </si>
  <si>
    <t>Syrie</t>
  </si>
  <si>
    <t>Tadjikistan</t>
  </si>
  <si>
    <t>Tanzanie</t>
  </si>
  <si>
    <t>Tchad</t>
  </si>
  <si>
    <t>Thaïlande</t>
  </si>
  <si>
    <t>Timor oriental</t>
  </si>
  <si>
    <t>Togo</t>
  </si>
  <si>
    <t>Tonga</t>
  </si>
  <si>
    <t>Trinité-et-Tobago</t>
  </si>
  <si>
    <t>Tunisie</t>
  </si>
  <si>
    <t>Turkménistan</t>
  </si>
  <si>
    <t>Turquie</t>
  </si>
  <si>
    <t>Tuvalu</t>
  </si>
  <si>
    <t>Ukraine</t>
  </si>
  <si>
    <t>Uruguay</t>
  </si>
  <si>
    <t>Vanuatu</t>
  </si>
  <si>
    <t>Vatican</t>
  </si>
  <si>
    <t>Venezuela</t>
  </si>
  <si>
    <t>Vietnam</t>
  </si>
  <si>
    <t>Yémen</t>
  </si>
  <si>
    <t>Zambie</t>
  </si>
  <si>
    <t>Zimbabwe</t>
  </si>
  <si>
    <r>
      <t>N</t>
    </r>
    <r>
      <rPr>
        <i/>
        <vertAlign val="superscript"/>
        <sz val="9"/>
        <color rgb="FF767676"/>
        <rFont val="Calibri"/>
        <family val="2"/>
      </rPr>
      <t>o</t>
    </r>
    <r>
      <rPr>
        <i/>
        <sz val="9"/>
        <color rgb="FF767676"/>
        <rFont val="Calibri"/>
        <family val="2"/>
      </rPr>
      <t xml:space="preserve"> (facultatif)</t>
    </r>
  </si>
  <si>
    <t>Provinces/Territoires</t>
  </si>
  <si>
    <t>Demande
PRODUCTION D'UN ALBUM
2026-2027</t>
  </si>
  <si>
    <t>Adresse URL de votre site web (exemple : www.monsite.com)</t>
  </si>
  <si>
    <t>Sélectionnez la forme juridique qui correspond à votre situation. Ce champ s'applique également aux individus et aux travailleurs autonomes.</t>
  </si>
  <si>
    <t>Sélectionnez le profil qui correspond à votre situation.</t>
  </si>
  <si>
    <t>GENRE ★</t>
  </si>
  <si>
    <t>PRÉNOM ★</t>
  </si>
  <si>
    <t>TITRE / FONCTION ★</t>
  </si>
  <si>
    <t>CELLULAIRE</t>
  </si>
  <si>
    <r>
      <t>N</t>
    </r>
    <r>
      <rPr>
        <i/>
        <vertAlign val="superscript"/>
        <sz val="9"/>
        <color rgb="FF767676"/>
        <rFont val="Calibri"/>
        <family val="2"/>
      </rPr>
      <t>o</t>
    </r>
    <r>
      <rPr>
        <i/>
        <sz val="9"/>
        <color rgb="FF767676"/>
        <rFont val="Calibri"/>
        <family val="2"/>
      </rPr>
      <t xml:space="preserve"> (Facultatif)</t>
    </r>
  </si>
  <si>
    <t>NOM ★</t>
  </si>
  <si>
    <t>Nom de famille légal</t>
  </si>
  <si>
    <t>Prénom usuel</t>
  </si>
  <si>
    <t>Salutation</t>
  </si>
  <si>
    <t>Rôle ou poste occupé au sein de l'organisation (ex : Chargé.e de projets, Artiste)</t>
  </si>
  <si>
    <t>C</t>
  </si>
  <si>
    <t>Avertissement</t>
  </si>
  <si>
    <r>
      <rPr>
        <b/>
        <sz val="10"/>
        <color theme="1"/>
        <rFont val="Calibri"/>
        <family val="2"/>
      </rPr>
      <t>Analystes principaux</t>
    </r>
    <r>
      <rPr>
        <sz val="10"/>
        <color theme="1"/>
        <rFont val="Calibri"/>
        <family val="2"/>
      </rPr>
      <t xml:space="preserve">
Jérôme Tremblay
jtremblay@musicaction.ca
Léa Trévidic
ltrevidic@musicaction.ca
</t>
    </r>
    <r>
      <rPr>
        <b/>
        <sz val="10"/>
        <color theme="1"/>
        <rFont val="Calibri"/>
        <family val="2"/>
      </rPr>
      <t>Analyste</t>
    </r>
    <r>
      <rPr>
        <sz val="10"/>
        <color theme="1"/>
        <rFont val="Calibri"/>
        <family val="2"/>
      </rPr>
      <t xml:space="preserve">
Doris Aguilar
daguilar@musicaction.ca</t>
    </r>
  </si>
  <si>
    <t>D</t>
  </si>
  <si>
    <t>E</t>
  </si>
  <si>
    <r>
      <rPr>
        <b/>
        <sz val="14"/>
        <color theme="1"/>
        <rFont val="Calibri"/>
        <family val="2"/>
      </rPr>
      <t>Identification</t>
    </r>
    <r>
      <rPr>
        <b/>
        <sz val="12"/>
        <color theme="1"/>
        <rFont val="Calibri"/>
        <family val="2"/>
      </rPr>
      <t xml:space="preserve">
</t>
    </r>
    <r>
      <rPr>
        <sz val="9"/>
        <color rgb="FF767676"/>
        <rFont val="Calibri"/>
        <family val="2"/>
      </rPr>
      <t>Renseignements généraux sur l'organisation ou l'artiste auto-producteur.trice.</t>
    </r>
  </si>
  <si>
    <t>Documents requis à joindre au dépôt de la demande</t>
  </si>
  <si>
    <t>CITOYENNETÉ  ★</t>
  </si>
  <si>
    <r>
      <t xml:space="preserve">Indiquez la raison sociale complète telle qu'elle figure sur les documents officiels de constitution de votre organisation (ex : 9999-9999 Québec inc.), </t>
    </r>
    <r>
      <rPr>
        <b/>
        <i/>
        <u/>
        <sz val="9"/>
        <color rgb="FF767676"/>
        <rFont val="Calibri"/>
        <family val="2"/>
      </rPr>
      <t>ou</t>
    </r>
    <r>
      <rPr>
        <i/>
        <sz val="9"/>
        <color rgb="FF767676"/>
        <rFont val="Calibri"/>
        <family val="2"/>
      </rPr>
      <t xml:space="preserve"> votre nom légal personnel (Nom Prénom).</t>
    </r>
  </si>
  <si>
    <t>NOM LÉGAL ★</t>
  </si>
  <si>
    <t>Sélectionnez la citoyenneté ou le statut de résidence au Canada qui correspond à votre situation.</t>
  </si>
  <si>
    <t>Veuillez indiquer votre adresse civique complète : numéro, type de voie de communication (ex. : rue, avenue, place, etc.), nom complet et appartement ou bureau si applicable. Notez que les boîtes postales ne sont pas acceptées.</t>
  </si>
  <si>
    <t>SECTION 1</t>
  </si>
  <si>
    <t>DATE DE CRÉATION ★</t>
  </si>
  <si>
    <t>DATE DE CONSTITUTION ★</t>
  </si>
  <si>
    <t>Date à laquelle l'entreprise a été fondée ou a commencé ses activités, avant la constitution.</t>
  </si>
  <si>
    <t>Sélectionnez le palier gouvernemental sous lequel l'entreprise a été constituée.</t>
  </si>
  <si>
    <t>CONSTITUTION EN SOCIÉTÉ ★</t>
  </si>
  <si>
    <t xml:space="preserve">NUMÉRO D'ENREGISTREMENT ★ </t>
  </si>
  <si>
    <t>Numéro unique attribué lors de la constitution de l'entreprise, tel qu'il apparaît sur le certificat de constitution.</t>
  </si>
  <si>
    <t>F</t>
  </si>
  <si>
    <t>G</t>
  </si>
  <si>
    <r>
      <t xml:space="preserve">Personne-ressource
</t>
    </r>
    <r>
      <rPr>
        <sz val="9"/>
        <color rgb="FF767676"/>
        <rFont val="Calibri"/>
        <family val="2"/>
      </rPr>
      <t>Responsable administratif.ve de la demande</t>
    </r>
  </si>
  <si>
    <r>
      <t xml:space="preserve">Renseignements supplémentaires sur l'entreprise
</t>
    </r>
    <r>
      <rPr>
        <sz val="9"/>
        <color rgb="FF767676"/>
        <rFont val="Calibri"/>
        <family val="2"/>
      </rPr>
      <t xml:space="preserve">Cette section s'applique uniquement si la ou le Demandeur est une entreprise constituée (entreprise individuelle, SENC, société par actions ou compagnie, etc.). </t>
    </r>
  </si>
  <si>
    <t>Documents requis à joindre au dépôt du parachèvement</t>
  </si>
  <si>
    <r>
      <rPr>
        <sz val="20"/>
        <rFont val="Calibri"/>
        <family val="2"/>
      </rPr>
      <t>ACCUEIL</t>
    </r>
    <r>
      <rPr>
        <b/>
        <sz val="20"/>
        <color rgb="FFE5814A"/>
        <rFont val="Calibri"/>
        <family val="2"/>
      </rPr>
      <t xml:space="preserve">
PRÉSENTATION DU FORMULAIRE</t>
    </r>
  </si>
  <si>
    <t>N° TPS / TVH ★</t>
  </si>
  <si>
    <t>Ex : 123456789 RT0001</t>
  </si>
  <si>
    <t>N° TVQ ★</t>
  </si>
  <si>
    <t>Ex : 1234567890 TQ0001</t>
  </si>
  <si>
    <t>Maison d'édition</t>
  </si>
  <si>
    <t>Producteur.trice de spectacles</t>
  </si>
  <si>
    <t xml:space="preserve">Maison de gérance de l'artiste </t>
  </si>
  <si>
    <t>Agent.e de spectacles</t>
  </si>
  <si>
    <t>Équipe de promotion radio</t>
  </si>
  <si>
    <t>Équipe de promotion web</t>
  </si>
  <si>
    <t>Équipe de relations de presse</t>
  </si>
  <si>
    <r>
      <rPr>
        <b/>
        <sz val="10"/>
        <color theme="1"/>
        <rFont val="Calibri"/>
        <family val="2"/>
      </rPr>
      <t xml:space="preserve">Artiste auto-producteur.trice : </t>
    </r>
    <r>
      <rPr>
        <sz val="10"/>
        <color theme="1"/>
        <rFont val="Calibri"/>
        <family val="2"/>
      </rPr>
      <t xml:space="preserve">
Vous produisez vous-même votre album ? Vous êtes alors à la fois Demandeur et producteur.trice. Inscrivez votre nom légal personnel ou celui de votre organisation dans les champs suivants.</t>
    </r>
  </si>
  <si>
    <r>
      <t xml:space="preserve">Signataire autorisé.e
</t>
    </r>
    <r>
      <rPr>
        <sz val="9"/>
        <color rgb="FF767676"/>
        <rFont val="Calibri"/>
        <family val="2"/>
      </rPr>
      <t>Personne habilitée à signer officiellement au nom de la ou du Demandeur et à engager légalement l'organisation ou l'artiste auto-producteur.trice.</t>
    </r>
  </si>
  <si>
    <r>
      <rPr>
        <b/>
        <sz val="14"/>
        <color theme="1"/>
        <rFont val="Calibri"/>
        <family val="2"/>
      </rPr>
      <t>Coordonnées</t>
    </r>
    <r>
      <rPr>
        <sz val="9"/>
        <color rgb="FF767676"/>
        <rFont val="Calibri"/>
        <family val="2"/>
      </rPr>
      <t xml:space="preserve">
Coordonnées générales de la ou du Demandeur, la ou le signataire autorisé.e ainsi que la personne-ressource (responsable administratif.ve) pour cette demande.</t>
    </r>
  </si>
  <si>
    <t>SECTION 3</t>
  </si>
  <si>
    <t>SECTION 2</t>
  </si>
  <si>
    <t>Renseignements sur la ou le Demandeur</t>
  </si>
  <si>
    <t>Déclarations et signature de la ou du Demandeur au dépôt de la demande</t>
  </si>
  <si>
    <t>Déclarations et signature de la ou du Demandeur au dépôt du parachèvement</t>
  </si>
  <si>
    <t>Date figurant sur le certificat de constitution de l'entreprise.</t>
  </si>
  <si>
    <t>PRÉNOM DE L'ARTISTE PRINCIPAL ★</t>
  </si>
  <si>
    <t>PROVINCE / TERRITOIRE ★</t>
  </si>
  <si>
    <t>PROVINCE / TERRITOIRE D'ORIGINE ★</t>
  </si>
  <si>
    <t>Sélectionnez la province d'origine de l'artiste principal ou du groupe.</t>
  </si>
  <si>
    <r>
      <rPr>
        <b/>
        <sz val="14"/>
        <color theme="1"/>
        <rFont val="Calibri"/>
        <family val="2"/>
      </rPr>
      <t>Profil de l'artiste</t>
    </r>
    <r>
      <rPr>
        <b/>
        <sz val="12"/>
        <color theme="1"/>
        <rFont val="Calibri"/>
        <family val="2"/>
      </rPr>
      <t xml:space="preserve">
</t>
    </r>
    <r>
      <rPr>
        <sz val="9"/>
        <color rgb="FF767676"/>
        <rFont val="Calibri"/>
        <family val="2"/>
      </rPr>
      <t>Identification de l'artiste principal ou du groupe</t>
    </r>
  </si>
  <si>
    <t>NOM DE L'ARTISTE PRINCIPAL / GROUPE ★</t>
  </si>
  <si>
    <t>Un membre d’un groupe est un individu qui fait partie d’un ensemble musical ou artistique. Être membre d’un groupe implique une collaboration étroite dans la création et l’exécution de la musique, partageant la responsabilité artistique et souvent les bénéfices. Les membres contribuent à l’identité sonore collective et doivent souvent coordonner leurs efforts créatifs (Source : MétaMusique).</t>
  </si>
  <si>
    <t>Nombre de membres</t>
  </si>
  <si>
    <r>
      <rPr>
        <b/>
        <sz val="14"/>
        <color theme="1"/>
        <rFont val="Calibri"/>
        <family val="2"/>
      </rPr>
      <t>Coordonnées de l'artiste</t>
    </r>
    <r>
      <rPr>
        <sz val="9"/>
        <color rgb="FF767676"/>
        <rFont val="Calibri"/>
        <family val="2"/>
      </rPr>
      <t xml:space="preserve">
Coordonnées de l'artiste ou, dans le cas d'un groupe, de l'un de ses membres.</t>
    </r>
  </si>
  <si>
    <t>Sélectionnez la citoyenneté ou le statut de résidence au Canada qui correspond à la situation</t>
  </si>
  <si>
    <t>Site web officiel</t>
  </si>
  <si>
    <t>Facebook</t>
  </si>
  <si>
    <t>Instagram</t>
  </si>
  <si>
    <t>YouTube</t>
  </si>
  <si>
    <t>TikTok</t>
  </si>
  <si>
    <t xml:space="preserve">Autre : </t>
  </si>
  <si>
    <t>X (Twitter)</t>
  </si>
  <si>
    <t>NOMBRE DE SPECTACLES (36 DERNIERS MOIS) ★</t>
  </si>
  <si>
    <t>Nombre total de spectacles présentés au cours des 36 derniers mois.</t>
  </si>
  <si>
    <t>NOMBRE DE SPECTACLES CONFIRMÉS ★</t>
  </si>
  <si>
    <t>NOMBRE DE SPECTACLES PROJETÉS ★</t>
  </si>
  <si>
    <t>Spectacles avec contrat ou entente signé.e</t>
  </si>
  <si>
    <t>Spectacles envisagés mais non encore confirmés</t>
  </si>
  <si>
    <r>
      <rPr>
        <b/>
        <sz val="14"/>
        <color theme="1"/>
        <rFont val="Calibri"/>
        <family val="2"/>
      </rPr>
      <t>Nombre de spectacles effectués et à venir</t>
    </r>
    <r>
      <rPr>
        <sz val="9"/>
        <color rgb="FF767676"/>
        <rFont val="Calibri"/>
        <family val="2"/>
      </rPr>
      <t xml:space="preserve">
Nombre total de spectacles réalisés et prévus, incluant les confirmés et les projetés au moment du dépôt de la demande à ce programme.</t>
    </r>
  </si>
  <si>
    <t>Renseignements sur l'artiste ou le groupe</t>
  </si>
  <si>
    <t>TITRE</t>
  </si>
  <si>
    <t>ENTREPRISE DE DISTRIBUTION</t>
  </si>
  <si>
    <t>NOMBRE D'UNITÉS VENDUES</t>
  </si>
  <si>
    <t>PRODUCTEUR.TRICE D'ENREGISTREMENTS SONORES</t>
  </si>
  <si>
    <t>MAISON DE
DISQUES</t>
  </si>
  <si>
    <r>
      <t xml:space="preserve">DATE DE
SORTIE
</t>
    </r>
    <r>
      <rPr>
        <sz val="10"/>
        <color rgb="FF1B2B5E"/>
        <rFont val="Calibri"/>
        <family val="2"/>
      </rPr>
      <t>(AAAA-MM-JJ)</t>
    </r>
  </si>
  <si>
    <t>TOTAL VENTES EN CARRIÈRES</t>
  </si>
  <si>
    <r>
      <t xml:space="preserve">FORMAT
</t>
    </r>
    <r>
      <rPr>
        <sz val="10"/>
        <color rgb="FF1B2B5E"/>
        <rFont val="Calibri"/>
        <family val="2"/>
      </rPr>
      <t>(Album, EP ou titre)</t>
    </r>
  </si>
  <si>
    <r>
      <rPr>
        <b/>
        <sz val="14"/>
        <color theme="1"/>
        <rFont val="Calibri"/>
        <family val="2"/>
      </rPr>
      <t>Présence numérique et plateformes</t>
    </r>
    <r>
      <rPr>
        <sz val="9"/>
        <color rgb="FF767676"/>
        <rFont val="Calibri"/>
        <family val="2"/>
      </rPr>
      <t xml:space="preserve">
Liens vers les profils et plateformes où l'artiste ou le groupe est actif (site web, réseaux sociaux, etc.).</t>
    </r>
  </si>
  <si>
    <t>Caractères saisis (max 1 200) :</t>
  </si>
  <si>
    <t>S'il s'agit d'un groupe, indiquez à qui appartiennent ces coordonnées (Nom du membre).</t>
  </si>
  <si>
    <r>
      <rPr>
        <b/>
        <sz val="14"/>
        <color theme="1"/>
        <rFont val="Calibri"/>
        <family val="2"/>
      </rPr>
      <t xml:space="preserve">Membres du groupe </t>
    </r>
    <r>
      <rPr>
        <b/>
        <sz val="11"/>
        <color theme="1" tint="0.249977111117893"/>
        <rFont val="Calibri"/>
        <family val="2"/>
      </rPr>
      <t>(s'il y a lieu)</t>
    </r>
    <r>
      <rPr>
        <b/>
        <sz val="12"/>
        <color theme="1"/>
        <rFont val="Calibri"/>
        <family val="2"/>
      </rPr>
      <t xml:space="preserve">
</t>
    </r>
    <r>
      <rPr>
        <sz val="9"/>
        <color rgb="FF767676"/>
        <rFont val="Calibri"/>
        <family val="2"/>
      </rPr>
      <t>Identification des membres qui composent la formation musicale.</t>
    </r>
  </si>
  <si>
    <t>NOMBRE D'ANNÉES D'EXPÉRIENCE À TITRE DE PRODUCTEUR.TRICE DE DISQUES (PROPRIÉTAIRE DES BANDES MAÎTRESSES) OU DE MAISON DE DISQUES (DROIT D'EXPLOITATION DE LA BANDE MAÎTRESSE) ★</t>
  </si>
  <si>
    <t>NOMBRE D'ARTISTES CANADIEN.NE.S ASSOCIÉ.E.S (SI APPLICABLE) ★</t>
  </si>
  <si>
    <t>NOMS DES ARTISTES CANADIEN.NE.S ASSOCIÉ.E.S (SI APPLICABLE) ★</t>
  </si>
  <si>
    <t>TOTAL VENTES DES 3 DERNIÈRES ANNÉES</t>
  </si>
  <si>
    <r>
      <t xml:space="preserve">FINANCÉ PAR MUSICACTION
</t>
    </r>
    <r>
      <rPr>
        <sz val="10"/>
        <color rgb="FF1B2B5E"/>
        <rFont val="Calibri"/>
        <family val="2"/>
      </rPr>
      <t>(Oui / Non)</t>
    </r>
  </si>
  <si>
    <r>
      <rPr>
        <b/>
        <sz val="14"/>
        <rFont val="Calibri"/>
        <family val="2"/>
      </rPr>
      <t>Expérience en production musicale</t>
    </r>
    <r>
      <rPr>
        <sz val="9"/>
        <color rgb="FF767676"/>
        <rFont val="Calibri"/>
        <family val="2"/>
      </rPr>
      <t xml:space="preserve">
Présentez votre parcours en tant que producteur.trice d'enregistrements sonores et/ou maison de disques.</t>
    </r>
  </si>
  <si>
    <t>CONTACT PRINCIPAL ★</t>
  </si>
  <si>
    <t>TITRE DE L'ALBUM ★</t>
  </si>
  <si>
    <t>STATUT DU TITRE ★</t>
  </si>
  <si>
    <t>Titre provisoire ou définitif ?</t>
  </si>
  <si>
    <t>S'AGIT-IL D'UNE PREMIÈRE DEMANDE POUR CE PROJET ? ★</t>
  </si>
  <si>
    <t>DATE DE LA DEMANDE PRÉCÉDENTE</t>
  </si>
  <si>
    <t>À remplir uniquement si vous avez répondu Non à la question précédente</t>
  </si>
  <si>
    <t>CATÉGORIE MUSICALE ★</t>
  </si>
  <si>
    <t>TYPE DE MUSIQUE ★</t>
  </si>
  <si>
    <t>CONTENU DE L'ALBUM ★</t>
  </si>
  <si>
    <t>DEMANDE VISANT À COMPLÉTER UN PROJET DÉJÀ ACCEPTÉ EN PRODUCTION ET PROMOTION DE TITRES ? ★</t>
  </si>
  <si>
    <t>DATE DE SORTIE ★</t>
  </si>
  <si>
    <t>STATUT DE LA DATE ★</t>
  </si>
  <si>
    <t>À remplir uniquement si vous avez répondu Oui à la question précédente</t>
  </si>
  <si>
    <t>NUMÉRO DE DOSSIER MUSICACTION</t>
  </si>
  <si>
    <t>Sélectionnez le style musical principal</t>
  </si>
  <si>
    <t>AAAA-MM-JJ</t>
  </si>
  <si>
    <t>Vocale, instrumentale ou autre</t>
  </si>
  <si>
    <t>Indiquez si c'est la première fois que vous déposez une demande pour ce projet</t>
  </si>
  <si>
    <t>Prévue, confirmée ou déjà parue</t>
  </si>
  <si>
    <t>Indiquez brièvement le contenu de l'album</t>
  </si>
  <si>
    <r>
      <rPr>
        <b/>
        <sz val="14"/>
        <color theme="1"/>
        <rFont val="Calibri"/>
        <family val="2"/>
      </rPr>
      <t>Description du projet d'album</t>
    </r>
    <r>
      <rPr>
        <b/>
        <sz val="12"/>
        <color theme="1"/>
        <rFont val="Calibri"/>
        <family val="2"/>
      </rPr>
      <t xml:space="preserve">
</t>
    </r>
    <r>
      <rPr>
        <sz val="9"/>
        <color rgb="FF767676"/>
        <rFont val="Calibri"/>
        <family val="2"/>
      </rPr>
      <t>Renseignements généraux sur le projet d'album soumis.</t>
    </r>
  </si>
  <si>
    <t>NOMBRE D'ANNÉES D'EXPÉRIENCE DE LA MAISON DE DISQUE SI AUTRE QUE LE PRODUCTEUR.TRICE D'ENREGISTREMENTS SONORES ★</t>
  </si>
  <si>
    <t>VENTES DES 3 DERNIÈRES ANNÉES — DEMANDEUR OU MAISON DE DISQUES (si contrat de licence) ★</t>
  </si>
  <si>
    <t>Indiquez les ventes de vos productions des 3 dernières années. Pour chaque titre commercialisé, remplissez les informations demandées dans le tableau ci-dessous.</t>
  </si>
  <si>
    <r>
      <t xml:space="preserve">
▪  </t>
    </r>
    <r>
      <rPr>
        <b/>
        <sz val="10"/>
        <color rgb="FF000000"/>
        <rFont val="Calibri"/>
        <family val="2"/>
      </rPr>
      <t xml:space="preserve">Vous avez un contrat de licence avec une maison de disques : </t>
    </r>
    <r>
      <rPr>
        <sz val="10"/>
        <color rgb="FF000000"/>
        <rFont val="Calibri"/>
        <family val="2"/>
      </rPr>
      <t xml:space="preserve">Complétez cette section avec les informations de votre maison de disques, </t>
    </r>
    <r>
      <rPr>
        <b/>
        <i/>
        <u/>
        <sz val="10"/>
        <color rgb="FF000000"/>
        <rFont val="Calibri"/>
        <family val="2"/>
      </rPr>
      <t>sauf</t>
    </r>
    <r>
      <rPr>
        <sz val="10"/>
        <color rgb="FF000000"/>
        <rFont val="Calibri"/>
        <family val="2"/>
      </rPr>
      <t xml:space="preserve"> si celle-ci est financée en </t>
    </r>
    <r>
      <rPr>
        <i/>
        <sz val="10"/>
        <color rgb="FF000000"/>
        <rFont val="Calibri"/>
        <family val="2"/>
      </rPr>
      <t>Enveloppe de financement global - Aide à l'entreprise</t>
    </r>
    <r>
      <rPr>
        <sz val="10"/>
        <color rgb="FF000000"/>
        <rFont val="Calibri"/>
        <family val="2"/>
      </rPr>
      <t xml:space="preserve"> (EFG), auquel cas vous utilisez vos propres informations.
▪  </t>
    </r>
    <r>
      <rPr>
        <b/>
        <sz val="10"/>
        <color rgb="FF000000"/>
        <rFont val="Calibri"/>
        <family val="2"/>
      </rPr>
      <t xml:space="preserve">Vous n'avez pas de contrat de licence : </t>
    </r>
    <r>
      <rPr>
        <sz val="10"/>
        <color rgb="FF000000"/>
        <rFont val="Calibri"/>
        <family val="2"/>
      </rPr>
      <t xml:space="preserve">Complétez cette section avec vos informations à titre de Demandeur et producteur.trice d'enregistrements sonores.
</t>
    </r>
  </si>
  <si>
    <t>Indiquez le titre de l'album</t>
  </si>
  <si>
    <t>L'ALBUM COMPORTERA UN MINIMUM DE 7 PLAGES OU 30 MINUTES DE CONTENU MUSICAL ★</t>
  </si>
  <si>
    <t>AU MOINS 50 % DE LA MUSIQUE ET DES PAROLES DE L’ALBUM SERONT L'ŒUVRE DE CITOYEN.NE.S OU RESIDENT.E.S PERMANENT.E.S CANADIEN.NE.S ★</t>
  </si>
  <si>
    <t>USAGE DE L'IA DANS LA CRÉATION OU LA PRODUCTION ? ★</t>
  </si>
  <si>
    <t>SI OUI, PRÉCISER LA NATURE DE L'UTILISATION</t>
  </si>
  <si>
    <t>Distribution canadienne pour l'album visé par la demande ★</t>
  </si>
  <si>
    <r>
      <rPr>
        <b/>
        <sz val="10"/>
        <color rgb="FFC00000"/>
        <rFont val="Calibri"/>
        <family val="2"/>
      </rPr>
      <t>Note importante</t>
    </r>
    <r>
      <rPr>
        <sz val="10"/>
        <color rgb="FFC00000"/>
        <rFont val="Calibri"/>
        <family val="2"/>
      </rPr>
      <t xml:space="preserve">
Toute demande transmise sans les contrats obligatoires  (★) sera refusée sans traitement. Si vous êtes un.e artiste ou un groupe qui s’auto-produit, vous n’avez pas besoin de contrat de production.</t>
    </r>
  </si>
  <si>
    <t>Réalisateur.trice ★</t>
  </si>
  <si>
    <t>Co-réalisateur.trice</t>
  </si>
  <si>
    <t>Arrangeur.e</t>
  </si>
  <si>
    <t>Chef.fe musicien.ne</t>
  </si>
  <si>
    <t>Direction artistique ★</t>
  </si>
  <si>
    <t>Ingénieur.e à l'enregistrement</t>
  </si>
  <si>
    <t>Ingénieur.e au mixage</t>
  </si>
  <si>
    <t>Ingénieur.e au mastering (gravure)</t>
  </si>
  <si>
    <t>Programmeur.se</t>
  </si>
  <si>
    <t>Copiste</t>
  </si>
  <si>
    <t>Autre :</t>
  </si>
  <si>
    <t>Interprète principal.e</t>
  </si>
  <si>
    <t>Studio d'enregistrement #1</t>
  </si>
  <si>
    <t>Studio d'enregistrement #2</t>
  </si>
  <si>
    <t>Studio de mixage</t>
  </si>
  <si>
    <t>Studio de mastering (gravure)</t>
  </si>
  <si>
    <t>Interprète invité.e #1</t>
  </si>
  <si>
    <t>Interprète invité.e #2</t>
  </si>
  <si>
    <t>Interprète invité.e #3</t>
  </si>
  <si>
    <t>Interprète invité.e #4</t>
  </si>
  <si>
    <t>Interprète invité.e #5</t>
  </si>
  <si>
    <t>Musicien.ne #1</t>
  </si>
  <si>
    <t>Musicien.ne #2</t>
  </si>
  <si>
    <t>Musicien.ne #3</t>
  </si>
  <si>
    <t>Musicien.ne #4</t>
  </si>
  <si>
    <t>Musicien.ne #5</t>
  </si>
  <si>
    <t>Musicien.ne #6</t>
  </si>
  <si>
    <t>Musicien.ne #7</t>
  </si>
  <si>
    <t>Musicien.ne #8</t>
  </si>
  <si>
    <t>Choriste #1</t>
  </si>
  <si>
    <t>Choriste #2</t>
  </si>
  <si>
    <t>Choriste #3</t>
  </si>
  <si>
    <t>H</t>
  </si>
  <si>
    <t>i</t>
  </si>
  <si>
    <r>
      <rPr>
        <b/>
        <sz val="14"/>
        <color theme="1"/>
        <rFont val="Calibri"/>
        <family val="2"/>
      </rPr>
      <t xml:space="preserve">Critères d'admissibilité </t>
    </r>
    <r>
      <rPr>
        <sz val="9"/>
        <color rgb="FF767676"/>
        <rFont val="Calibri"/>
        <family val="2"/>
      </rPr>
      <t xml:space="preserve">
Vérification obligatoire pour s'assurer que l’album visé par la demande respecte les normes de contenu canadien et francophone.</t>
    </r>
  </si>
  <si>
    <t>RÉALISATIONS DANS LES 36 DERNIERS MOIS ★</t>
  </si>
  <si>
    <t>Veuillez indiquer tout élément pertinent : visibilité médiatique (presse, web, télé, etc.), radio (commerciale, régionale, communautaire ou universitaire), sorties de titres ou d'EP, collaborations, prix et récompenses, rayonnement international, adhésion à des associations de la francophonie canadienne, etc.</t>
  </si>
  <si>
    <t>DÉCRIRE LE NOUVEL ALBUM ★</t>
  </si>
  <si>
    <t>DÉCRIRE LE CRÉNEAU DE L'ALBUM ET COMMENT IL SE DÉMARQUERA FACE À SA CONCURRENCE ★</t>
  </si>
  <si>
    <t>DÉCRIRE LES STRATÉGIES DE COMMERCIALISATION POUR ATTEINDRE LA CLIENTÈLE CIBLÉE ★</t>
  </si>
  <si>
    <t>Le curriculum vitae (CV) du ou de la réalisateur.trice et celui du ou de la directeur.trice artistique (s'il y a lieu) sont obligatoires (★) et doivent être joints à la demande. Sans ces documents, la demande est jugée incomplète et retournée.</t>
  </si>
  <si>
    <t>Décrivez le choix des œuvres, l'équipe de réalisation ainsi que les conditions et le contexte de production.</t>
  </si>
  <si>
    <t>Décrivez le positionnement de l'album sur le marché et ce qui le distingue de la concurrence.</t>
  </si>
  <si>
    <t>Décrivez les moyens et actions prévus pour rejoindre la clientèle ciblée et assurer la mise en marché de l'album.</t>
  </si>
  <si>
    <r>
      <rPr>
        <b/>
        <sz val="14"/>
        <color theme="1"/>
        <rFont val="Calibri"/>
        <family val="2"/>
      </rPr>
      <t>Présentation du projet d'album</t>
    </r>
    <r>
      <rPr>
        <sz val="9"/>
        <color rgb="FF767676"/>
        <rFont val="Calibri"/>
        <family val="2"/>
      </rPr>
      <t xml:space="preserve">
Cette section présente le projet d'album dans son ensemble : réalisations récentes de l'artiste, contenu et conditions de production, positionnement sur le marché et stratégies de commercialisation.</t>
    </r>
  </si>
  <si>
    <r>
      <rPr>
        <b/>
        <sz val="14"/>
        <rFont val="Calibri"/>
        <family val="2"/>
      </rPr>
      <t>Partenaires contractuels du projet d'album</t>
    </r>
    <r>
      <rPr>
        <sz val="9"/>
        <color rgb="FF767676"/>
        <rFont val="Calibri"/>
        <family val="2"/>
      </rPr>
      <t xml:space="preserve">
Cette section identifie les partenaires impliqués dans le projet d'album. Les contrats obligatoires (★) doivent être joints à la demande.</t>
    </r>
  </si>
  <si>
    <r>
      <rPr>
        <b/>
        <sz val="14"/>
        <color theme="1"/>
        <rFont val="Calibri"/>
        <family val="2"/>
      </rPr>
      <t>Équipe technique</t>
    </r>
    <r>
      <rPr>
        <sz val="9"/>
        <color rgb="FF767676"/>
        <rFont val="Calibri"/>
        <family val="2"/>
      </rPr>
      <t xml:space="preserve">
Cette section présente les professionnels responsables de la réalisation technique de l'album (réalisateur.trice, ingénieur.e de son, mixage, mastering, etc.).</t>
    </r>
  </si>
  <si>
    <r>
      <rPr>
        <b/>
        <sz val="14"/>
        <color theme="1"/>
        <rFont val="Calibri"/>
        <family val="2"/>
      </rPr>
      <t>Équipe artistique</t>
    </r>
    <r>
      <rPr>
        <sz val="9"/>
        <color rgb="FF767676"/>
        <rFont val="Calibri"/>
        <family val="2"/>
      </rPr>
      <t xml:space="preserve">
Cette section présente les artistes et collaborateur.trice.s contribuant au contenu artistique de l'album (musicien.ne.s, arrangeur.euse.s, auteur.trice.s, compositeur.trice.s, etc.).</t>
    </r>
  </si>
  <si>
    <r>
      <rPr>
        <b/>
        <sz val="14"/>
        <color theme="1"/>
        <rFont val="Calibri"/>
        <family val="2"/>
      </rPr>
      <t>Studios</t>
    </r>
    <r>
      <rPr>
        <sz val="9"/>
        <color rgb="FF767676"/>
        <rFont val="Calibri"/>
        <family val="2"/>
      </rPr>
      <t xml:space="preserve">
Cette section indique les lieux d'enregistrement, de mixage et de mastering prévus pour la production de l'album.</t>
    </r>
  </si>
  <si>
    <r>
      <rPr>
        <b/>
        <sz val="14"/>
        <color theme="1"/>
        <rFont val="Calibri"/>
        <family val="2"/>
      </rPr>
      <t>Échancier (max 12 mois)</t>
    </r>
    <r>
      <rPr>
        <sz val="9"/>
        <color rgb="FF767676"/>
        <rFont val="Calibri"/>
        <family val="2"/>
      </rPr>
      <t xml:space="preserve">
Cette section présente le calendrier de production sur un maximum de 12 mois, en précisant les grandes étapes et activités prévues, de l'enregistrement jusqu'à la parution de l'album.</t>
    </r>
  </si>
  <si>
    <t>SECTION 4</t>
  </si>
  <si>
    <t>BUDGET DE PRODUCTION</t>
  </si>
  <si>
    <t>POSTE BUDGÉTAIRE</t>
  </si>
  <si>
    <t>1.</t>
  </si>
  <si>
    <t>REVENUS</t>
  </si>
  <si>
    <t>1.1</t>
  </si>
  <si>
    <t>1.2</t>
  </si>
  <si>
    <t>Autres subventions (préciser)</t>
  </si>
  <si>
    <t>1.3</t>
  </si>
  <si>
    <t>Participation de la ou du Demandeur</t>
  </si>
  <si>
    <t>1.4</t>
  </si>
  <si>
    <t>Autres revenus (préciser)</t>
  </si>
  <si>
    <t>DÉPENSES</t>
  </si>
  <si>
    <t>CACHETS</t>
  </si>
  <si>
    <t xml:space="preserve">FRAIS DE STUDIO </t>
  </si>
  <si>
    <t xml:space="preserve">ARRANGEMENTS </t>
  </si>
  <si>
    <t>DIRECTION ARTISTIQUE</t>
  </si>
  <si>
    <t>RÉALISATION</t>
  </si>
  <si>
    <t>GRAVURE (MASTERING)</t>
  </si>
  <si>
    <t>POCHETTE</t>
  </si>
  <si>
    <t>UNITÉ</t>
  </si>
  <si>
    <t>TOTAL REVENUS</t>
  </si>
  <si>
    <t>Sous-total CACHETS</t>
  </si>
  <si>
    <t>BUDGET
ACCEPTÉ</t>
  </si>
  <si>
    <t>COÛT
UNITAIRE</t>
  </si>
  <si>
    <t>MONTANT
TOTAL</t>
  </si>
  <si>
    <t>LIEN DE
DÉPENDANCE</t>
  </si>
  <si>
    <t>QTÉ</t>
  </si>
  <si>
    <t>BUDGET
DEMANDÉ</t>
  </si>
  <si>
    <t>2.</t>
  </si>
  <si>
    <t>Sous-total STUDIOS</t>
  </si>
  <si>
    <t>3.</t>
  </si>
  <si>
    <t>4.</t>
  </si>
  <si>
    <t>5.</t>
  </si>
  <si>
    <t>Sous-total ARRANGEMENTS</t>
  </si>
  <si>
    <t>Sous-total RÉALISATION</t>
  </si>
  <si>
    <t>6.</t>
  </si>
  <si>
    <t>7.</t>
  </si>
  <si>
    <t>Sous-total GRAVURE</t>
  </si>
  <si>
    <t>8.</t>
  </si>
  <si>
    <t>Sous-total POCHETTE</t>
  </si>
  <si>
    <t>TOTAL DES DÉPENSES ADMISSIBLES</t>
  </si>
  <si>
    <t>TOTAL DES DÉPENSES</t>
  </si>
  <si>
    <t>50% DES DÉPENSES</t>
  </si>
  <si>
    <t>Sous-total DIRECTION ARTISTIQUE</t>
  </si>
  <si>
    <t>MONTANT DEMANDÉ À MUSICACTION ★</t>
  </si>
  <si>
    <t>TOTAL AVANT ADMINISTRATION</t>
  </si>
  <si>
    <t>ADMINISTRATION (15% DES DÉPENSES ADMISSIBLES)</t>
  </si>
  <si>
    <t>Correspond à la moitié de vos dépenses admissibles (D). Il s'agit du montant de l'aide maximale auquel vous pouvez prétendre.</t>
  </si>
  <si>
    <t>RÉSERVÉ À L'ADMINISTRATION</t>
  </si>
  <si>
    <t>DATE DE DÉPÔT DE LA DEMANDE</t>
  </si>
  <si>
    <t>DÉPENSES ADMISSIBLES À PARTIR DU</t>
  </si>
  <si>
    <r>
      <rPr>
        <b/>
        <sz val="10"/>
        <color theme="1"/>
        <rFont val="Calibri"/>
        <family val="2"/>
      </rPr>
      <t xml:space="preserve">À la fois signataire autorisé.e et personne-ressource ?
</t>
    </r>
    <r>
      <rPr>
        <sz val="10"/>
        <color theme="1"/>
        <rFont val="Calibri"/>
        <family val="2"/>
      </rPr>
      <t xml:space="preserve">Si vous êtes </t>
    </r>
    <r>
      <rPr>
        <b/>
        <i/>
        <u/>
        <sz val="10"/>
        <color theme="1"/>
        <rFont val="Calibri"/>
        <family val="2"/>
      </rPr>
      <t>seul.e</t>
    </r>
    <r>
      <rPr>
        <sz val="10"/>
        <color theme="1"/>
        <rFont val="Calibri"/>
        <family val="2"/>
      </rPr>
      <t xml:space="preserve"> à gérer votre dossier, sachez qu'il n'est pas nécessaire de répéter vos coordonnées dans la section personne-ressource.</t>
    </r>
  </si>
  <si>
    <r>
      <rPr>
        <b/>
        <sz val="10"/>
        <color rgb="FFC00000"/>
        <rFont val="Calibri"/>
        <family val="2"/>
      </rPr>
      <t>Note importante</t>
    </r>
    <r>
      <rPr>
        <sz val="10"/>
        <color rgb="FFC00000"/>
        <rFont val="Calibri"/>
        <family val="2"/>
      </rPr>
      <t xml:space="preserve">
Les rééditions et les compilations ne sont pas admissibles. Il peut s’agir cependant de réenregistrements d'album et d'albums en concert (« Live »).</t>
    </r>
  </si>
  <si>
    <r>
      <t xml:space="preserve">Inclure tous les albums, titre et EP parus (sauf l'album visé par la demande).
</t>
    </r>
    <r>
      <rPr>
        <b/>
        <sz val="10"/>
        <color theme="1"/>
        <rFont val="Calibri"/>
        <family val="2"/>
      </rPr>
      <t xml:space="preserve">Pour les ventes numériques : </t>
    </r>
    <r>
      <rPr>
        <sz val="10"/>
        <color theme="1"/>
        <rFont val="Calibri"/>
        <family val="2"/>
      </rPr>
      <t>750 streams = 1 unité vendue et 5 titres numériques vendus = 1 unité vendue.</t>
    </r>
  </si>
  <si>
    <t>À remplir uniquement si l'artiste s'identifie publiquement par ses véritables prénom et nom de famille. Laisser vide dans le cas d'un nom d'artiste ou d'un groupe.</t>
  </si>
  <si>
    <t>Nom de famille, nom d'artiste (ou nom de scène) ou nom du groupe, tel qu'il apparaît publiquement (exemple : sur une pochette d'album).</t>
  </si>
  <si>
    <t>PLATEFORME ★</t>
  </si>
  <si>
    <t>URL / NOM DU PROFIL ★</t>
  </si>
  <si>
    <t>NOMBRE D'ABONNÉ.E.S ACTUELS ★</t>
  </si>
  <si>
    <r>
      <rPr>
        <b/>
        <sz val="14"/>
        <color theme="1"/>
        <rFont val="Calibri"/>
        <family val="2"/>
      </rPr>
      <t>Courte biographie de l'artiste ★</t>
    </r>
    <r>
      <rPr>
        <sz val="9"/>
        <color rgb="FF767676"/>
        <rFont val="Calibri"/>
        <family val="2"/>
      </rPr>
      <t xml:space="preserve">
Présentez l'artiste ou le groupe en quelques mots (parcours, style, influences, etc.)</t>
    </r>
  </si>
  <si>
    <t>NOM DE FAMILLE ★</t>
  </si>
  <si>
    <t>RÔLE PRINCIPAL ★</t>
  </si>
  <si>
    <t>CITOYENNETÉ ★</t>
  </si>
  <si>
    <t>Producteur.trice (propriétaire des bandes maîtresses) ★</t>
  </si>
  <si>
    <t>RÔLE ★</t>
  </si>
  <si>
    <t>NOM DE L'ENTREPRISE / PERSONNE ★</t>
  </si>
  <si>
    <t>CONTRAT FOURNI ★</t>
  </si>
  <si>
    <t>Champs de saisie conditionnelle</t>
  </si>
  <si>
    <t>Ne pas modifier — Valeur calculée automatiquement</t>
  </si>
  <si>
    <t>Lire attentivement avant de remplir les champs obligatoires d'une section</t>
  </si>
  <si>
    <t>Appel à l'attention du Demandeur sur les critères d'amissibilité du programme</t>
  </si>
  <si>
    <t>Ne pas modifier — Champs réservé à l'administration</t>
  </si>
  <si>
    <r>
      <rPr>
        <b/>
        <sz val="14"/>
        <color theme="1"/>
        <rFont val="Calibri"/>
        <family val="2"/>
      </rPr>
      <t>Discographie et ventes ★</t>
    </r>
    <r>
      <rPr>
        <sz val="9"/>
        <color rgb="FF767676"/>
        <rFont val="Calibri"/>
        <family val="2"/>
      </rPr>
      <t xml:space="preserve">
Liste des enregistrements sonores commercialisés par l'artiste ou le groupe (album, EP, titres, etc.), sans l'album visé par la demande.</t>
    </r>
  </si>
  <si>
    <t>Maison de disques (si contrat de licence) ★</t>
  </si>
  <si>
    <t>NOM DE LA PERSONNE ★</t>
  </si>
  <si>
    <t>NOM DU STUDIO ★</t>
  </si>
  <si>
    <t>PÉRIODE ★</t>
  </si>
  <si>
    <t>ACTIVITÉS PRÉVUES ★</t>
  </si>
  <si>
    <t>Maximum 25 000 $ en musique vocale francophone, en langues autochtones et musique globale, 20 000 $ pour les autres musiques.</t>
  </si>
  <si>
    <t xml:space="preserve">Somme de toutes les dépenses soumises par la ou le Demandeur et acceptées par Musicaction selon le programme. </t>
  </si>
  <si>
    <t>Somme des dépenses nécessaires pour couvrir l'engagement, avant l'ajout des frais d'administration. Elle sert alors de base de calcul.</t>
  </si>
  <si>
    <t>Frais de gestion du projet, calculés automatiquement à hauteur de 15 % du total des dépenses admissibles (Demandeur = A / Musicaction = B).</t>
  </si>
  <si>
    <t>Coût total du projet, administration incluse (Demandeur = A + C / Musicaction B + C).</t>
  </si>
  <si>
    <t>SECTION 5</t>
  </si>
  <si>
    <t>SECTION 7</t>
  </si>
  <si>
    <t>SECTION 6</t>
  </si>
  <si>
    <t>La ou le Demandeur déclare qu'il ou elle est canadien.ne et que l'artiste visé.e par la demande est canadien.ne au sens du programme de Musicaction.</t>
  </si>
  <si>
    <t>La ou le Demandeur déclare qu'il ou elle respecte toutes les règles et critères du programme.</t>
  </si>
  <si>
    <t>La ou le Demandeur déclare que ce projet n'a pas été déposé à FACTOR.</t>
  </si>
  <si>
    <t>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</si>
  <si>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La ou le Demandeur déclare avoir obtenu le consentement des personnes dont elle ou il fournit les renseignements personnels à Musicaction aux fins de leur collecte et utilisation et communication décrites ci-haut.</t>
  </si>
  <si>
    <t xml:space="preserve">Advenant l’acceptation de sa demande, la ou le Demandeur autorise Musicaction à partager publiquement (site web, rapport annuel, etc.) des renseignements à propos du projet accepté, notamment son nom, le nom de tout.e artiste visé.e. et le montant de l’engagement accordé. </t>
  </si>
  <si>
    <t>La ou le Demandeur déclare que tous les renseignements contenus dans ce dossier sont exacts.</t>
  </si>
  <si>
    <t>DÉCLARATIONS</t>
  </si>
  <si>
    <t>9.</t>
  </si>
  <si>
    <t>11.</t>
  </si>
  <si>
    <t>12.</t>
  </si>
  <si>
    <t>13.</t>
  </si>
  <si>
    <t>14.</t>
  </si>
  <si>
    <t>15.</t>
  </si>
  <si>
    <t>16.</t>
  </si>
  <si>
    <t>10.</t>
  </si>
  <si>
    <t>COÛT TOTAL DU PROJET ★</t>
  </si>
  <si>
    <t>DATE DE SIGNATURE ★</t>
  </si>
  <si>
    <t>SIGNATAIRE AUTORISÉ.E ★</t>
  </si>
  <si>
    <t>LA OU LE DEMANDEUR CONSENT À RECEVOIR LES COMMUNIQUÉS ET INFOLETTRES DE MUSICACTION  ★</t>
  </si>
  <si>
    <r>
      <t xml:space="preserve">La ou le Demandeur déclare que tout élu.e, fonctionnaire ou titulaire d'une charge publique fédérale, anciennement ou actuellement en poste, se conforme aux dispositions du </t>
    </r>
    <r>
      <rPr>
        <i/>
        <sz val="11"/>
        <color rgb="FF2E2E2E"/>
        <rFont val="Calibri"/>
        <family val="2"/>
      </rPr>
      <t>Code régissant les conflits d'intérêts des députés et sénateurs</t>
    </r>
    <r>
      <rPr>
        <sz val="11"/>
        <color rgb="FF2E2E2E"/>
        <rFont val="Calibri"/>
        <family val="2"/>
      </rPr>
      <t>, du</t>
    </r>
    <r>
      <rPr>
        <i/>
        <sz val="11"/>
        <color rgb="FF2E2E2E"/>
        <rFont val="Calibri"/>
        <family val="2"/>
      </rPr>
      <t xml:space="preserve"> Code de valeurs et d'éthique de la fonction publique</t>
    </r>
    <r>
      <rPr>
        <sz val="11"/>
        <color rgb="FF2E2E2E"/>
        <rFont val="Calibri"/>
        <family val="2"/>
      </rPr>
      <t xml:space="preserve">, du </t>
    </r>
    <r>
      <rPr>
        <i/>
        <sz val="11"/>
        <color rgb="FF2E2E2E"/>
        <rFont val="Calibri"/>
        <family val="2"/>
      </rPr>
      <t>Code régissant la conduite des titulaires de charge publique</t>
    </r>
    <r>
      <rPr>
        <sz val="11"/>
        <color rgb="FF2E2E2E"/>
        <rFont val="Calibri"/>
        <family val="2"/>
      </rPr>
      <t xml:space="preserve"> </t>
    </r>
    <r>
      <rPr>
        <i/>
        <sz val="11"/>
        <color rgb="FF2E2E2E"/>
        <rFont val="Calibri"/>
        <family val="2"/>
      </rPr>
      <t>en ce qui concerne les conflits d'intérêts et l'après-mandat</t>
    </r>
    <r>
      <rPr>
        <sz val="11"/>
        <color rgb="FF2E2E2E"/>
        <rFont val="Calibri"/>
        <family val="2"/>
      </rPr>
      <t>.</t>
    </r>
  </si>
  <si>
    <r>
      <rPr>
        <b/>
        <sz val="14"/>
        <color theme="1"/>
        <rFont val="Calibri"/>
        <family val="2"/>
      </rPr>
      <t>Déclarations et autorisations de la ou du Demandeur</t>
    </r>
    <r>
      <rPr>
        <b/>
        <sz val="12"/>
        <color theme="1"/>
        <rFont val="Calibri"/>
        <family val="2"/>
      </rPr>
      <t xml:space="preserve">
</t>
    </r>
    <r>
      <rPr>
        <sz val="9"/>
        <color rgb="FF767676"/>
        <rFont val="Calibri"/>
        <family val="2"/>
      </rPr>
      <t>À lire attentivement - En signant, la ou le Demandeur atteste l'exactitude de l'ensemble du dossier.</t>
    </r>
  </si>
  <si>
    <t>Je confirme avoir lu les déclarations et l'attestation ci-dessus et être en accord avec celles-ci.</t>
  </si>
  <si>
    <t>SIGNATURE ★</t>
  </si>
  <si>
    <t>Selon la saisie dans l'onglet  « 1. Demandeur », section C.</t>
  </si>
  <si>
    <r>
      <rPr>
        <b/>
        <sz val="14"/>
        <color theme="1"/>
        <rFont val="Calibri"/>
        <family val="2"/>
      </rPr>
      <t>Communiqués et infolettres</t>
    </r>
    <r>
      <rPr>
        <b/>
        <sz val="12"/>
        <color theme="1"/>
        <rFont val="Calibri"/>
        <family val="2"/>
      </rPr>
      <t xml:space="preserve">
</t>
    </r>
    <r>
      <rPr>
        <sz val="9"/>
        <color rgb="FF767676"/>
        <rFont val="Calibri"/>
        <family val="2"/>
      </rPr>
      <t>Indiquez si vous souhaitez recevoir les communications et publications de Musicaction.</t>
    </r>
  </si>
  <si>
    <r>
      <rPr>
        <b/>
        <sz val="14"/>
        <color theme="1"/>
        <rFont val="Calibri"/>
        <family val="2"/>
      </rPr>
      <t>Confirmation et signature</t>
    </r>
    <r>
      <rPr>
        <b/>
        <sz val="12"/>
        <color theme="1"/>
        <rFont val="Calibri"/>
        <family val="2"/>
      </rPr>
      <t xml:space="preserve">
</t>
    </r>
    <r>
      <rPr>
        <sz val="9"/>
        <color rgb="FF767676"/>
        <rFont val="Calibri"/>
        <family val="2"/>
      </rPr>
      <t>Veuillez attester l'exactitude des renseignements fournis et autoriser le traitement de la demande.</t>
    </r>
  </si>
  <si>
    <t>Je confirme que toutes les sections du formulaire de demande ont été complétées.</t>
  </si>
  <si>
    <r>
      <rPr>
        <b/>
        <sz val="14"/>
        <color theme="1"/>
        <rFont val="Calibri"/>
        <family val="2"/>
      </rPr>
      <t xml:space="preserve">Résumé financier de la demande </t>
    </r>
    <r>
      <rPr>
        <b/>
        <sz val="12"/>
        <color theme="1"/>
        <rFont val="Calibri"/>
        <family val="2"/>
      </rPr>
      <t xml:space="preserve">
</t>
    </r>
    <r>
      <rPr>
        <sz val="9"/>
        <color rgb="FF767676"/>
        <rFont val="Calibri"/>
        <family val="2"/>
      </rPr>
      <t>Aperçu consolidé du montant demandé et du montant total des dépenses soumises dans la demande (coût de production, incluant les frais d'administration).</t>
    </r>
  </si>
  <si>
    <t>Veuillez saisir votre nom complet ou insérer une image de votre signature manuscrite dans le champ ci-dessous.</t>
  </si>
  <si>
    <t>Cet onglet est protégé. Veuillez ne pas modifier sa structure.</t>
  </si>
  <si>
    <t>Curriculum vitae du ou de la réalisateur.trice</t>
  </si>
  <si>
    <t>Contrat de distribution avec une entreprise canadienne</t>
  </si>
  <si>
    <t>Contrat de gérance (si applicable)</t>
  </si>
  <si>
    <t>Contrat de production de spectacles (si applicable)</t>
  </si>
  <si>
    <t>Contrat d'agence de spectacles (si applicable)</t>
  </si>
  <si>
    <t>Contrat d'éditions (si applicable)</t>
  </si>
  <si>
    <t>Curriculum vitae du ou de la directeur.trice artistique (si applicable)</t>
  </si>
  <si>
    <t>Contrat de licence, si la maison de disques n’est pas le ou la producteur.trice</t>
  </si>
  <si>
    <t>1. Demandeur</t>
  </si>
  <si>
    <t>2. Artiste</t>
  </si>
  <si>
    <t>3. Projet</t>
  </si>
  <si>
    <t>4. Budget</t>
  </si>
  <si>
    <t>MUSICACTION</t>
  </si>
  <si>
    <t>ONGLET</t>
  </si>
  <si>
    <r>
      <rPr>
        <b/>
        <sz val="14"/>
        <color theme="1"/>
        <rFont val="Calibri"/>
        <family val="2"/>
      </rPr>
      <t>Onglets à compléter</t>
    </r>
    <r>
      <rPr>
        <b/>
        <sz val="12"/>
        <color theme="1"/>
        <rFont val="Calibri"/>
        <family val="2"/>
      </rPr>
      <t xml:space="preserve">
</t>
    </r>
    <r>
      <rPr>
        <sz val="9"/>
        <color rgb="FF767676"/>
        <rFont val="Calibri"/>
        <family val="2"/>
      </rPr>
      <t>Assurez-vous que les onglets suivants ont été remplis avant de soumettre votre demande.</t>
    </r>
  </si>
  <si>
    <t>OBLIGATOIRE POUR TOUTES LES DEMANDES ★</t>
  </si>
  <si>
    <t>DOCUMENT</t>
  </si>
  <si>
    <t>SELON LA SITUATION ★</t>
  </si>
  <si>
    <t>Trois chansons de l’enregistrement sonore pour lequel une aide financière est demandée en format MP3</t>
  </si>
  <si>
    <t>Contrat de production pour l'album visé si la ou le Demandeur autre que l'artiste</t>
  </si>
  <si>
    <t>Contrat de sous-distribution (si applicable)</t>
  </si>
  <si>
    <t>6. Démographique (portion Demandeur)</t>
  </si>
  <si>
    <t>6. Démographique (portion Artiste)</t>
  </si>
  <si>
    <r>
      <rPr>
        <b/>
        <sz val="14"/>
        <color theme="1"/>
        <rFont val="Calibri"/>
        <family val="2"/>
      </rPr>
      <t>Documents à joindre</t>
    </r>
    <r>
      <rPr>
        <b/>
        <sz val="12"/>
        <color theme="1"/>
        <rFont val="Calibri"/>
        <family val="2"/>
      </rPr>
      <t xml:space="preserve">
</t>
    </r>
    <r>
      <rPr>
        <sz val="9"/>
        <color rgb="FF767676"/>
        <rFont val="Calibri"/>
        <family val="2"/>
      </rPr>
      <t>Cochez chaque document dans la colonne appropriée avant la soumission de votre demande via la page d'envoi de Musicaction.</t>
    </r>
  </si>
  <si>
    <t>☐</t>
  </si>
  <si>
    <t xml:space="preserve">Documents constitutifs </t>
  </si>
  <si>
    <t>États financiers de l’entreprise et des compagnies reliées dans les 12 mois précédant la demande et respectant les normes concernant les états financiers</t>
  </si>
  <si>
    <t>Organigramme interne de l'entreprise (employé.e.s et fonctions)</t>
  </si>
  <si>
    <t>Liste des administrateur.trice.s et des membres, associé.e.s ou actionnaires avec structure du capital-actions</t>
  </si>
  <si>
    <t xml:space="preserve">Résolutions, règlements et accords conclus avec les actionnaires et tout autre accord susceptible, séparément ou ensemble, d’avoir un effet sur la propriété ou le contrôle de la ou du Demandeur </t>
  </si>
  <si>
    <t>Résolution du conseil d’administration autorisant le dépôt des demandes et désignant un.e signataire autorisé.e.</t>
  </si>
  <si>
    <t>Organigramme de l’entreprise et des entreprises reliées en musique (production, promotion, studio, édition, distribution et spectacles) avec précisions sur l’actionnariat</t>
  </si>
  <si>
    <r>
      <rPr>
        <b/>
        <sz val="14"/>
        <color theme="1"/>
        <rFont val="Calibri"/>
        <family val="2"/>
      </rPr>
      <t xml:space="preserve">Documents relatifs à l'entreprise </t>
    </r>
    <r>
      <rPr>
        <b/>
        <sz val="11"/>
        <color theme="1" tint="0.249977111117893"/>
        <rFont val="Calibri"/>
        <family val="2"/>
      </rPr>
      <t>(si ce n'est déjà fourni)</t>
    </r>
    <r>
      <rPr>
        <b/>
        <sz val="12"/>
        <color theme="1"/>
        <rFont val="Calibri"/>
        <family val="2"/>
      </rPr>
      <t xml:space="preserve">
</t>
    </r>
    <r>
      <rPr>
        <sz val="9"/>
        <color rgb="FF767676"/>
        <rFont val="Calibri"/>
        <family val="2"/>
      </rPr>
      <t>Documents requis uniquement lors de l'acceptation de la demande.</t>
    </r>
  </si>
  <si>
    <t>Textes de ces trois chansons, s'il y a lieu, pour l’évaluation jury</t>
  </si>
  <si>
    <t>BILAN
SOUMIS</t>
  </si>
  <si>
    <t>BILAN
ACCEPTÉ</t>
  </si>
  <si>
    <t>2.1   Interprète principal.e</t>
  </si>
  <si>
    <t>2.2   Interprètes invité.e.s</t>
  </si>
  <si>
    <t>2.3   Choristes</t>
  </si>
  <si>
    <t>2.4   UDA</t>
  </si>
  <si>
    <t>2.5   Chef.fe musicien.ne</t>
  </si>
  <si>
    <t>2.6   Musicien.ne.s</t>
  </si>
  <si>
    <t xml:space="preserve">2.7   Guilde des musicien.ne.s </t>
  </si>
  <si>
    <t>3.1   Studio d’enregistrement</t>
  </si>
  <si>
    <t>3.2   Ingénieur.e à l'enregistrement</t>
  </si>
  <si>
    <t>3.3   Studio de mixage</t>
  </si>
  <si>
    <t>3.4   Ingénieur.e au mixage</t>
  </si>
  <si>
    <t>3.5   Rubans et fournitures</t>
  </si>
  <si>
    <t>3.6   Location d'équipements</t>
  </si>
  <si>
    <t>3.7   Autre (préciser)</t>
  </si>
  <si>
    <t>4.1   Arrangeur.e</t>
  </si>
  <si>
    <t>4.2   Programmeur.se</t>
  </si>
  <si>
    <t>4.3   Copiste</t>
  </si>
  <si>
    <t>5.1   Direction artistique</t>
  </si>
  <si>
    <t>6.1   Réalisateur.trice</t>
  </si>
  <si>
    <t>6.2   Co-réalisateur.trice</t>
  </si>
  <si>
    <t>7.1   Studio</t>
  </si>
  <si>
    <t>7.2   Ingénieur.e</t>
  </si>
  <si>
    <t>7.3   Autre (préciser)</t>
  </si>
  <si>
    <t>8.1   Session photos</t>
  </si>
  <si>
    <t>8.2   Graphisme</t>
  </si>
  <si>
    <t>8.3   Styliste, maquillage, coiffure</t>
  </si>
  <si>
    <t>8.4   Autre (préciser)</t>
  </si>
  <si>
    <t>6.3   Autre (préciser)</t>
  </si>
  <si>
    <t>4.4   Autre (préciser)</t>
  </si>
  <si>
    <t>SECTION 9</t>
  </si>
  <si>
    <t>Parachèvement
PRODUCTION D'UN ALBUM
2026-2027</t>
  </si>
  <si>
    <t>BILAN DE PRODUCTION</t>
  </si>
  <si>
    <t>Poste budgétaire</t>
  </si>
  <si>
    <t>Pièces à fournir</t>
  </si>
  <si>
    <t>MONTANT SOUMIS</t>
  </si>
  <si>
    <t>MONTANT ACCEPTÉ</t>
  </si>
  <si>
    <t>MONTANT REFUSÉ</t>
  </si>
  <si>
    <t>SECTION 10</t>
  </si>
  <si>
    <t>TABLEAU DÉTAILLÉ DES DÉPENSES</t>
  </si>
  <si>
    <t>DEMANDE</t>
  </si>
  <si>
    <t>MONTANT ($) ARRONDI AUTOMATIQUEMENT</t>
  </si>
  <si>
    <t>NOM DE L'ORGANISME,
DU FOURNISSEUR OU
AUTRE PRÉCISION</t>
  </si>
  <si>
    <t>MONTANT ($) ARRONDI
AUTOMATIQUEMENT</t>
  </si>
  <si>
    <t>RÔLE</t>
  </si>
  <si>
    <t>PRÉNOM</t>
  </si>
  <si>
    <t>CITOYENNETÉ</t>
  </si>
  <si>
    <t>ADRESSE</t>
  </si>
  <si>
    <t>PROVINCE</t>
  </si>
  <si>
    <t>CODE POSTAL</t>
  </si>
  <si>
    <t>TÉLÉPHONE</t>
  </si>
  <si>
    <t>COURRIEL</t>
  </si>
  <si>
    <t>PROVINCE D'ORIGINE</t>
  </si>
  <si>
    <t>Auteur.trice #1</t>
  </si>
  <si>
    <t>Auteur.trice #2</t>
  </si>
  <si>
    <t>Auteur.trice #3</t>
  </si>
  <si>
    <t>Compositeur.trice #1</t>
  </si>
  <si>
    <t>Compositeur.trice #2</t>
  </si>
  <si>
    <t>Compositeur.trice #3</t>
  </si>
  <si>
    <t>Éditeur.trice #1</t>
  </si>
  <si>
    <t>Éditeur.trice #2</t>
  </si>
  <si>
    <t>Éditeur.trice #3</t>
  </si>
  <si>
    <t>ŒUVRE ORIGINALE ?</t>
  </si>
  <si>
    <t>VILLE</t>
  </si>
  <si>
    <t>TOTAL TITRE 1</t>
  </si>
  <si>
    <t>🔒 RÉSERVÉ MUSICACTION</t>
  </si>
  <si>
    <t>TOTAL TITRE 15</t>
  </si>
  <si>
    <t>TOTAL TITRE 14</t>
  </si>
  <si>
    <t>TOTAL TITRE 13</t>
  </si>
  <si>
    <t>TOTAL TITRE 12</t>
  </si>
  <si>
    <t>TOTAL TITRE 11</t>
  </si>
  <si>
    <t>TOTAL TITRE 10</t>
  </si>
  <si>
    <t>TOTAL TITRE 9</t>
  </si>
  <si>
    <t>TOTAL TITRE 7</t>
  </si>
  <si>
    <t>TOTAL TITRE 6</t>
  </si>
  <si>
    <t>TOTAL TITRE 5</t>
  </si>
  <si>
    <t>TOTAL TITRE 4</t>
  </si>
  <si>
    <t>TOTAL TITRE 3</t>
  </si>
  <si>
    <t>TOTAL TITRE 2</t>
  </si>
  <si>
    <t>TOTAL TITRE 16</t>
  </si>
  <si>
    <t>🔒</t>
  </si>
  <si>
    <t>Musicaction / 🔒 Réservé Mus</t>
  </si>
  <si>
    <t>SECTION 11</t>
  </si>
  <si>
    <t>SECTION 13</t>
  </si>
  <si>
    <t>SECTION 12</t>
  </si>
  <si>
    <t>SECTION 8</t>
  </si>
  <si>
    <t>NOM DU FOURNISSEUR</t>
  </si>
  <si>
    <t>NUMÉRO FACTURE</t>
  </si>
  <si>
    <r>
      <t xml:space="preserve">DATE
FACTURE
</t>
    </r>
    <r>
      <rPr>
        <sz val="8"/>
        <color theme="1"/>
        <rFont val="Calibri"/>
        <family val="2"/>
      </rPr>
      <t>(AAAA-MM-JJ)</t>
    </r>
  </si>
  <si>
    <t>REMARQUES</t>
  </si>
  <si>
    <t>NOTES ADDITIONNELLES</t>
  </si>
  <si>
    <t>ACTIVITÉS À ACCOMPLIR ★</t>
  </si>
  <si>
    <t>COÛTS À VENIR ★</t>
  </si>
  <si>
    <t>TOTAL DES COÛTS À VENIR</t>
  </si>
  <si>
    <t>Indiquez les grandes étapes de production restantes (enregistrement, mixage, mastering, parution, etc.), leurs dates prévues et les coûts associés.</t>
  </si>
  <si>
    <t>ÉCHÉANCIER RÉVISÉ — ÉTAPES ET COÛTS À VENIR ★</t>
  </si>
  <si>
    <t>POURQUOI UN PARACHÈVEMENT INTÉRIMAIRE  ? ★</t>
  </si>
  <si>
    <r>
      <rPr>
        <b/>
        <sz val="14"/>
        <color theme="1"/>
        <rFont val="Calibri"/>
        <family val="2"/>
      </rPr>
      <t>Parachèvement intérimaire</t>
    </r>
    <r>
      <rPr>
        <b/>
        <sz val="12"/>
        <color theme="1"/>
        <rFont val="Calibri"/>
        <family val="2"/>
      </rPr>
      <t xml:space="preserve">
</t>
    </r>
    <r>
      <rPr>
        <sz val="9"/>
        <color rgb="FF767676"/>
        <rFont val="Calibri"/>
        <family val="2"/>
      </rPr>
      <t>Demande d'extension de délai, avec ou sans versement supplémentaire.</t>
    </r>
  </si>
  <si>
    <t>Cette section s'adresse uniquement aux demandeurs dont le projet est toujours en cours et qui souhaitent soit prolonger leur délai de réalisation, soit obtenir un versement supplémentaire. Ce versement additionnel peut être envisagé après vérification des dépenses liées au premier versement. Si votre projet est complété, ignorez cette section et passez directement à la section B.</t>
  </si>
  <si>
    <t>RÉSULTATS À CE JOUR ★</t>
  </si>
  <si>
    <t>Décrivez les résultats obtenus depuis le début du projet : étapes complétées, livrables produits et objectifs atteints à ce stade.</t>
  </si>
  <si>
    <t>MODIFICATIONS AU PROJET INITIAL ★</t>
  </si>
  <si>
    <t>Décrivez tout changement apporté au projet depuis la demande initiale : modifications au contenu, à l'équipe, au calendrier ou à l'orientation artistique.</t>
  </si>
  <si>
    <t>ÉCARTS DE COÛTS PRÉVUS ET RÉELS ★</t>
  </si>
  <si>
    <t>Pour chaque poste budgétaire présentant un écart de 2 000 $ ou plus entre le budget prévu et les dépenses réelles, expliquez la cause de cet écart et son impact sur le projet.</t>
  </si>
  <si>
    <t>NIVEAU DE SATISFACTION ★</t>
  </si>
  <si>
    <t>Sur la base des objectifs fixés dans votre demande, comment évaluez-vous les résultats obtenus ? Soulignez ce qui a bien fonctionné et ce qui aurait pu être différent.</t>
  </si>
  <si>
    <t>INCIDENCE DE L'AIDE ★</t>
  </si>
  <si>
    <t>BILAN DE PARTICIPATION — MUSICIEN.NE.S ET CHORISTES ★</t>
  </si>
  <si>
    <t xml:space="preserve">Expliquez en quoi cette aide a eu un impact concret sur le projet, la trajectoire de l'artiste ou du groupe et la croissance de l'entreprise (s'il y a lieu). </t>
  </si>
  <si>
    <t>Pour faciliter la lecture du bilan financier, dressez la liste de chaque musicien.ne et choriste ayant participé à l'album en indiquant les chansons auxquelles ils ou elles ont contribué.</t>
  </si>
  <si>
    <t>NOM DES MUSICIEN.NE.S ET CHORISTES ★</t>
  </si>
  <si>
    <t>TITRES DES ŒUVRES MUSICALE AUXQUELLES ILS OU ELLES ONT PARTICIPÉ  ★</t>
  </si>
  <si>
    <t>Décrivez les raisons qui vous amènent à soumettre une demande de parachèvement intérimaire à ce stade du projet. Profitez de cette section pour signaler toute modification apportée au projet initial (artistique, technique ou budgétaire) en expliquant pourquoi ces changements ont été nécessaires et comment ils influencent l'échéancier ou le budget prévu.</t>
  </si>
  <si>
    <t>S'AGIT-IL D'UN PARACHÈVEMENT INTÉRIMAIRE OU FINAL ? ★</t>
  </si>
  <si>
    <t>Veuillez identifier votre situation afin d'être dirigé vers la bonne section.</t>
  </si>
  <si>
    <t>DATE DE SORTIE INITIALE PRÉVUE À LA DEMANDE</t>
  </si>
  <si>
    <t>NOUVELLE DATE DE SORTIE PRÉVUE  ★</t>
  </si>
  <si>
    <t>Prévue ou confirmé.</t>
  </si>
  <si>
    <r>
      <rPr>
        <b/>
        <sz val="14"/>
        <color theme="1"/>
        <rFont val="Calibri"/>
        <family val="2"/>
      </rPr>
      <t>Parachèvement final</t>
    </r>
    <r>
      <rPr>
        <sz val="9"/>
        <color rgb="FF767676"/>
        <rFont val="Calibri"/>
        <family val="2"/>
      </rPr>
      <t xml:space="preserve">
Clôture du projet et dépôt du bilan final.</t>
    </r>
  </si>
  <si>
    <t>À LA DEMANDE</t>
  </si>
  <si>
    <t>PARACHÈVEMENT ★</t>
  </si>
  <si>
    <t xml:space="preserve">STUDIO </t>
  </si>
  <si>
    <t xml:space="preserve">À LA DEMANDE </t>
  </si>
  <si>
    <t>Réalisateur.trice</t>
  </si>
  <si>
    <t>Direction artistique</t>
  </si>
  <si>
    <r>
      <rPr>
        <b/>
        <sz val="14"/>
        <color rgb="FFE5814A"/>
        <rFont val="Calibri"/>
        <family val="2"/>
      </rPr>
      <t>MISE À JOUR DE VOTRE DEMANDE INITIALE</t>
    </r>
    <r>
      <rPr>
        <sz val="9"/>
        <color rgb="FF767676"/>
        <rFont val="Calibri"/>
        <family val="2"/>
      </rPr>
      <t xml:space="preserve">
Faites part de tout changement apporté au projet initial depuis votre demande : projet d'album, équipes, studios ou tout autre élément pertinent.</t>
    </r>
  </si>
  <si>
    <t>MISE À JOUR DES ÉQUIPES ET STUDIOS  ★</t>
  </si>
  <si>
    <r>
      <rPr>
        <b/>
        <sz val="14"/>
        <color rgb="FFE5814A"/>
        <rFont val="Calibri"/>
        <family val="2"/>
      </rPr>
      <t>PRÉSENTATION DU BILAN</t>
    </r>
    <r>
      <rPr>
        <sz val="9"/>
        <color rgb="FF767676"/>
        <rFont val="Calibri"/>
        <family val="2"/>
      </rPr>
      <t xml:space="preserve">
Faites le point sur votre projet : décrivez les résultats atteints, les changements apportés au projet initial, les écarts budgétaires significatifs et l'impact de l'aide reçue de Musicaction. Toutes les questions sont obligatoires.</t>
    </r>
  </si>
  <si>
    <t>MISE À JOUR DU PROJET D'ALBUM ★</t>
  </si>
  <si>
    <r>
      <t xml:space="preserve">Les données de votre demande initiale apparaissent en bleu pâle. Inscrivez les modifications dans les colonnes de droite pour le projet d'album, l'équipe ou les studios. Aucune modification ? Laissez les champs vides.
</t>
    </r>
    <r>
      <rPr>
        <sz val="12"/>
        <color theme="1"/>
        <rFont val="Calibri"/>
        <family val="2"/>
      </rPr>
      <t>⚠</t>
    </r>
    <r>
      <rPr>
        <sz val="10"/>
        <color theme="1"/>
        <rFont val="Calibri"/>
        <family val="2"/>
      </rPr>
      <t xml:space="preserve"> Notez que la section du projet d'album inclut des questions nouvelles à compléter obligatoirement, telles que le nombre de pistes. </t>
    </r>
  </si>
  <si>
    <t>ALBUM</t>
  </si>
  <si>
    <t>Titre de l'album</t>
  </si>
  <si>
    <t>Contenu de l'album</t>
  </si>
  <si>
    <t>Type de musique</t>
  </si>
  <si>
    <t>Catégorie musicale</t>
  </si>
  <si>
    <t>Date de sortie</t>
  </si>
  <si>
    <t>―</t>
  </si>
  <si>
    <r>
      <rPr>
        <b/>
        <sz val="10"/>
        <color rgb="FFC00000"/>
        <rFont val="Calibri"/>
        <family val="2"/>
      </rPr>
      <t>Rappel du programme</t>
    </r>
    <r>
      <rPr>
        <sz val="10"/>
        <color rgb="FFC00000"/>
        <rFont val="Calibri"/>
        <family val="2"/>
      </rPr>
      <t xml:space="preserve">
Les activités donnant lieu à la création d’œuvres musicales canadiennes doivent privilégier l’acte de création humaine et toute utilisation d’outils d’intelligence artificielle et de matériel sous licence connexe doit être divulguée dans la demande et le rapport final.</t>
    </r>
  </si>
  <si>
    <t>Oui</t>
  </si>
  <si>
    <t>Si des outils d'intelligence artificielle ont été utilisés dans la création ou la production de ce projet, divulguez-les ci-dessous en précisant l'outil, son utilisation et le matériel sous licence connexe.</t>
  </si>
  <si>
    <t>Si vous envisagez de recourir à des outils d'intelligence artificielle dans le cadre de ce projet, indiquez ci-dessous lesquels, de quelle façon vous comptez les utiliser et tout matériel sous licence associé.</t>
  </si>
  <si>
    <r>
      <rPr>
        <b/>
        <sz val="14"/>
        <color theme="1"/>
        <rFont val="Calibri"/>
        <family val="2"/>
      </rPr>
      <t>Utilisation de l'intelligence artificielle (IA)</t>
    </r>
    <r>
      <rPr>
        <sz val="9"/>
        <color rgb="FF767676"/>
        <rFont val="Calibri"/>
        <family val="2"/>
      </rPr>
      <t xml:space="preserve">
Toute utilisation prévue d'outils d'IA doit être déclarée dès la demande initiale.</t>
    </r>
  </si>
  <si>
    <r>
      <rPr>
        <b/>
        <sz val="14"/>
        <color rgb="FFE5814A"/>
        <rFont val="Calibri"/>
        <family val="2"/>
      </rPr>
      <t>UTILISATION DE L'INTELLIGENCE ARTIFICIELLE (IA)</t>
    </r>
    <r>
      <rPr>
        <sz val="9"/>
        <color rgb="FF767676"/>
        <rFont val="Calibri"/>
        <family val="2"/>
      </rPr>
      <t xml:space="preserve">
Toute utilisation d'outils d'IA dans la création ou la production de ce projet doit obligatoirement être déclarée au parachèvement.</t>
    </r>
  </si>
  <si>
    <r>
      <t xml:space="preserve">💡 </t>
    </r>
    <r>
      <rPr>
        <b/>
        <i/>
        <sz val="9"/>
        <color rgb="FF1B2B5E"/>
        <rFont val="Calibri"/>
        <family val="2"/>
      </rPr>
      <t>Astuce :</t>
    </r>
    <r>
      <rPr>
        <i/>
        <sz val="9"/>
        <color rgb="FF1B2B5E"/>
        <rFont val="Calibri"/>
        <family val="2"/>
      </rPr>
      <t xml:space="preserve"> Besoin d'aller à la ligne ? Utilisez Alt + Entrée.</t>
    </r>
  </si>
  <si>
    <r>
      <rPr>
        <b/>
        <sz val="10"/>
        <color rgb="FFC00000"/>
        <rFont val="Calibri"/>
        <family val="2"/>
      </rPr>
      <t>Rappel du programme</t>
    </r>
    <r>
      <rPr>
        <sz val="10"/>
        <color rgb="FFC00000"/>
        <rFont val="Calibri"/>
        <family val="2"/>
      </rPr>
      <t xml:space="preserve">
Toute demande incomplète sera jugée irrecevable.</t>
    </r>
  </si>
  <si>
    <t>DESCRIPTION</t>
  </si>
  <si>
    <t>10. Tabeau des dépenses</t>
  </si>
  <si>
    <t>11. Aut-Comp</t>
  </si>
  <si>
    <r>
      <rPr>
        <b/>
        <sz val="14"/>
        <color theme="1"/>
        <rFont val="Calibri"/>
        <family val="2"/>
      </rPr>
      <t>Onglets à compléter</t>
    </r>
    <r>
      <rPr>
        <b/>
        <sz val="12"/>
        <color theme="1"/>
        <rFont val="Calibri"/>
        <family val="2"/>
      </rPr>
      <t xml:space="preserve">
</t>
    </r>
    <r>
      <rPr>
        <sz val="9"/>
        <color rgb="FF767676"/>
        <rFont val="Calibri"/>
        <family val="2"/>
      </rPr>
      <t>Assurez-vous que les onglets suivants ont été remplis avant de soumettre votre parachèvement.</t>
    </r>
  </si>
  <si>
    <t>8. Parachèvement ★</t>
  </si>
  <si>
    <t xml:space="preserve">Rapport d'activités </t>
  </si>
  <si>
    <t>9. Bilan ★</t>
  </si>
  <si>
    <t>À compléter selon le cas</t>
  </si>
  <si>
    <t>Obligatoire pour tous</t>
  </si>
  <si>
    <t>Revenus et dépenses du projet, colonne Bilan soumis</t>
  </si>
  <si>
    <r>
      <t xml:space="preserve">Obligatoire pour tous, doit être </t>
    </r>
    <r>
      <rPr>
        <b/>
        <u/>
        <sz val="11"/>
        <color theme="1"/>
        <rFont val="Calibri"/>
        <family val="2"/>
      </rPr>
      <t>dûment signé</t>
    </r>
  </si>
  <si>
    <t>OBLIGATOIRE POUR TOUS LES PARACHÈVEMENTS ★</t>
  </si>
  <si>
    <t>Déclarations des œuvres pour chaque titre de l'album (SOCAN ou autres)</t>
  </si>
  <si>
    <r>
      <t xml:space="preserve">Copie des titres de l'album en format </t>
    </r>
    <r>
      <rPr>
        <b/>
        <sz val="11"/>
        <color theme="1"/>
        <rFont val="Calibri"/>
        <family val="2"/>
      </rPr>
      <t xml:space="preserve">MP3 </t>
    </r>
  </si>
  <si>
    <r>
      <t xml:space="preserve">Copie de la pochette d'abum en format </t>
    </r>
    <r>
      <rPr>
        <b/>
        <sz val="11"/>
        <color theme="1"/>
        <rFont val="Calibri"/>
        <family val="2"/>
      </rPr>
      <t>PDF</t>
    </r>
  </si>
  <si>
    <t>Copie de la lettre d'acceptation de toute autre source de financement, s'il y a lieu</t>
  </si>
  <si>
    <t>Onglet Déclarations parachèvement dûment signé</t>
  </si>
  <si>
    <t>CONDITION</t>
  </si>
  <si>
    <t>Déclaration de la ou du demandeur : liste des crédits, noms des auteur.trice.s et compositeur.trice.s, paroles (sur demande)</t>
  </si>
  <si>
    <t>Onglet Tableau des dépenses complété</t>
  </si>
  <si>
    <t>Copies des factures et preuves de paiement sélectionnées dans le Tableau des dépenses</t>
  </si>
  <si>
    <t>Si requis par l'administration</t>
  </si>
  <si>
    <t>Sorties uniquement numériques</t>
  </si>
  <si>
    <t>SELON LA SITUATION</t>
  </si>
  <si>
    <t>Si mise à jour requise ou changement de forme juridique à déclarer</t>
  </si>
  <si>
    <t>Si un changement est survenu depuis l'acceptation du projet</t>
  </si>
  <si>
    <r>
      <t xml:space="preserve">Documents attestant la </t>
    </r>
    <r>
      <rPr>
        <b/>
        <sz val="11"/>
        <color theme="1"/>
        <rFont val="Calibri"/>
        <family val="2"/>
      </rPr>
      <t>forme juridique</t>
    </r>
    <r>
      <rPr>
        <sz val="11"/>
        <color theme="1"/>
        <rFont val="Calibri"/>
        <family val="2"/>
      </rPr>
      <t xml:space="preserve"> de l'entreprise 
(ex. : statuts, lettres patentes, etc.)</t>
    </r>
  </si>
  <si>
    <r>
      <t xml:space="preserve">Tout document justifiant </t>
    </r>
    <r>
      <rPr>
        <b/>
        <sz val="11"/>
        <color theme="1"/>
        <rFont val="Calibri"/>
        <family val="2"/>
      </rPr>
      <t>un changement dans la structure de l'organisation</t>
    </r>
  </si>
  <si>
    <t>Licences de reproduction mécanique des ayants droit (SOCAN DR ou autres) pour les enregistrements physiques</t>
  </si>
  <si>
    <t>Preuves du dépôt légal des enregistrements sonores à Bibliothèque et archives Canada</t>
  </si>
  <si>
    <r>
      <rPr>
        <b/>
        <sz val="14"/>
        <color theme="1"/>
        <rFont val="Calibri"/>
        <family val="2"/>
      </rPr>
      <t xml:space="preserve">Documents relatifs à l'entreprise </t>
    </r>
    <r>
      <rPr>
        <b/>
        <sz val="11"/>
        <color theme="1" tint="0.249977111117893"/>
        <rFont val="Calibri"/>
        <family val="2"/>
      </rPr>
      <t>(s'il y a lieu)</t>
    </r>
    <r>
      <rPr>
        <b/>
        <sz val="12"/>
        <color theme="1"/>
        <rFont val="Calibri"/>
        <family val="2"/>
      </rPr>
      <t xml:space="preserve">
</t>
    </r>
    <r>
      <rPr>
        <sz val="9"/>
        <color rgb="FF767676"/>
        <rFont val="Calibri"/>
        <family val="2"/>
      </rPr>
      <t>Requis uniquement si un changement ou une mise à jour est survenu depuis l'acceptation du projet.</t>
    </r>
  </si>
  <si>
    <r>
      <rPr>
        <b/>
        <sz val="14"/>
        <color theme="1"/>
        <rFont val="Calibri"/>
        <family val="2"/>
      </rPr>
      <t>Documents à joindre</t>
    </r>
    <r>
      <rPr>
        <b/>
        <sz val="12"/>
        <color theme="1"/>
        <rFont val="Calibri"/>
        <family val="2"/>
      </rPr>
      <t xml:space="preserve">
</t>
    </r>
    <r>
      <rPr>
        <sz val="9"/>
        <color rgb="FF767676"/>
        <rFont val="Calibri"/>
        <family val="2"/>
      </rPr>
      <t>Avant de soumettre votre parachèvement, assurez-vous de cocher et de joindre chacun des documents requis dans la colonne appropriée.</t>
    </r>
  </si>
  <si>
    <t>Certains documents sont exigés selon la nature de votre projet ou une vérification en cours. Prenez soin de vérifier les conditions ci-dessous à l'avance afin d'éviter tout délai.</t>
  </si>
  <si>
    <t>TRANSMISSION</t>
  </si>
  <si>
    <t>Si demandé après analyse du parachèvement (vérification), échantillon initial de 40 %.</t>
  </si>
  <si>
    <r>
      <t xml:space="preserve">Si le projet fait l'objet d'une vérification </t>
    </r>
    <r>
      <rPr>
        <sz val="11"/>
        <color theme="1"/>
        <rFont val="Calibri"/>
        <family val="2"/>
      </rPr>
      <t xml:space="preserve"> (nouvelle procédure allégée)</t>
    </r>
  </si>
  <si>
    <t>PROCHAINES ÉTAPES - SI VÉRIFICATION REQUISE</t>
  </si>
  <si>
    <t>PREUVES DE PAIEMENT ACCEPTÉES</t>
  </si>
  <si>
    <r>
      <rPr>
        <b/>
        <sz val="10"/>
        <color rgb="FFC00000"/>
        <rFont val="Calibri"/>
        <family val="2"/>
      </rPr>
      <t>Délai de réalisation</t>
    </r>
    <r>
      <rPr>
        <sz val="10"/>
        <color rgb="FFC00000"/>
        <rFont val="Calibri"/>
        <family val="2"/>
      </rPr>
      <t xml:space="preserve">
Prenez note que la date limite de dépôt de votre parachèvement figure dans votre lettre d'acceptation. En cas de retard anticipé, communiquez avec nous </t>
    </r>
    <r>
      <rPr>
        <b/>
        <sz val="10"/>
        <color rgb="FFC00000"/>
        <rFont val="Calibri"/>
        <family val="2"/>
      </rPr>
      <t>avant l'échéance</t>
    </r>
    <r>
      <rPr>
        <sz val="10"/>
        <color rgb="FFC00000"/>
        <rFont val="Calibri"/>
        <family val="2"/>
      </rPr>
      <t xml:space="preserve">. L'album doit être réalisé et mis en marché </t>
    </r>
    <r>
      <rPr>
        <b/>
        <sz val="10"/>
        <color rgb="FFC00000"/>
        <rFont val="Calibri"/>
        <family val="2"/>
      </rPr>
      <t>dans les 12 mois suivant l'acceptation</t>
    </r>
    <r>
      <rPr>
        <sz val="10"/>
        <color rgb="FFC00000"/>
        <rFont val="Calibri"/>
        <family val="2"/>
      </rPr>
      <t>.</t>
    </r>
  </si>
  <si>
    <t>DÉPENSES NON ADMISSIBLES</t>
  </si>
  <si>
    <t>▪    Chèques compensés ou imagerie de chèques
▪    Copies des chèques et relevé bancaire où apparaît la transaction
▪    Paiement Internet et carte de débit : relevé bancaire
▪    Paiement par carte de crédit : relevé mensuel de la carte</t>
  </si>
  <si>
    <t>▪    Toutes dépenses réglées en argent comptant
▪    Échange de services
▪    Licences de reproduction mécanique et audio-visuelles
▪    Frais de vérification, frais légaux, frais d’infraction
▪    Taxes récupérables, impôts ou tous frais analogues
▪    Frais d’intérêts sur les retards de paiement
▪    Frais d’administration des entreprises fournissant les produits et services</t>
  </si>
  <si>
    <r>
      <t xml:space="preserve">Transmettez votre parachèvement par courriel à </t>
    </r>
    <r>
      <rPr>
        <u/>
        <sz val="11"/>
        <color theme="1"/>
        <rFont val="Calibri"/>
        <family val="2"/>
      </rPr>
      <t>para@musicaction.ca</t>
    </r>
    <r>
      <rPr>
        <sz val="11"/>
        <color theme="1"/>
        <rFont val="Calibri"/>
        <family val="2"/>
      </rPr>
      <t xml:space="preserve"> </t>
    </r>
    <r>
      <rPr>
        <b/>
        <sz val="11"/>
        <color theme="1"/>
        <rFont val="Calibri"/>
        <family val="2"/>
      </rPr>
      <t>dans les 3 mois suivant la sortie de l'album</t>
    </r>
    <r>
      <rPr>
        <sz val="11"/>
        <color theme="1"/>
        <rFont val="Calibri"/>
        <family val="2"/>
      </rPr>
      <t>, en joignant le formulaire complété et tous les documents requis. Un accusé de réception automatique confirme la bonne réception de votre envoi. À défaut de le recevoir, veuillez communiquer avec nous.</t>
    </r>
  </si>
  <si>
    <t>OBLIGATOIRE SELON VOTRE PROJET ★</t>
  </si>
  <si>
    <r>
      <t xml:space="preserve">Formulaire Excel dûment complété et enregistré sous le nom </t>
    </r>
    <r>
      <rPr>
        <i/>
        <sz val="11"/>
        <color theme="1"/>
        <rFont val="Calibri"/>
        <family val="2"/>
      </rPr>
      <t>Nom Demandeur_Projet_AJU_F.xlsx</t>
    </r>
  </si>
  <si>
    <t>Pensez à compléter la section des revenus. Le budget doit être équilibré pour que votre demande soit recevable.</t>
  </si>
  <si>
    <t>Pensez à compléter la section des revenus. Le bilan doit être équilibré pour que votre parachèvement soit recevable.</t>
  </si>
  <si>
    <t xml:space="preserve"> Les cellules en bleu pâle indiquent les valeurs soumises et acceptées à la demande. Ces cellules sont verrouillées et ne doivent pas être modifiées.</t>
  </si>
  <si>
    <t>Je confirme que toutes les sections du formulaire de parachèvement ont été complétées.</t>
  </si>
  <si>
    <r>
      <t xml:space="preserve">Personne-ressource
</t>
    </r>
    <r>
      <rPr>
        <sz val="9"/>
        <color rgb="FF767676"/>
        <rFont val="Calibri"/>
        <family val="2"/>
      </rPr>
      <t>Responsable administratif.ve du parachèvement</t>
    </r>
  </si>
  <si>
    <r>
      <rPr>
        <b/>
        <sz val="14"/>
        <color theme="1"/>
        <rFont val="Calibri"/>
        <family val="2"/>
      </rPr>
      <t>Confirmation et signature</t>
    </r>
    <r>
      <rPr>
        <b/>
        <sz val="12"/>
        <color theme="1"/>
        <rFont val="Calibri"/>
        <family val="2"/>
      </rPr>
      <t xml:space="preserve">
</t>
    </r>
    <r>
      <rPr>
        <sz val="9"/>
        <color rgb="FF767676"/>
        <rFont val="Calibri"/>
        <family val="2"/>
      </rPr>
      <t>Veuillez attester l'exactitude des renseignements fournis et autoriser le traitement du parachèvement.</t>
    </r>
  </si>
  <si>
    <t xml:space="preserve"> La ou le Demandeur déclare que le financement de Musicaction n'excède pas 50 % de ses coûts totaux du projet.</t>
  </si>
  <si>
    <t>La ou le Demandeur déclare que le financement gouvernemental total, incluant Musicaction, n’excède pas 100 % de ses coûts.</t>
  </si>
  <si>
    <t>La ou le Demandeur déclare que toutes les œuvres reproduites sur l'album financé ont été dûment déclarées.</t>
  </si>
  <si>
    <r>
      <t xml:space="preserve">La ou le Demandeur déclare que tous les droits nécessaires à la reproduction des œuvres sur un support commercialisé ou à être commercialisé ont été dûment obtenus (licences de reproduction mécanique) </t>
    </r>
    <r>
      <rPr>
        <b/>
        <sz val="11"/>
        <color rgb="FF2E2E2E"/>
        <rFont val="Calibri"/>
        <family val="2"/>
      </rPr>
      <t>―</t>
    </r>
    <r>
      <rPr>
        <b/>
        <i/>
        <sz val="11"/>
        <color rgb="FF2E2E2E"/>
        <rFont val="Calibri"/>
        <family val="2"/>
      </rPr>
      <t xml:space="preserve"> Musicaction peut exiger en tout temps ces licences de reproduction mécanique.</t>
    </r>
  </si>
  <si>
    <t>La ou le Demandeur déclare que tous les renseignements contenus dans le présent dossier sont exacts et complets.</t>
  </si>
  <si>
    <t>La ou le Demandeur se conforme en tout temps à ses obligations fiscales fédérale et provinciale/territoriale.</t>
  </si>
  <si>
    <t>La ou le Demandeur déclare que chaque nouvelle œuvre reproduite sur l'album a fait l'objet d'une déclaration auprès de la SOCAN ou de tout autre organisme compétent.</t>
  </si>
  <si>
    <t>La ou le Demandeur déclare que l'album aura un minimum de 7 plages ou un contenu musical d'au moins 30 minutes.</t>
  </si>
  <si>
    <t>La ou le Demandeur déclare qu'un minimum de 50 % de la musique et de paroles de l'album seront l'œuvre de citoyen.ne.s ou de résident.e.s permanent.e.s canadien.ne.s (sauf en musique classique, musique globale et jazz traditionnel).</t>
  </si>
  <si>
    <t>La ou le Demandeur déclare que l'album aura un contenu francophone minimal de 70 % (sauf les projets en langues autochtones, en musique classique, instrumentale ou musique globale).</t>
  </si>
  <si>
    <t>Dans le cas d'un DVD, la ou le Demandeur déclare que celui-ci n'est pas relatif à un documentaire, un film ou une émission de télévision.</t>
  </si>
  <si>
    <t>La ou le Demandeur déclare ne pas être en défaut de paiement au sens du programme de Musicaction.</t>
  </si>
  <si>
    <t>17.</t>
  </si>
  <si>
    <r>
      <t xml:space="preserve">La ou le Demandeur déclare que les coûts relatifs aux services fournis par toute personne ou société ayant un lien de dépendance avec lui dans le cadre du projet représentent le pourcentage suivant des dépenses admissibles (inscrire 0 % si non applicable) </t>
    </r>
    <r>
      <rPr>
        <sz val="11"/>
        <color rgb="FFC00000"/>
        <rFont val="Calibri"/>
        <family val="2"/>
      </rPr>
      <t>★</t>
    </r>
  </si>
  <si>
    <r>
      <t>La ou le Demandeur déclare que les œuvres suivantes ont déjà fait l'objet d'une reproduction sur un support commercialisé</t>
    </r>
    <r>
      <rPr>
        <i/>
        <sz val="11"/>
        <color rgb="FF2E2E2E"/>
        <rFont val="Calibri"/>
        <family val="2"/>
      </rPr>
      <t xml:space="preserve"> </t>
    </r>
    <r>
      <rPr>
        <sz val="11"/>
        <color rgb="FF2E2E2E"/>
        <rFont val="Calibri"/>
        <family val="2"/>
      </rPr>
      <t xml:space="preserve">(laisser le champs ci-dessous vide si non applicable) </t>
    </r>
    <r>
      <rPr>
        <sz val="11"/>
        <color rgb="FFC00000"/>
        <rFont val="Calibri"/>
        <family val="2"/>
      </rPr>
      <t>★</t>
    </r>
  </si>
  <si>
    <r>
      <t xml:space="preserve">La ou le Demandeur, ou l'artiste visé.e par la demande, a fait ou fera usage de l'intelligence artificielle dans la création et/ou la production des œuvres visées par cette demande (veuillez sélectionner dans la liste déroulanre) </t>
    </r>
    <r>
      <rPr>
        <sz val="11"/>
        <color rgb="FFC00000"/>
        <rFont val="Calibri"/>
        <family val="2"/>
      </rPr>
      <t xml:space="preserve"> ★</t>
    </r>
  </si>
  <si>
    <t>LA OU LE SIGNATAIRE AUTORISÉ.E AU PARACHÈVEMENT EST-IL OU EST-ELLE LE MÊME OU LA MÊME QU'À LA DEMANDE ? ★</t>
  </si>
  <si>
    <t>LA PERSONNE-RESSOURCE AUTORISÉ.E AU PARACHÈVEMENT EST-ELLE LA MÊME QU'À LA DEMANDE ? ★</t>
  </si>
  <si>
    <t>%</t>
  </si>
  <si>
    <r>
      <rPr>
        <b/>
        <sz val="14"/>
        <color theme="1"/>
        <rFont val="Calibri"/>
        <family val="2"/>
      </rPr>
      <t>Processus de dépôt et prochaines étapes</t>
    </r>
    <r>
      <rPr>
        <b/>
        <sz val="12"/>
        <color theme="1"/>
        <rFont val="Calibri"/>
        <family val="2"/>
      </rPr>
      <t xml:space="preserve">
</t>
    </r>
    <r>
      <rPr>
        <sz val="9"/>
        <color rgb="FF767676"/>
        <rFont val="Calibri"/>
        <family val="2"/>
      </rPr>
      <t xml:space="preserve">Suivez les étapes ci-dessous pour soumettre votre parachèvement et vous préparer à la suite du processus. </t>
    </r>
  </si>
  <si>
    <r>
      <t xml:space="preserve">Obligatoire </t>
    </r>
    <r>
      <rPr>
        <b/>
        <u/>
        <sz val="11"/>
        <color theme="1"/>
        <rFont val="Calibri"/>
        <family val="2"/>
      </rPr>
      <t>si vérification</t>
    </r>
    <r>
      <rPr>
        <sz val="11"/>
        <color theme="1"/>
        <rFont val="Calibri"/>
        <family val="2"/>
      </rPr>
      <t xml:space="preserve"> → À la discrétion du Demandeur</t>
    </r>
  </si>
  <si>
    <r>
      <t xml:space="preserve">La ou le Demandeur, ou l'artiste visé.e par la demande, a fait ou fera usage de l'intelligence artificielle dans la création et/ou la production des œuvres visées par cette demande (veuillez sélectionner)  </t>
    </r>
    <r>
      <rPr>
        <sz val="11"/>
        <color rgb="FFC00000"/>
        <rFont val="Calibri"/>
        <family val="2"/>
      </rPr>
      <t>★</t>
    </r>
  </si>
  <si>
    <r>
      <t xml:space="preserve">À la suite de l'analyse de votre parachèvement, Musicaction vous retournera le formulaire en indiquant les pièces à fournir dans la colonne « 🔒 Pièces à fournir » du Tableau des dépenses. Vous devrez alors soumettre les pièces sélectionnées selon les règles suivantes :
</t>
    </r>
    <r>
      <rPr>
        <b/>
        <sz val="11"/>
        <color theme="1"/>
        <rFont val="Calibri"/>
        <family val="2"/>
      </rPr>
      <t>→ Numérotation des pièces :</t>
    </r>
    <r>
      <rPr>
        <sz val="11"/>
        <color theme="1"/>
        <rFont val="Calibri"/>
        <family val="2"/>
      </rPr>
      <t xml:space="preserve"> Chaque facture et preuve de paiement doit être numérotée selon le numéro du poste budgétaire de l'onglet Bilan et du Tableau des dépenses, et clairement identifiée pour être recevable (ex. : Poste 2.3 – Fournisseur X – facture).
</t>
    </r>
    <r>
      <rPr>
        <b/>
        <sz val="11"/>
        <color theme="1"/>
        <rFont val="Calibri"/>
        <family val="2"/>
      </rPr>
      <t xml:space="preserve">→ Niveau de vérification : </t>
    </r>
    <r>
      <rPr>
        <sz val="11"/>
        <color theme="1"/>
        <rFont val="Calibri"/>
        <family val="2"/>
      </rPr>
      <t xml:space="preserve">L'échantillon initial correspond à </t>
    </r>
    <r>
      <rPr>
        <b/>
        <sz val="11"/>
        <color theme="1"/>
        <rFont val="Calibri"/>
        <family val="2"/>
      </rPr>
      <t>40 % du moindre</t>
    </r>
    <r>
      <rPr>
        <sz val="11"/>
        <color theme="1"/>
        <rFont val="Calibri"/>
        <family val="2"/>
      </rPr>
      <t xml:space="preserve"> des deux montants suivants : le total des dépenses soumises au bilan, ou le total des dépenses requises pour justifier l'engagement selon le pourcentage couvert par le programme. Ce taux peut atteindre 100 % si des pièces s'avèrent non recevables.
</t>
    </r>
    <r>
      <rPr>
        <b/>
        <sz val="11"/>
        <color theme="1"/>
        <rFont val="Calibri"/>
        <family val="2"/>
      </rPr>
      <t>→ Conservation des originaux :</t>
    </r>
    <r>
      <rPr>
        <sz val="11"/>
        <color theme="1"/>
        <rFont val="Calibri"/>
        <family val="2"/>
      </rPr>
      <t xml:space="preserve"> Les factures et preuves de paiement originales doivent être conservées pendant </t>
    </r>
    <r>
      <rPr>
        <b/>
        <sz val="11"/>
        <color theme="1"/>
        <rFont val="Calibri"/>
        <family val="2"/>
      </rPr>
      <t>5 ans</t>
    </r>
    <r>
      <rPr>
        <sz val="11"/>
        <color theme="1"/>
        <rFont val="Calibri"/>
        <family val="2"/>
      </rPr>
      <t xml:space="preserve"> suivant la fin du projet et sont exigibles en tout temps.</t>
    </r>
  </si>
  <si>
    <r>
      <t xml:space="preserve">Formulaire Excel dûment complété et enregistré sous le nom </t>
    </r>
    <r>
      <rPr>
        <i/>
        <sz val="11"/>
        <color theme="1"/>
        <rFont val="Calibri"/>
        <family val="2"/>
      </rPr>
      <t>Nom Demandeur_12345 AJU_F2 PARA.xlsx</t>
    </r>
  </si>
  <si>
    <t>Non - Veuillez compléter la section C. Signataire autorisée, située ci-dessous.</t>
  </si>
  <si>
    <t>Non - Veuillez compléter les informations ci-dessous.</t>
  </si>
  <si>
    <t>ACC</t>
  </si>
  <si>
    <t>P1</t>
  </si>
  <si>
    <t>P2</t>
  </si>
  <si>
    <t>PF</t>
  </si>
  <si>
    <t>Somme des dépenses nécessaires pour couvrir l'engagement ou autre, avant l'ajout des frais d'administration. Elle sert alors de base de calcul.</t>
  </si>
  <si>
    <r>
      <t>N</t>
    </r>
    <r>
      <rPr>
        <b/>
        <vertAlign val="superscript"/>
        <sz val="11"/>
        <color rgb="FF2E2E2E"/>
        <rFont val="Calibri"/>
        <family val="2"/>
      </rPr>
      <t>o</t>
    </r>
    <r>
      <rPr>
        <b/>
        <sz val="11"/>
        <color rgb="FF2E2E2E"/>
        <rFont val="Calibri"/>
        <family val="2"/>
      </rPr>
      <t xml:space="preserve"> DE DOSSIER</t>
    </r>
  </si>
  <si>
    <t>ARTISTE / PROJET</t>
  </si>
  <si>
    <t>PROGRAMME 26-27 – Révision du 2026-03-02</t>
  </si>
  <si>
    <t>Nombre de caractères saisis :</t>
  </si>
  <si>
    <t>STUDIO</t>
  </si>
  <si>
    <t>ADRESSE COMPLÈTE ★</t>
  </si>
  <si>
    <t>Format de sortie ★</t>
  </si>
  <si>
    <t>Nombre de pièces sur l'album ★</t>
  </si>
  <si>
    <t>Minutage de l'album ★</t>
  </si>
  <si>
    <t>Ventes depuis la sortie de l'album ★</t>
  </si>
  <si>
    <t>L'ALBUM AURA UN CONTENU FRANCOPHONE DE 70 % (SAUF POUR LES PROJETS EN LANGUES AUTOCHTONES, EN MUSIQUE CLASSIQUE, INSTRUMENTALE ET GLOBALE) ★</t>
  </si>
  <si>
    <t>AIDE-MÉMOIRE DEM</t>
  </si>
  <si>
    <t>AIDE-MÉMOIRE PARA</t>
  </si>
  <si>
    <t>AIDE-MÉMOIRE ― DÉPÔT DU PARACHÈVEMENT</t>
  </si>
  <si>
    <t>AIDE-MÉMOIRE ― DÉPÔT DE LA DEMANDE</t>
  </si>
  <si>
    <t>7. Aide-mémoire DEM</t>
  </si>
  <si>
    <t>7. Aide-Mémoire PARA ★</t>
  </si>
  <si>
    <t>Musicaction (= Montant ligne 94)</t>
  </si>
  <si>
    <t>L’aide ne peut représenter plus de 50 % des dépenses admissibles  (poste budgétaire E, ligne 91), ni le plafond du programme. Le solde doit être couvert par vos autres sources de revenus ou votre participation.</t>
  </si>
  <si>
    <t>Voir onglet « 4. Budget », cellule K94.</t>
  </si>
  <si>
    <t>Voir onglet « 4. Budget », cellule K88.</t>
  </si>
  <si>
    <t>MONTANT ENGAGÉ</t>
  </si>
  <si>
    <r>
      <rPr>
        <b/>
        <sz val="10"/>
        <color rgb="FFC00000"/>
        <rFont val="Calibri"/>
        <family val="2"/>
      </rPr>
      <t>Rappel du programme</t>
    </r>
    <r>
      <rPr>
        <sz val="10"/>
        <color rgb="FFC00000"/>
        <rFont val="Calibri"/>
        <family val="2"/>
      </rPr>
      <t xml:space="preserve">
Tout parachèvement incomplet sera jugé irrecevable.</t>
    </r>
  </si>
  <si>
    <r>
      <t xml:space="preserve">Cette aide-mémoire (ou « check-liste ») est une marche à suivre et un pense-bête pour vous aider à remplir pas à pas le formulaire et à rassembler tous les documents requis avant de soumettre votre demande. Consultez chaque section selon votre situation et cochez les documents au fur et à mesure de leur préparation.
Une fois votre dossier complet, soumettez votre demande et vos documents via la Page d'envoi accessible depuis la page du programme. </t>
    </r>
    <r>
      <rPr>
        <u/>
        <sz val="10"/>
        <color theme="1"/>
        <rFont val="Calibri"/>
        <family val="2"/>
      </rPr>
      <t>Notez que le lien de dépôt est unique à chaque période d'inscription, référez-vous alors toujours à la page du programme pour obtenir le lien actif.</t>
    </r>
  </si>
  <si>
    <t>Cette aide-mémoire ( ou « check-liste ») est une marche à suivre et un pense-bête pour vous aider à remplir pas à pas le formulaire et à rassembler tous les documents requis avant de soumettre votre parachèvement. Consultez chaque section selon votre situation et cochez les documents au fur et à mesure de leur préparation. Une fois votre dossier complet, soumettez votre formulaire de parachèvement ainsi que les documents requis à l'adresse courriel suivante : para@musicaction.ca</t>
  </si>
  <si>
    <r>
      <t xml:space="preserve">▪   </t>
    </r>
    <r>
      <rPr>
        <b/>
        <sz val="10"/>
        <color theme="1"/>
        <rFont val="Calibri"/>
        <family val="2"/>
      </rPr>
      <t>PREMIÈRE DEMANDE ACCEPTÉE :</t>
    </r>
    <r>
      <rPr>
        <sz val="10"/>
        <color theme="1"/>
        <rFont val="Calibri"/>
        <family val="2"/>
      </rPr>
      <t xml:space="preserve"> 
→ Tout Demandeur de type </t>
    </r>
    <r>
      <rPr>
        <u/>
        <sz val="10"/>
        <color theme="1"/>
        <rFont val="Calibri"/>
        <family val="2"/>
      </rPr>
      <t>entreprise</t>
    </r>
    <r>
      <rPr>
        <sz val="10"/>
        <color theme="1"/>
        <rFont val="Calibri"/>
        <family val="2"/>
      </rPr>
      <t xml:space="preserve"> devra fournir les documents requis pour la constitution d'un dossier maître, </t>
    </r>
    <r>
      <rPr>
        <u/>
        <sz val="10"/>
        <color theme="1"/>
        <rFont val="Calibri"/>
        <family val="2"/>
      </rPr>
      <t>seulement si sa demande est acceptée</t>
    </r>
    <r>
      <rPr>
        <sz val="10"/>
        <color theme="1"/>
        <rFont val="Calibri"/>
        <family val="2"/>
      </rPr>
      <t xml:space="preserve">.
▪   </t>
    </r>
    <r>
      <rPr>
        <b/>
        <sz val="10"/>
        <color theme="1"/>
        <rFont val="Calibri"/>
        <family val="2"/>
      </rPr>
      <t>DEMANDEUR RÉCURRENT :</t>
    </r>
    <r>
      <rPr>
        <sz val="10"/>
        <color theme="1"/>
        <rFont val="Calibri"/>
        <family val="2"/>
      </rPr>
      <t xml:space="preserve"> 
→ Le dossier maître doit être mis à jour, s'il y a lieu.</t>
    </r>
  </si>
  <si>
    <t>5. Déclaractions DEM</t>
  </si>
  <si>
    <t>12. Déclarations PARA ★</t>
  </si>
  <si>
    <r>
      <rPr>
        <b/>
        <sz val="14"/>
        <color theme="1"/>
        <rFont val="Calibri"/>
        <family val="2"/>
      </rPr>
      <t>PAR OÙ COMMENCER ?</t>
    </r>
    <r>
      <rPr>
        <b/>
        <sz val="12"/>
        <color theme="1"/>
        <rFont val="Calibri"/>
        <family val="2"/>
      </rPr>
      <t xml:space="preserve">
</t>
    </r>
    <r>
      <rPr>
        <sz val="9"/>
        <color rgb="FF767676"/>
        <rFont val="Calibri"/>
        <family val="2"/>
      </rPr>
      <t>Suivez ces 7 étapes dans l'ordre pour compléter et soumettre votre parachèvement sans rien oublier.</t>
    </r>
  </si>
  <si>
    <r>
      <rPr>
        <b/>
        <sz val="12"/>
        <color theme="1"/>
        <rFont val="Calibri"/>
        <family val="2"/>
      </rPr>
      <t>Étape 7</t>
    </r>
    <r>
      <rPr>
        <sz val="12"/>
        <color theme="1"/>
        <rFont val="Calibri"/>
        <family val="2"/>
      </rPr>
      <t xml:space="preserve">
Une fois votre dossier complet, soumettez votre formulaire de parachèvement ainsi que les documents requis à l'adresse suivante : </t>
    </r>
    <r>
      <rPr>
        <u/>
        <sz val="12"/>
        <color theme="1"/>
        <rFont val="Calibri"/>
        <family val="2"/>
      </rPr>
      <t>para@musicaction.ca</t>
    </r>
  </si>
  <si>
    <r>
      <rPr>
        <b/>
        <sz val="12"/>
        <color theme="1"/>
        <rFont val="Calibri"/>
        <family val="2"/>
      </rPr>
      <t>Étape 4</t>
    </r>
    <r>
      <rPr>
        <sz val="12"/>
        <color theme="1"/>
        <rFont val="Calibri"/>
        <family val="2"/>
      </rPr>
      <t xml:space="preserve">
Déclarer les œuvres pour chaque titre de l'album avec les coordonnées des ayants droit (auteurtrice.s et/ou compositeur.trice.s), si applicable selon votre projet d'album  — onglet </t>
    </r>
    <r>
      <rPr>
        <b/>
        <sz val="12"/>
        <color theme="1"/>
        <rFont val="Calibri"/>
        <family val="2"/>
      </rPr>
      <t>11. Aut-Comp</t>
    </r>
    <r>
      <rPr>
        <sz val="12"/>
        <color theme="1"/>
        <rFont val="Calibri"/>
        <family val="2"/>
      </rPr>
      <t xml:space="preserve">  👉 Cliquer ici</t>
    </r>
  </si>
  <si>
    <r>
      <rPr>
        <b/>
        <sz val="12"/>
        <color theme="1"/>
        <rFont val="Calibri"/>
        <family val="2"/>
      </rPr>
      <t>Étape 1</t>
    </r>
    <r>
      <rPr>
        <sz val="12"/>
        <color theme="1"/>
        <rFont val="Calibri"/>
        <family val="2"/>
      </rPr>
      <t xml:space="preserve">
Compléter les sections selon votre type de parachèvement (intérimaire ou final) — onglet </t>
    </r>
    <r>
      <rPr>
        <b/>
        <sz val="12"/>
        <color theme="1"/>
        <rFont val="Calibri"/>
        <family val="2"/>
      </rPr>
      <t>8. Parachèvement</t>
    </r>
    <r>
      <rPr>
        <sz val="12"/>
        <color theme="1"/>
        <rFont val="Calibri"/>
        <family val="2"/>
      </rPr>
      <t xml:space="preserve">  👉 Cliquer ici</t>
    </r>
  </si>
  <si>
    <r>
      <rPr>
        <b/>
        <sz val="12"/>
        <color theme="1"/>
        <rFont val="Calibri"/>
        <family val="2"/>
      </rPr>
      <t>Étape 5</t>
    </r>
    <r>
      <rPr>
        <sz val="12"/>
        <color theme="1"/>
        <rFont val="Calibri"/>
        <family val="2"/>
      </rPr>
      <t xml:space="preserve">
Attester l'exactitude des renseignements fournis, autoriser le traitement du parachèvement et signer la déclaration — onglet </t>
    </r>
    <r>
      <rPr>
        <b/>
        <sz val="12"/>
        <color theme="1"/>
        <rFont val="Calibri"/>
        <family val="2"/>
      </rPr>
      <t>12. Déclarations PARA</t>
    </r>
    <r>
      <rPr>
        <sz val="12"/>
        <color theme="1"/>
        <rFont val="Calibri"/>
        <family val="2"/>
      </rPr>
      <t xml:space="preserve">  👉 Cliquer ici</t>
    </r>
  </si>
  <si>
    <r>
      <rPr>
        <b/>
        <sz val="12"/>
        <color theme="1"/>
        <rFont val="Calibri"/>
        <family val="2"/>
      </rPr>
      <t>Étape 2</t>
    </r>
    <r>
      <rPr>
        <sz val="12"/>
        <color theme="1"/>
        <rFont val="Calibri"/>
        <family val="2"/>
      </rPr>
      <t xml:space="preserve">
Compléter la section des revenus et des dépenses dans la colonne </t>
    </r>
    <r>
      <rPr>
        <i/>
        <sz val="12"/>
        <color theme="1"/>
        <rFont val="Calibri"/>
        <family val="2"/>
      </rPr>
      <t>Bilan soumis</t>
    </r>
    <r>
      <rPr>
        <sz val="12"/>
        <color theme="1"/>
        <rFont val="Calibri"/>
        <family val="2"/>
      </rPr>
      <t xml:space="preserve"> et, le cas échéant, les colonnes suivantes : </t>
    </r>
    <r>
      <rPr>
        <i/>
        <sz val="12"/>
        <color theme="1"/>
        <rFont val="Calibri"/>
        <family val="2"/>
      </rPr>
      <t>Nom de l'organisme, du fournisseur ou autre précision, Lien de dépendance, Qté, Unité et le Coût unitaire</t>
    </r>
    <r>
      <rPr>
        <sz val="12"/>
        <color theme="1"/>
        <rFont val="Calibri"/>
        <family val="2"/>
      </rPr>
      <t xml:space="preserve">. Utilisez la section </t>
    </r>
    <r>
      <rPr>
        <i/>
        <sz val="12"/>
        <color theme="1"/>
        <rFont val="Calibri"/>
        <family val="2"/>
      </rPr>
      <t>Notes additionnelles</t>
    </r>
    <r>
      <rPr>
        <sz val="12"/>
        <color theme="1"/>
        <rFont val="Calibri"/>
        <family val="2"/>
      </rPr>
      <t xml:space="preserve"> pour toute information complémentaire jugée pertinente — onglet</t>
    </r>
    <r>
      <rPr>
        <b/>
        <sz val="12"/>
        <color theme="1"/>
        <rFont val="Calibri"/>
        <family val="2"/>
      </rPr>
      <t xml:space="preserve"> 9. Bilan</t>
    </r>
    <r>
      <rPr>
        <sz val="12"/>
        <color theme="1"/>
        <rFont val="Calibri"/>
        <family val="2"/>
      </rPr>
      <t xml:space="preserve">  👉 Cliquer ici</t>
    </r>
  </si>
  <si>
    <r>
      <rPr>
        <b/>
        <sz val="12"/>
        <color theme="1"/>
        <rFont val="Calibri"/>
        <family val="2"/>
      </rPr>
      <t xml:space="preserve">Étape 3 </t>
    </r>
    <r>
      <rPr>
        <i/>
        <sz val="12"/>
        <color theme="1"/>
        <rFont val="Calibri"/>
        <family val="2"/>
      </rPr>
      <t>--- Facultatif</t>
    </r>
    <r>
      <rPr>
        <sz val="12"/>
        <color theme="1"/>
        <rFont val="Calibri"/>
        <family val="2"/>
      </rPr>
      <t xml:space="preserve">
Compléter le tableau détaillé des dépenses en renseignant les colonnes suivantes : </t>
    </r>
    <r>
      <rPr>
        <i/>
        <sz val="12"/>
        <color theme="1"/>
        <rFont val="Calibri"/>
        <family val="2"/>
      </rPr>
      <t xml:space="preserve">Poste budgétaire, Nom du fournisseur, Date de facture, Numéro de facture </t>
    </r>
    <r>
      <rPr>
        <sz val="12"/>
        <color theme="1"/>
        <rFont val="Calibri"/>
        <family val="2"/>
      </rPr>
      <t>et</t>
    </r>
    <r>
      <rPr>
        <i/>
        <sz val="12"/>
        <color theme="1"/>
        <rFont val="Calibri"/>
        <family val="2"/>
      </rPr>
      <t xml:space="preserve"> Montant soumis</t>
    </r>
    <r>
      <rPr>
        <sz val="12"/>
        <color theme="1"/>
        <rFont val="Calibri"/>
        <family val="2"/>
      </rPr>
      <t xml:space="preserve">. Utilisez la colonne </t>
    </r>
    <r>
      <rPr>
        <i/>
        <sz val="12"/>
        <color theme="1"/>
        <rFont val="Calibri"/>
        <family val="2"/>
      </rPr>
      <t>Notes additionnelles</t>
    </r>
    <r>
      <rPr>
        <sz val="12"/>
        <color theme="1"/>
        <rFont val="Calibri"/>
        <family val="2"/>
      </rPr>
      <t xml:space="preserve"> pour toute précision pertinente. Si le projet fait l'objet d'une vérification (nouvelle procédure allégée), il devra obligatoirement être complété — onglet </t>
    </r>
    <r>
      <rPr>
        <b/>
        <sz val="12"/>
        <color theme="1"/>
        <rFont val="Calibri"/>
        <family val="2"/>
      </rPr>
      <t>10. Tableau des dépenses</t>
    </r>
    <r>
      <rPr>
        <sz val="12"/>
        <color theme="1"/>
        <rFont val="Calibri"/>
        <family val="2"/>
      </rPr>
      <t xml:space="preserve">  👉 Cliquer ici</t>
    </r>
  </si>
  <si>
    <r>
      <t>Ce tableau est facultatif, sauf si votre projet fait l'objet d'une vérification (nouvelle procédure allégée), auquel cas il devient obligatoire. Consultez l'aide-mémoire pour la marche à suivre — onglet</t>
    </r>
    <r>
      <rPr>
        <b/>
        <sz val="11"/>
        <color theme="1"/>
        <rFont val="Calibri"/>
        <family val="2"/>
      </rPr>
      <t xml:space="preserve"> 13. Aide-mémoire PARA</t>
    </r>
    <r>
      <rPr>
        <sz val="11"/>
        <color theme="1"/>
        <rFont val="Calibri"/>
        <family val="2"/>
      </rPr>
      <t xml:space="preserve">   👉 Cliquer ici</t>
    </r>
  </si>
  <si>
    <t>DÉPENSES ADMISSIBLES À PARTIR DU :</t>
  </si>
  <si>
    <t>VÉRIFICATION</t>
  </si>
  <si>
    <t xml:space="preserve"> </t>
  </si>
  <si>
    <t>INFORMATIONS SUR L'ENGAGEMENT</t>
  </si>
  <si>
    <t>DATE DÉP. ADM.</t>
  </si>
  <si>
    <t>$ REQUIS / ENG</t>
  </si>
  <si>
    <t>DÉP. VÉRIFIÉES</t>
  </si>
  <si>
    <t>% ACC / VÉR.</t>
  </si>
  <si>
    <t>INDICATEUR</t>
  </si>
  <si>
    <t>MONTANT</t>
  </si>
  <si>
    <t>% TOTAL SOUMIS</t>
  </si>
  <si>
    <t>DÉP. VÉRIFIÉES ACC</t>
  </si>
  <si>
    <r>
      <t xml:space="preserve">* </t>
    </r>
    <r>
      <rPr>
        <b/>
        <i/>
        <sz val="9"/>
        <color rgb="FF2E2E2E"/>
        <rFont val="Calibri"/>
        <family val="2"/>
      </rPr>
      <t>Programme</t>
    </r>
    <r>
      <rPr>
        <i/>
        <sz val="9"/>
        <color rgb="FF2E2E2E"/>
        <rFont val="Calibri"/>
        <family val="2"/>
      </rPr>
      <t xml:space="preserve"> : Participation de 50% sur le total des dépenses admissibles (incluant les frais d'administration).</t>
    </r>
  </si>
  <si>
    <t>ENG $  *</t>
  </si>
  <si>
    <r>
      <t xml:space="preserve">POSTE BUDGÉTAIRE
</t>
    </r>
    <r>
      <rPr>
        <sz val="10"/>
        <color theme="1"/>
        <rFont val="Calibri"/>
        <family val="2"/>
      </rPr>
      <t>(Liste déroulante)</t>
    </r>
  </si>
  <si>
    <t>INFOS</t>
  </si>
  <si>
    <t>DURÉE ≥ 60 SEC. ?</t>
  </si>
  <si>
    <t>AYANT DROIT</t>
  </si>
  <si>
    <t>#</t>
  </si>
  <si>
    <t xml:space="preserve"> ŒUVRE ÉDITÉE ?</t>
  </si>
  <si>
    <t>Auteur.trice #4</t>
  </si>
  <si>
    <t>Auteur.trice #5</t>
  </si>
  <si>
    <t>Auteur.trice #6</t>
  </si>
  <si>
    <t>Compositeur.trice #4</t>
  </si>
  <si>
    <t>Compositeur.trice #5</t>
  </si>
  <si>
    <t>Compositeur.trice #6</t>
  </si>
  <si>
    <t>Éditeur.trice #4</t>
  </si>
  <si>
    <t>Éditeur.trice #5</t>
  </si>
  <si>
    <t>Éditeur.trice #6</t>
  </si>
  <si>
    <t>PARTS %</t>
  </si>
  <si>
    <t>% CALCULÉ</t>
  </si>
  <si>
    <t>PROGRAMME AUTEURS.TRICE.S - COMPOSITEUR.TRICE.S</t>
  </si>
  <si>
    <t>$ ACCORDÉ</t>
  </si>
  <si>
    <t>$ CALCULÉ</t>
  </si>
  <si>
    <t>NOM COMPLET</t>
  </si>
  <si>
    <t>Artiste
interprète?</t>
  </si>
  <si>
    <t>Rôle
production?</t>
  </si>
  <si>
    <t>Total $
brut AU</t>
  </si>
  <si>
    <t>Plafond
déboursé</t>
  </si>
  <si>
    <t>STATUT</t>
  </si>
  <si>
    <t>MONTANT
ACCORDÉ</t>
  </si>
  <si>
    <t>Total</t>
  </si>
  <si>
    <t>-</t>
  </si>
  <si>
    <t>TITRE :</t>
  </si>
  <si>
    <t>Plafond
indiv.
≤ 5 000$</t>
  </si>
  <si>
    <t>Plafond
album
≤ 9 000$</t>
  </si>
  <si>
    <t>TOTAL TITRE 8</t>
  </si>
  <si>
    <t>MAX DÉBOURSÉ ALBUM :</t>
  </si>
  <si>
    <r>
      <t xml:space="preserve">DÉCLARER LES ŒUVRES MUSICALES
</t>
    </r>
    <r>
      <rPr>
        <sz val="9"/>
        <color rgb="FF767676"/>
        <rFont val="Calibri"/>
        <family val="2"/>
      </rPr>
      <t>Sélectionnez l'ayant droit dans la liste déroulante.</t>
    </r>
  </si>
  <si>
    <r>
      <rPr>
        <b/>
        <sz val="9"/>
        <color theme="1"/>
        <rFont val="Calibri"/>
        <family val="2"/>
      </rPr>
      <t>Critères de contribution :</t>
    </r>
    <r>
      <rPr>
        <sz val="9"/>
        <color theme="1"/>
        <rFont val="Calibri"/>
        <family val="2"/>
      </rPr>
      <t xml:space="preserve">
▪ 900 $/œuvre (≥ 60 seconde, oeuvre originale) : 450 $ paroles + 450 $ musique, partie canadienne seulement
▪ 5 000 $ max/personne si participation à la production (crédits album, rémunérée ou non)
▪ 9 000 $ max/projet
▪ Plafond du déboursé — contribution totale AU ≤ montant réellement déboursé par Musicaction</t>
    </r>
  </si>
  <si>
    <t>Certains champs s'activent selon vos réponses</t>
  </si>
  <si>
    <t>Requis avant soumission</t>
  </si>
  <si>
    <t>Cliquer pour saisir ou sélectionner dans la liste</t>
  </si>
  <si>
    <t>NOTE IMPORTANTE</t>
  </si>
  <si>
    <t>CONSEILS EXCEL</t>
  </si>
  <si>
    <r>
      <t xml:space="preserve">▪   Toutes les réponses doivent être saisies </t>
    </r>
    <r>
      <rPr>
        <b/>
        <sz val="11"/>
        <rFont val="Calibri"/>
        <family val="2"/>
      </rPr>
      <t>à même ce formulaire</t>
    </r>
    <r>
      <rPr>
        <sz val="11"/>
        <rFont val="Calibri"/>
        <family val="2"/>
      </rPr>
      <t xml:space="preserve">, aucune annexe ne sera acceptée.
▪   Avant de remplir votre demande, nous vous invitons vivement à </t>
    </r>
    <r>
      <rPr>
        <b/>
        <sz val="11"/>
        <rFont val="Calibri"/>
        <family val="2"/>
      </rPr>
      <t>consulter les aides-mémoire</t>
    </r>
    <r>
      <rPr>
        <sz val="11"/>
        <rFont val="Calibri"/>
        <family val="2"/>
      </rPr>
      <t xml:space="preserve"> (demande et parachèvement) : grandes étapes, documents requis, critères, etc.</t>
    </r>
  </si>
  <si>
    <r>
      <t xml:space="preserve">▪   Utiliser une </t>
    </r>
    <r>
      <rPr>
        <b/>
        <sz val="11"/>
        <rFont val="Calibri"/>
        <family val="2"/>
      </rPr>
      <t>version récente</t>
    </r>
    <r>
      <rPr>
        <sz val="11"/>
        <rFont val="Calibri"/>
        <family val="2"/>
      </rPr>
      <t xml:space="preserve"> d'Excel pour assurer la compatibilité du fichier.
▪   Faire attention au </t>
    </r>
    <r>
      <rPr>
        <b/>
        <sz val="11"/>
        <rFont val="Calibri"/>
        <family val="2"/>
      </rPr>
      <t>niveau de zoom</t>
    </r>
    <r>
      <rPr>
        <sz val="11"/>
        <rFont val="Calibri"/>
        <family val="2"/>
      </rPr>
      <t xml:space="preserve"> :  il n'affecte pas le contenu du fichier, mais peut modifier l'affichage de la mise en page à l'écran. Ce paramètre est propre à chaque poste de travail.
▪   Les onglets sont </t>
    </r>
    <r>
      <rPr>
        <b/>
        <sz val="11"/>
        <rFont val="Calibri"/>
        <family val="2"/>
      </rPr>
      <t>protégés</t>
    </r>
    <r>
      <rPr>
        <sz val="11"/>
        <rFont val="Calibri"/>
        <family val="2"/>
      </rPr>
      <t xml:space="preserve"> : ne pas modifier la structure ni les formules du fichier.
▪   </t>
    </r>
    <r>
      <rPr>
        <b/>
        <sz val="11"/>
        <rFont val="Calibri"/>
        <family val="2"/>
      </rPr>
      <t>Sauvegarder régulièrement</t>
    </r>
    <r>
      <rPr>
        <sz val="11"/>
        <rFont val="Calibri"/>
        <family val="2"/>
      </rPr>
      <t xml:space="preserve"> le fichier en cours de remplissage pour éviter toute perte de données.</t>
    </r>
  </si>
  <si>
    <r>
      <rPr>
        <b/>
        <sz val="12"/>
        <color theme="1"/>
        <rFont val="Calibri"/>
        <family val="2"/>
      </rPr>
      <t>Étape 8</t>
    </r>
    <r>
      <rPr>
        <sz val="12"/>
        <color theme="1"/>
        <rFont val="Calibri"/>
        <family val="2"/>
      </rPr>
      <t xml:space="preserve">
Une fois votre dossier complet, soumettez votre demande et vos documents via la page d'envoi accessible depuis la page du programme. Le lien de dépôt est unique à chaque période d'inscription, référez-vous toujours à la page du programme pour obtenir le lien actif.</t>
    </r>
  </si>
  <si>
    <r>
      <rPr>
        <b/>
        <sz val="12"/>
        <color theme="1"/>
        <rFont val="Calibri"/>
        <family val="2"/>
      </rPr>
      <t>Étape 7</t>
    </r>
    <r>
      <rPr>
        <sz val="12"/>
        <color theme="1"/>
        <rFont val="Calibri"/>
        <family val="2"/>
      </rPr>
      <t xml:space="preserve">
En tout temps, consultez ici l'aide-mémoire pour vous guider pas à pas dans le remplissage de votre demande et le rassemblement des documents requis. Cochez chaque élément au fur et à mesure de sa préparation.</t>
    </r>
  </si>
  <si>
    <r>
      <rPr>
        <b/>
        <sz val="12"/>
        <color theme="1"/>
        <rFont val="Calibri"/>
        <family val="2"/>
      </rPr>
      <t>Étape 6</t>
    </r>
    <r>
      <rPr>
        <sz val="12"/>
        <color theme="1"/>
        <rFont val="Calibri"/>
        <family val="2"/>
      </rPr>
      <t xml:space="preserve">
En tout temps, consultez ici l'aide-mémoire pour vous guider pas à pas dans le remplissage de votre parachèvement et le rassemblement des documents requis. Cochez chaque élément au fur et à mesure de sa préparation.</t>
    </r>
  </si>
  <si>
    <r>
      <rPr>
        <b/>
        <sz val="11"/>
        <color theme="1"/>
        <rFont val="Calibri"/>
        <family val="2"/>
      </rPr>
      <t>Comment remplir le tableau détaillé des dépenses</t>
    </r>
    <r>
      <rPr>
        <sz val="11"/>
        <color theme="1"/>
        <rFont val="Calibri"/>
        <family val="2"/>
      </rPr>
      <t xml:space="preserve">
Chaque ligne correspond à une facture. Compléter les colonnes suivantes pour chaque dépense :
1. Poste budgétaire : Sélectionner dans la liste déroulante le poste correspondant à la dépense.
2. Nom du fournisseur : Inscrire le nom du fournisseur ou prestataire.
3. Date de facture :  Inscrire la date figurant sur la facture.
</t>
    </r>
  </si>
  <si>
    <t>4. Numéro de facture : Inscrire le numéro figurant sur la facture.
5. Lien de dépendance : Sélectionner Oui ou Non dans la liste déroulante.
6. Notes additionnelles : Ajouter toute précision utile, si nécessaire.</t>
  </si>
  <si>
    <r>
      <rPr>
        <b/>
        <sz val="11"/>
        <color theme="1"/>
        <rFont val="Calibri"/>
        <family val="2"/>
      </rPr>
      <t>À savoir</t>
    </r>
    <r>
      <rPr>
        <sz val="11"/>
        <color theme="1"/>
        <rFont val="Calibri"/>
        <family val="2"/>
      </rPr>
      <t xml:space="preserve">
▪   Les totaux se calculent automatiquement.
▪  Si vous avez besoin de lignes supplémentaires, contactez une personne-ressource.</t>
    </r>
  </si>
  <si>
    <t>Genre féminin</t>
  </si>
  <si>
    <t>Genre masculin</t>
  </si>
  <si>
    <t>Non binaire</t>
  </si>
  <si>
    <t>Un autre genre</t>
  </si>
  <si>
    <t>2. VOUS IDENTIFIEZ-VOUS COMME UNE PERSONNE AUTOCHTONE, C’EST-À-DIRE, DES PREMIÈRES NATIONS, MÉTIS OU INUIT ?</t>
  </si>
  <si>
    <t>1. QUELLE EST VOTRE IDENTITÉ DE GENRE ACTUELLE ?</t>
  </si>
  <si>
    <t>Non</t>
  </si>
  <si>
    <t>3. VOUS IDENTIFIEZ-VOUS COMME UNE PERSONNE RACISÉE ?</t>
  </si>
  <si>
    <t xml:space="preserve">4. VOUS IDENTIFIEZ-VOUS COMME UNE PERSONNE HANDICAPÉE ?  </t>
  </si>
  <si>
    <t>5. VOUS IDENTIFIEZ-VOUS COMME UN.E MEMBRE DE LA COMMUNAUTÉ LGBTQ2+ ?</t>
  </si>
  <si>
    <t xml:space="preserve">Une personne qui s’identifie comme appartenant à la communauté LGBTQ2+ s’identifie comme lesbienne, gaie, bisexuelle, transgenre, queer, bispirituelle, intersexe et/ou non binaire.      </t>
  </si>
  <si>
    <t xml:space="preserve">Une personne handicapée a une déficience de nature permanente, temporaire ou épisodique, manifeste ou non et dont l’interaction avec un obstacle nuit à la participation pleine et égale d’une personne dans la société.      </t>
  </si>
  <si>
    <t xml:space="preserve">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</si>
  <si>
    <t xml:space="preserve">«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</si>
  <si>
    <r>
      <rPr>
        <b/>
        <sz val="14"/>
        <color theme="1"/>
        <rFont val="Calibri"/>
        <family val="2"/>
      </rPr>
      <t>Demandeur</t>
    </r>
    <r>
      <rPr>
        <b/>
        <sz val="12"/>
        <color theme="1"/>
        <rFont val="Calibri"/>
        <family val="2"/>
      </rPr>
      <t xml:space="preserve">
</t>
    </r>
    <r>
      <rPr>
        <sz val="9"/>
        <color rgb="FF767676"/>
        <rFont val="Calibri"/>
        <family val="2"/>
      </rPr>
      <t>Direction générale, si OBNL / Actionnaire majoritaire, si compagnie</t>
    </r>
  </si>
  <si>
    <t>Personne noire</t>
  </si>
  <si>
    <t>Personne originaire ou d’ascendance de l'Afrique du Nord</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</si>
  <si>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</si>
  <si>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</si>
  <si>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</si>
  <si>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</si>
  <si>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</si>
  <si>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t>Si oui, vous pouvez sélectionner parmi les réponses ci-dessous pour vous décrire (plusieurs réponses possibles) :</t>
  </si>
  <si>
    <t>NOM DE L'ARTISTE</t>
  </si>
  <si>
    <t xml:space="preserve">Ce questionnaire ne peut pas être complété par la ou le Demandeur mais doit l'être par l'artiste visé.e par cette demande.
Nous vous demandons de bien vouloir le lui transmettre afin de lui permettre de le compléter si elle.il le désire.   </t>
  </si>
  <si>
    <r>
      <rPr>
        <b/>
        <sz val="14"/>
        <color theme="1"/>
        <rFont val="Calibri"/>
        <family val="2"/>
      </rPr>
      <t>L'artiste  visé.e par la demande</t>
    </r>
    <r>
      <rPr>
        <b/>
        <sz val="12"/>
        <color theme="1"/>
        <rFont val="Calibri"/>
        <family val="2"/>
      </rPr>
      <t xml:space="preserve">
</t>
    </r>
    <r>
      <rPr>
        <sz val="9"/>
        <color rgb="FF767676"/>
        <rFont val="Calibri"/>
        <family val="2"/>
      </rPr>
      <t>S'il s'agit d'un groupe, vos réponses doivent être en fonction de la majorité des membres (50%) OU du ou de la chanteur.se principal.e ou meneur.se du groupe selon la perception du public.</t>
    </r>
  </si>
  <si>
    <t>QUESTIONS DÉMOGRAPHIQUES</t>
  </si>
  <si>
    <t>Auto-identification volontaire de la ou du Demandeur et de l'artiste (confidentiel)</t>
  </si>
  <si>
    <r>
      <rPr>
        <b/>
        <sz val="12"/>
        <rFont val="Calibri"/>
        <family val="2"/>
      </rPr>
      <t>Étape 1</t>
    </r>
    <r>
      <rPr>
        <sz val="12"/>
        <rFont val="Calibri"/>
        <family val="2"/>
      </rPr>
      <t xml:space="preserve">
Compléter les informations sur la ou le Demandeur — onglet </t>
    </r>
    <r>
      <rPr>
        <b/>
        <sz val="12"/>
        <rFont val="Calibri"/>
        <family val="2"/>
      </rPr>
      <t>1. Demandeur</t>
    </r>
    <r>
      <rPr>
        <sz val="12"/>
        <rFont val="Calibri"/>
        <family val="2"/>
      </rPr>
      <t xml:space="preserve"> 👉 Cliquer ici</t>
    </r>
  </si>
  <si>
    <r>
      <rPr>
        <b/>
        <sz val="14"/>
        <color theme="1"/>
        <rFont val="Calibri"/>
        <family val="2"/>
      </rPr>
      <t>PAR OÙ COMMENCER ?</t>
    </r>
    <r>
      <rPr>
        <b/>
        <sz val="12"/>
        <color theme="1"/>
        <rFont val="Calibri"/>
        <family val="2"/>
      </rPr>
      <t xml:space="preserve">
</t>
    </r>
    <r>
      <rPr>
        <sz val="9"/>
        <color rgb="FF767676"/>
        <rFont val="Calibri"/>
        <family val="2"/>
      </rPr>
      <t>Suivez ces 8 étapes dans l'ordre pour compléter et soumettre votre demande sans rien oublier.</t>
    </r>
  </si>
  <si>
    <r>
      <rPr>
        <b/>
        <sz val="12"/>
        <rFont val="Calibri"/>
        <family val="2"/>
      </rPr>
      <t>Étape 2</t>
    </r>
    <r>
      <rPr>
        <sz val="12"/>
        <rFont val="Calibri"/>
        <family val="2"/>
      </rPr>
      <t xml:space="preserve">
Compléter les informations sur l'artiste — onglet </t>
    </r>
    <r>
      <rPr>
        <b/>
        <sz val="12"/>
        <rFont val="Calibri"/>
        <family val="2"/>
      </rPr>
      <t>2. Artiste</t>
    </r>
    <r>
      <rPr>
        <sz val="12"/>
        <rFont val="Calibri"/>
        <family val="2"/>
      </rPr>
      <t xml:space="preserve"> 👉 Cliquer ici</t>
    </r>
  </si>
  <si>
    <r>
      <rPr>
        <b/>
        <sz val="12"/>
        <rFont val="Calibri"/>
        <family val="2"/>
      </rPr>
      <t>Étape 3</t>
    </r>
    <r>
      <rPr>
        <sz val="12"/>
        <rFont val="Calibri"/>
        <family val="2"/>
      </rPr>
      <t xml:space="preserve">
Compléter les informations sur le projet de production de l'album — onglet</t>
    </r>
    <r>
      <rPr>
        <b/>
        <sz val="12"/>
        <rFont val="Calibri"/>
        <family val="2"/>
      </rPr>
      <t xml:space="preserve"> 3. Projet</t>
    </r>
    <r>
      <rPr>
        <sz val="12"/>
        <rFont val="Calibri"/>
        <family val="2"/>
      </rPr>
      <t xml:space="preserve"> 👉 Cliquer ici</t>
    </r>
  </si>
  <si>
    <r>
      <rPr>
        <b/>
        <sz val="12"/>
        <rFont val="Calibri"/>
        <family val="2"/>
      </rPr>
      <t>Étape 4</t>
    </r>
    <r>
      <rPr>
        <sz val="12"/>
        <rFont val="Calibri"/>
        <family val="2"/>
      </rPr>
      <t xml:space="preserve">
Compléter les revenus et dépenses dans la colonne Budget demandé et, le cas échéant, renseigner les colonnes suivantes : nom de l'organisme, du fournisseur ou autre précision, lien de dépendance, quantité, unité et coût unitaire. Utiliser la section Notes additionnelles pour toute information complémentaire pertinente — onglet </t>
    </r>
    <r>
      <rPr>
        <b/>
        <sz val="12"/>
        <rFont val="Calibri"/>
        <family val="2"/>
      </rPr>
      <t>4. Budget</t>
    </r>
    <r>
      <rPr>
        <sz val="12"/>
        <rFont val="Calibri"/>
        <family val="2"/>
      </rPr>
      <t xml:space="preserve"> 👉 Cliquer ici</t>
    </r>
  </si>
  <si>
    <r>
      <rPr>
        <b/>
        <sz val="12"/>
        <rFont val="Calibri"/>
        <family val="2"/>
      </rPr>
      <t>Étape 5</t>
    </r>
    <r>
      <rPr>
        <sz val="12"/>
        <rFont val="Calibri"/>
        <family val="2"/>
      </rPr>
      <t xml:space="preserve">
Attester l'exactitude des renseignements fournis, autoriser le traitement de la demande et signer la déclaration — onglet </t>
    </r>
    <r>
      <rPr>
        <b/>
        <sz val="12"/>
        <rFont val="Calibri"/>
        <family val="2"/>
      </rPr>
      <t>5. Déclarations DEM</t>
    </r>
    <r>
      <rPr>
        <sz val="12"/>
        <rFont val="Calibri"/>
        <family val="2"/>
      </rPr>
      <t xml:space="preserve"> 👉 Cliquer ici</t>
    </r>
  </si>
  <si>
    <r>
      <rPr>
        <b/>
        <sz val="12"/>
        <rFont val="Calibri"/>
        <family val="2"/>
      </rPr>
      <t>Étape 6</t>
    </r>
    <r>
      <rPr>
        <sz val="12"/>
        <rFont val="Calibri"/>
        <family val="2"/>
      </rPr>
      <t xml:space="preserve">
Compléter le questionnaire démographique pour la ou le Demandeur et l'artiste, participation volontaire et confidentielle — onglet </t>
    </r>
    <r>
      <rPr>
        <b/>
        <sz val="12"/>
        <rFont val="Calibri"/>
        <family val="2"/>
      </rPr>
      <t>6. Démographique</t>
    </r>
    <r>
      <rPr>
        <sz val="12"/>
        <rFont val="Calibri"/>
        <family val="2"/>
      </rPr>
      <t xml:space="preserve"> 👉 Cliquer ici</t>
    </r>
  </si>
  <si>
    <r>
      <rPr>
        <b/>
        <sz val="9"/>
        <color rgb="FF2E2E2E"/>
        <rFont val="Calibri"/>
        <family val="2"/>
      </rPr>
      <t>L’auto-identification est volontaire</t>
    </r>
    <r>
      <rPr>
        <sz val="9"/>
        <color rgb="FF2E2E2E"/>
        <rFont val="Calibri"/>
        <family val="2"/>
      </rPr>
      <t xml:space="preserv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9"/>
        <color rgb="FF2E2E2E"/>
        <rFont val="Calibri"/>
        <family val="2"/>
      </rPr>
      <t>Politique de confidentialité de Musicaction</t>
    </r>
    <r>
      <rPr>
        <sz val="9"/>
        <color rgb="FF2E2E2E"/>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</si>
  <si>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t>DÉP. INTERNES</t>
  </si>
  <si>
    <t>Saisir montant</t>
  </si>
  <si>
    <r>
      <t xml:space="preserve">Indiquez le nom d'affaires utilisé publiquement, </t>
    </r>
    <r>
      <rPr>
        <i/>
        <u/>
        <sz val="9"/>
        <color rgb="FF767676"/>
        <rFont val="Calibri"/>
        <family val="2"/>
      </rPr>
      <t>s'il diffère de la raison sociale</t>
    </r>
    <r>
      <rPr>
        <sz val="9"/>
        <color rgb="FF767676"/>
        <rFont val="Calibri"/>
        <family val="2"/>
      </rPr>
      <t xml:space="preserve"> (ou nom légal)</t>
    </r>
    <r>
      <rPr>
        <i/>
        <sz val="9"/>
        <color rgb="FF767676"/>
        <rFont val="Calibri"/>
        <family val="2"/>
      </rPr>
      <t>. Ce nom sera utilisé dans nos communications et publications, notamment dans le rapport annuel et la liste des projets acceptés.</t>
    </r>
  </si>
  <si>
    <t>En cas d'acceptation de votre demande, les informations ci-dessous, servent à mettre à jour ou à constituer votre dossier maître auprès de Musicaction.</t>
  </si>
  <si>
    <t>FACULTATIF --- PARTICIPATION VOLONTAIRE</t>
  </si>
  <si>
    <r>
      <t xml:space="preserve">Le total de la colonne « </t>
    </r>
    <r>
      <rPr>
        <b/>
        <sz val="11"/>
        <color theme="1"/>
        <rFont val="Calibri"/>
        <family val="2"/>
      </rPr>
      <t>Montant soumis</t>
    </r>
    <r>
      <rPr>
        <sz val="11"/>
        <color theme="1"/>
        <rFont val="Calibri"/>
        <family val="2"/>
      </rPr>
      <t xml:space="preserve"> » de votre tableau détaillé des dépenses doit être identique au total des dépenses admissibles figurant dans votre bilan, à l'onglet</t>
    </r>
    <r>
      <rPr>
        <b/>
        <sz val="11"/>
        <color theme="1"/>
        <rFont val="Calibri"/>
        <family val="2"/>
      </rPr>
      <t xml:space="preserve"> 9. Bilan</t>
    </r>
    <r>
      <rPr>
        <sz val="11"/>
        <color theme="1"/>
        <rFont val="Calibri"/>
        <family val="2"/>
      </rPr>
      <t xml:space="preserve"> (poste A, ligne 81, cellule M81). </t>
    </r>
  </si>
  <si>
    <t>COORDONNÉES DIRECTES DE L'AUTEUR.TRICE - COMPOSITEUR.TRICE SEULEMENT</t>
  </si>
  <si>
    <t>NOM DU OU DES ÉDITEUR.TRICE.S</t>
  </si>
  <si>
    <t>LIÉ.E À UN.E OU DES ÉDITEUR.TRICE.S ?</t>
  </si>
  <si>
    <r>
      <t xml:space="preserve">NOM LÉGAL / MAISON D'ÉDITION
</t>
    </r>
    <r>
      <rPr>
        <sz val="9"/>
        <color theme="1"/>
        <rFont val="Calibri"/>
        <family val="2"/>
      </rPr>
      <t xml:space="preserve">(Nom de famille de l'aut.-comp.
</t>
    </r>
    <r>
      <rPr>
        <b/>
        <u/>
        <sz val="9"/>
        <color theme="1"/>
        <rFont val="Calibri"/>
        <family val="2"/>
      </rPr>
      <t>ou</t>
    </r>
    <r>
      <rPr>
        <sz val="9"/>
        <color theme="1"/>
        <rFont val="Calibri"/>
        <family val="2"/>
      </rPr>
      <t xml:space="preserve"> nom de la maison d'édition)</t>
    </r>
  </si>
  <si>
    <t>Budget prévisionnel des revenus et des dépenses associés à la réalisation du projet</t>
  </si>
  <si>
    <t>Bilan des revenus et des dépenses associés à la réalisation du projet</t>
  </si>
  <si>
    <t>L’aide ne peut représenter plus de 50 % des dépenses admissibles  (poste budgétaire E, ligne 93), ni le plafond du programme. Le solde doit être couvert par vos autres sources de revenus ou votre participation.</t>
  </si>
  <si>
    <t>Musicaction (= Montant ligne 96)</t>
  </si>
  <si>
    <r>
      <t xml:space="preserve">ENREGISTRER LES COLLABORATEUR.TRICE.S : LES AUTEUR.TRICE.S - COMPOSITEUR.TRICE.S &amp; LES ÉDITEUR.TRICE.S
</t>
    </r>
    <r>
      <rPr>
        <sz val="9"/>
        <color rgb="FF767676"/>
        <rFont val="Calibri"/>
        <family val="2"/>
      </rPr>
      <t>Saisissez chaque personne une seule fois. Elle sera ensuite sélectionnable à l'étape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</si>
</sst>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 #,##0_)\ &quot;$&quot;_ ;_ * \(#,##0\)\ &quot;$&quot;_ ;_ * &quot;-&quot;_)\ &quot;$&quot;_ ;_ @_ "/>
    <numFmt numFmtId="44" formatCode="_ * #,##0.00_)\ &quot;$&quot;_ ;_ * \(#,##0.00\)\ &quot;$&quot;_ ;_ * &quot;-&quot;??_)\ &quot;$&quot;_ ;_ @_ "/>
    <numFmt numFmtId="164" formatCode="yyyy/mm/dd;@"/>
    <numFmt numFmtId="165" formatCode="#,##0.00\ &quot;$&quot;"/>
    <numFmt numFmtId="166" formatCode="#,##0\ &quot;$&quot;"/>
    <numFmt numFmtId="167" formatCode="\$#,##0.00"/>
  </numFmts>
  <fonts count="95" x14ac:knownFonts="1">
    <font>
      <sz val="11"/>
      <color theme="1"/>
      <name val="Calibri"/>
      <family val="2"/>
    </font>
    <font>
      <b/>
      <sz val="11"/>
      <color theme="1"/>
      <name val="Calibri"/>
      <family val="2"/>
    </font>
    <font>
      <b/>
      <sz val="12"/>
      <color theme="1"/>
      <name val="Calibri"/>
      <family val="2"/>
    </font>
    <font>
      <b/>
      <sz val="13"/>
      <name val="Calibri"/>
      <family val="2"/>
    </font>
    <font>
      <b/>
      <sz val="12"/>
      <color theme="1"/>
      <name val="Segoe UI Emoji"/>
      <family val="2"/>
    </font>
    <font>
      <i/>
      <sz val="10"/>
      <color theme="1"/>
      <name val="Calibri"/>
      <family val="2"/>
    </font>
    <font>
      <b/>
      <sz val="10"/>
      <color theme="1"/>
      <name val="Calibri"/>
      <family val="2"/>
    </font>
    <font>
      <b/>
      <sz val="11"/>
      <color rgb="FF2D5FA4"/>
      <name val="Calibri"/>
      <family val="2"/>
    </font>
    <font>
      <b/>
      <sz val="18"/>
      <name val="Calibri"/>
      <family val="2"/>
    </font>
    <font>
      <b/>
      <sz val="11"/>
      <name val="Calibri"/>
      <family val="2"/>
    </font>
    <font>
      <sz val="10"/>
      <color theme="1"/>
      <name val="Calibri"/>
      <family val="2"/>
    </font>
    <font>
      <sz val="8"/>
      <color theme="1"/>
      <name val="Calibri"/>
      <family val="2"/>
    </font>
    <font>
      <b/>
      <sz val="14"/>
      <color theme="1"/>
      <name val="Calibri"/>
      <family val="2"/>
    </font>
    <font>
      <b/>
      <sz val="24"/>
      <color rgb="FFE5814A"/>
      <name val="Calibri"/>
      <family val="2"/>
    </font>
    <font>
      <i/>
      <sz val="9"/>
      <color rgb="FF767676"/>
      <name val="Calibri"/>
      <family val="2"/>
    </font>
    <font>
      <sz val="9"/>
      <color rgb="FF767676"/>
      <name val="Calibri"/>
      <family val="2"/>
    </font>
    <font>
      <b/>
      <sz val="12"/>
      <color rgb="FF1B2B5E"/>
      <name val="Calibri"/>
      <family val="2"/>
    </font>
    <font>
      <i/>
      <u/>
      <sz val="9"/>
      <color rgb="FF767676"/>
      <name val="Calibri"/>
      <family val="2"/>
    </font>
    <font>
      <sz val="8"/>
      <name val="Calibri"/>
      <family val="2"/>
    </font>
    <font>
      <i/>
      <vertAlign val="superscript"/>
      <sz val="9"/>
      <color rgb="FF767676"/>
      <name val="Calibri"/>
      <family val="2"/>
    </font>
    <font>
      <b/>
      <sz val="11"/>
      <color rgb="FFFFFFFF"/>
      <name val="Calibri"/>
      <family val="2"/>
    </font>
    <font>
      <sz val="11"/>
      <name val="Calibri"/>
      <family val="2"/>
    </font>
    <font>
      <b/>
      <sz val="12"/>
      <name val="Calibri"/>
      <family val="2"/>
    </font>
    <font>
      <b/>
      <sz val="14"/>
      <name val="Calibri"/>
      <family val="2"/>
    </font>
    <font>
      <sz val="10"/>
      <name val="Calibri"/>
      <family val="2"/>
    </font>
    <font>
      <sz val="10"/>
      <color rgb="FFC00000"/>
      <name val="Calibri"/>
      <family val="2"/>
    </font>
    <font>
      <b/>
      <sz val="10"/>
      <color rgb="FFC00000"/>
      <name val="Calibri"/>
      <family val="2"/>
    </font>
    <font>
      <b/>
      <sz val="11"/>
      <color rgb="FFC00000"/>
      <name val="Calibri"/>
      <family val="2"/>
    </font>
    <font>
      <b/>
      <sz val="20"/>
      <color rgb="FFE5814A"/>
      <name val="Calibri"/>
      <family val="2"/>
    </font>
    <font>
      <sz val="20"/>
      <name val="Calibri"/>
      <family val="2"/>
    </font>
    <font>
      <b/>
      <i/>
      <u/>
      <sz val="9"/>
      <color rgb="FF767676"/>
      <name val="Calibri"/>
      <family val="2"/>
    </font>
    <font>
      <b/>
      <i/>
      <sz val="11"/>
      <color rgb="FF767676"/>
      <name val="Calibri"/>
      <family val="2"/>
    </font>
    <font>
      <b/>
      <sz val="11"/>
      <color theme="1" tint="0.14999847407452621"/>
      <name val="Calibri"/>
      <family val="2"/>
    </font>
    <font>
      <b/>
      <i/>
      <sz val="10"/>
      <color rgb="FF767676"/>
      <name val="Calibri"/>
      <family val="2"/>
    </font>
    <font>
      <b/>
      <sz val="11"/>
      <color rgb="FF1B2B5E"/>
      <name val="Calibri"/>
      <family val="2"/>
    </font>
    <font>
      <sz val="10"/>
      <color rgb="FF1B2B5E"/>
      <name val="Calibri"/>
      <family val="2"/>
    </font>
    <font>
      <sz val="9"/>
      <color rgb="FF1B2B5E"/>
      <name val="Calibri"/>
      <family val="2"/>
    </font>
    <font>
      <b/>
      <sz val="11"/>
      <color rgb="FF767676"/>
      <name val="Calibri"/>
      <family val="2"/>
    </font>
    <font>
      <b/>
      <sz val="11"/>
      <color theme="1" tint="0.249977111117893"/>
      <name val="Calibri"/>
      <family val="2"/>
    </font>
    <font>
      <sz val="8"/>
      <color rgb="FF000000"/>
      <name val="Calibri"/>
      <family val="2"/>
    </font>
    <font>
      <b/>
      <sz val="12"/>
      <color rgb="FF000000"/>
      <name val="Calibri"/>
      <family val="2"/>
    </font>
    <font>
      <sz val="10"/>
      <color rgb="FF000000"/>
      <name val="Calibri"/>
      <family val="2"/>
    </font>
    <font>
      <b/>
      <sz val="10"/>
      <color rgb="FF000000"/>
      <name val="Calibri"/>
      <family val="2"/>
    </font>
    <font>
      <b/>
      <i/>
      <u/>
      <sz val="10"/>
      <color rgb="FF000000"/>
      <name val="Calibri"/>
      <family val="2"/>
    </font>
    <font>
      <i/>
      <sz val="10"/>
      <color rgb="FF000000"/>
      <name val="Calibri"/>
      <family val="2"/>
    </font>
    <font>
      <b/>
      <sz val="12"/>
      <color theme="0"/>
      <name val="Calibri"/>
      <family val="2"/>
    </font>
    <font>
      <sz val="11"/>
      <color rgb="FF2E2E2E"/>
      <name val="Calibri"/>
      <family val="2"/>
    </font>
    <font>
      <b/>
      <sz val="11"/>
      <color rgb="FF2E2E2E"/>
      <name val="Calibri"/>
      <family val="2"/>
    </font>
    <font>
      <b/>
      <sz val="12"/>
      <color rgb="FF2E2E2E"/>
      <name val="Calibri"/>
      <family val="2"/>
    </font>
    <font>
      <sz val="9"/>
      <color rgb="FF2E2E2E"/>
      <name val="Calibri"/>
      <family val="2"/>
    </font>
    <font>
      <sz val="11"/>
      <color rgb="FFC00000"/>
      <name val="Calibri"/>
      <family val="2"/>
    </font>
    <font>
      <b/>
      <sz val="12"/>
      <color rgb="FFE5814A"/>
      <name val="Calibri"/>
      <family val="2"/>
    </font>
    <font>
      <b/>
      <i/>
      <sz val="11"/>
      <color rgb="FF2E2E2E"/>
      <name val="Calibri"/>
      <family val="2"/>
    </font>
    <font>
      <b/>
      <i/>
      <u/>
      <sz val="10"/>
      <color theme="1"/>
      <name val="Calibri"/>
      <family val="2"/>
    </font>
    <font>
      <i/>
      <sz val="11"/>
      <color rgb="FF1B2B5E"/>
      <name val="Calibri"/>
      <family val="2"/>
    </font>
    <font>
      <sz val="10"/>
      <name val="Arial"/>
      <family val="2"/>
    </font>
    <font>
      <sz val="12"/>
      <color rgb="FF2E2E2E"/>
      <name val="Calibri"/>
      <family val="2"/>
    </font>
    <font>
      <sz val="10"/>
      <color rgb="FF2E2E2E"/>
      <name val="Calibri"/>
      <family val="2"/>
    </font>
    <font>
      <sz val="20"/>
      <color theme="1"/>
      <name val="Calibri"/>
      <family val="2"/>
    </font>
    <font>
      <b/>
      <sz val="12"/>
      <color rgb="FFC00000"/>
      <name val="Calibri"/>
      <family val="2"/>
    </font>
    <font>
      <i/>
      <sz val="11"/>
      <color rgb="FF2E2E2E"/>
      <name val="Calibri"/>
      <family val="2"/>
    </font>
    <font>
      <sz val="12"/>
      <color theme="1"/>
      <name val="Calibri"/>
      <family val="2"/>
    </font>
    <font>
      <i/>
      <sz val="11"/>
      <color theme="1"/>
      <name val="Calibri"/>
      <family val="2"/>
    </font>
    <font>
      <i/>
      <sz val="11"/>
      <name val="Calibri"/>
      <family val="2"/>
    </font>
    <font>
      <sz val="20"/>
      <color rgb="FF1B2B5E"/>
      <name val="Segoe Script"/>
      <family val="4"/>
    </font>
    <font>
      <u/>
      <sz val="10"/>
      <color theme="1"/>
      <name val="Calibri"/>
      <family val="2"/>
    </font>
    <font>
      <sz val="11"/>
      <color theme="1"/>
      <name val="Calibri"/>
      <family val="2"/>
    </font>
    <font>
      <b/>
      <sz val="11"/>
      <color theme="0"/>
      <name val="Calibri"/>
      <family val="2"/>
    </font>
    <font>
      <i/>
      <sz val="10"/>
      <color rgb="FF2E2E2E"/>
      <name val="Calibri"/>
      <family val="2"/>
    </font>
    <font>
      <u/>
      <sz val="11"/>
      <color theme="10"/>
      <name val="Calibri"/>
      <family val="2"/>
    </font>
    <font>
      <b/>
      <sz val="10"/>
      <color rgb="FF2E2E2E"/>
      <name val="Calibri"/>
      <family val="2"/>
    </font>
    <font>
      <b/>
      <sz val="13"/>
      <color rgb="FF2E2E2E"/>
      <name val="Calibri"/>
      <family val="2"/>
    </font>
    <font>
      <b/>
      <sz val="13"/>
      <color theme="1"/>
      <name val="Calibri"/>
      <family val="2"/>
    </font>
    <font>
      <b/>
      <sz val="10"/>
      <color theme="0"/>
      <name val="Calibri"/>
      <family val="2"/>
    </font>
    <font>
      <b/>
      <sz val="14"/>
      <color rgb="FFE5814A"/>
      <name val="Calibri"/>
      <family val="2"/>
    </font>
    <font>
      <sz val="9"/>
      <color theme="1"/>
      <name val="Calibri"/>
      <family val="2"/>
    </font>
    <font>
      <b/>
      <i/>
      <sz val="9"/>
      <color rgb="FF1B2B5E"/>
      <name val="Calibri"/>
      <family val="2"/>
    </font>
    <font>
      <i/>
      <sz val="9"/>
      <color rgb="FF1B2B5E"/>
      <name val="Calibri"/>
      <family val="2"/>
    </font>
    <font>
      <u/>
      <sz val="11"/>
      <color theme="1"/>
      <name val="Calibri"/>
      <family val="2"/>
    </font>
    <font>
      <b/>
      <u/>
      <sz val="11"/>
      <color theme="1"/>
      <name val="Calibri"/>
      <family val="2"/>
    </font>
    <font>
      <b/>
      <vertAlign val="superscript"/>
      <sz val="11"/>
      <color rgb="FF2E2E2E"/>
      <name val="Calibri"/>
      <family val="2"/>
    </font>
    <font>
      <i/>
      <sz val="12"/>
      <color theme="1"/>
      <name val="Calibri"/>
      <family val="2"/>
    </font>
    <font>
      <u/>
      <sz val="12"/>
      <color theme="1"/>
      <name val="Calibri"/>
      <family val="2"/>
    </font>
    <font>
      <sz val="12"/>
      <color theme="10"/>
      <name val="Calibri"/>
      <family val="2"/>
    </font>
    <font>
      <b/>
      <sz val="11"/>
      <color rgb="FF1A7F74"/>
      <name val="Calibri"/>
      <family val="2"/>
    </font>
    <font>
      <b/>
      <sz val="14"/>
      <color rgb="FF2E2E2E"/>
      <name val="Calibri"/>
      <family val="2"/>
    </font>
    <font>
      <i/>
      <sz val="9"/>
      <color rgb="FF2E2E2E"/>
      <name val="Calibri"/>
      <family val="2"/>
    </font>
    <font>
      <b/>
      <i/>
      <sz val="9"/>
      <color rgb="FF2E2E2E"/>
      <name val="Calibri"/>
      <family val="2"/>
    </font>
    <font>
      <b/>
      <sz val="9"/>
      <color theme="1"/>
      <name val="Calibri"/>
      <family val="2"/>
    </font>
    <font>
      <u/>
      <sz val="9"/>
      <color theme="10"/>
      <name val="Calibri"/>
      <family val="2"/>
    </font>
    <font>
      <sz val="10"/>
      <color theme="0"/>
      <name val="Calibri"/>
      <family val="2"/>
    </font>
    <font>
      <sz val="12"/>
      <name val="Calibri"/>
      <family val="2"/>
    </font>
    <font>
      <b/>
      <sz val="9"/>
      <color rgb="FF2E2E2E"/>
      <name val="Calibri"/>
      <family val="2"/>
    </font>
    <font>
      <b/>
      <u/>
      <sz val="9"/>
      <color rgb="FF2E2E2E"/>
      <name val="Calibri"/>
      <family val="2"/>
    </font>
    <font>
      <b/>
      <u/>
      <sz val="9"/>
      <color theme="1"/>
      <name val="Calibri"/>
      <family val="2"/>
    </font>
  </fonts>
  <fills count="31">
    <fill>
      <patternFill patternType="none"/>
    </fill>
    <fill>
      <patternFill patternType="gray125"/>
    </fill>
    <fill>
      <patternFill patternType="solid">
        <fgColor rgb="FFF5F5F5"/>
        <bgColor indexed="64"/>
      </patternFill>
    </fill>
    <fill>
      <patternFill patternType="solid">
        <fgColor rgb="FF94BDC9"/>
        <bgColor indexed="64"/>
      </patternFill>
    </fill>
    <fill>
      <patternFill patternType="solid">
        <fgColor rgb="FF86AC94"/>
        <bgColor indexed="64"/>
      </patternFill>
    </fill>
    <fill>
      <patternFill patternType="solid">
        <fgColor rgb="FFEAF3EA"/>
        <bgColor rgb="FFE6F4F2"/>
      </patternFill>
    </fill>
    <fill>
      <patternFill patternType="solid">
        <fgColor rgb="FFE7ECFF"/>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rgb="FFE7ECFF"/>
        <bgColor rgb="FFFDF6E7"/>
      </patternFill>
    </fill>
    <fill>
      <patternFill patternType="solid">
        <fgColor rgb="FF2E74B5"/>
      </patternFill>
    </fill>
    <fill>
      <patternFill patternType="solid">
        <fgColor rgb="FFF8DFE9"/>
        <bgColor indexed="64"/>
      </patternFill>
    </fill>
    <fill>
      <patternFill patternType="solid">
        <fgColor rgb="FFF8DFE9"/>
        <bgColor rgb="FFFDF6E7"/>
      </patternFill>
    </fill>
    <fill>
      <patternFill patternType="solid">
        <fgColor rgb="FFF4F4F4"/>
        <bgColor indexed="64"/>
      </patternFill>
    </fill>
    <fill>
      <patternFill patternType="solid">
        <fgColor rgb="FFEAF3EA"/>
        <bgColor indexed="64"/>
      </patternFill>
    </fill>
    <fill>
      <patternFill patternType="solid">
        <fgColor rgb="FFE7ECFF"/>
        <bgColor rgb="FF000000"/>
      </patternFill>
    </fill>
    <fill>
      <patternFill patternType="solid">
        <fgColor rgb="FF4A5568"/>
        <bgColor indexed="64"/>
      </patternFill>
    </fill>
    <fill>
      <patternFill patternType="solid">
        <fgColor rgb="FFEBEEF9"/>
        <bgColor indexed="64"/>
      </patternFill>
    </fill>
    <fill>
      <patternFill patternType="solid">
        <fgColor rgb="FFF4F4F4"/>
        <bgColor rgb="FFFAFBFF"/>
      </patternFill>
    </fill>
    <fill>
      <patternFill patternType="solid">
        <fgColor rgb="FFFAE6DB"/>
        <bgColor indexed="64"/>
      </patternFill>
    </fill>
    <fill>
      <patternFill patternType="solid">
        <fgColor rgb="FFFFEB9C"/>
        <bgColor rgb="FFE6F4F2"/>
      </patternFill>
    </fill>
    <fill>
      <patternFill patternType="solid">
        <fgColor rgb="FFFFE3C1"/>
        <bgColor rgb="FFE6F4F2"/>
      </patternFill>
    </fill>
    <fill>
      <patternFill patternType="solid">
        <fgColor rgb="FF1A7F74"/>
        <bgColor indexed="64"/>
      </patternFill>
    </fill>
    <fill>
      <patternFill patternType="solid">
        <fgColor rgb="FF2E2E2E"/>
        <bgColor indexed="64"/>
      </patternFill>
    </fill>
    <fill>
      <patternFill patternType="solid">
        <fgColor rgb="FFF2F2F2"/>
        <bgColor indexed="64"/>
      </patternFill>
    </fill>
    <fill>
      <patternFill patternType="solid">
        <fgColor rgb="FFEBF3FB"/>
        <bgColor indexed="64"/>
      </patternFill>
    </fill>
    <fill>
      <patternFill patternType="solid">
        <fgColor rgb="FFEBF3FB"/>
        <bgColor rgb="FFE6F4F2"/>
      </patternFill>
    </fill>
    <fill>
      <patternFill patternType="solid">
        <fgColor rgb="FF2D5FA4"/>
        <bgColor indexed="64"/>
      </patternFill>
    </fill>
    <fill>
      <patternFill patternType="solid">
        <fgColor rgb="FFE8F5F3"/>
        <bgColor indexed="64"/>
      </patternFill>
    </fill>
    <fill>
      <patternFill patternType="solid">
        <fgColor theme="1"/>
        <bgColor indexed="64"/>
      </patternFill>
    </fill>
    <fill>
      <patternFill patternType="solid">
        <fgColor rgb="FFFFF3CD"/>
        <bgColor indexed="64"/>
      </patternFill>
    </fill>
  </fills>
  <borders count="153">
    <border>
      <left/>
      <right/>
      <top/>
      <bottom/>
      <diagonal/>
    </border>
    <border>
      <left style="medium">
        <color rgb="FF1A7F74"/>
      </left>
      <right/>
      <top/>
      <bottom/>
      <diagonal/>
    </border>
    <border>
      <left/>
      <right/>
      <top/>
      <bottom style="thick">
        <color rgb="FF2D5FA4"/>
      </bottom>
      <diagonal/>
    </border>
    <border>
      <left style="thick">
        <color rgb="FFE5814A"/>
      </left>
      <right/>
      <top/>
      <bottom/>
      <diagonal/>
    </border>
    <border>
      <left style="medium">
        <color rgb="FF2D5FA4"/>
      </left>
      <right/>
      <top/>
      <bottom/>
      <diagonal/>
    </border>
    <border>
      <left style="thin">
        <color rgb="FF767676"/>
      </left>
      <right style="thin">
        <color rgb="FF767676"/>
      </right>
      <top style="thin">
        <color rgb="FF767676"/>
      </top>
      <bottom style="thin">
        <color rgb="FF767676"/>
      </bottom>
      <diagonal/>
    </border>
    <border>
      <left style="medium">
        <color theme="1"/>
      </left>
      <right/>
      <top/>
      <bottom/>
      <diagonal/>
    </border>
    <border>
      <left style="medium">
        <color rgb="FFC00000"/>
      </left>
      <right/>
      <top/>
      <bottom/>
      <diagonal/>
    </border>
    <border>
      <left style="medium">
        <color rgb="FFE3E3E3"/>
      </left>
      <right style="medium">
        <color rgb="FFE3E3E3"/>
      </right>
      <top/>
      <bottom/>
      <diagonal/>
    </border>
    <border>
      <left style="medium">
        <color rgb="FFE3E3E3"/>
      </left>
      <right style="medium">
        <color rgb="FFE3E3E3"/>
      </right>
      <top/>
      <bottom style="medium">
        <color rgb="FFE3E3E3"/>
      </bottom>
      <diagonal/>
    </border>
    <border>
      <left style="medium">
        <color rgb="FFE3E3E3"/>
      </left>
      <right/>
      <top/>
      <bottom/>
      <diagonal/>
    </border>
    <border>
      <left/>
      <right style="medium">
        <color rgb="FFE3E3E3"/>
      </right>
      <top/>
      <bottom/>
      <diagonal/>
    </border>
    <border>
      <left style="medium">
        <color rgb="FFE3E3E3"/>
      </left>
      <right/>
      <top/>
      <bottom style="medium">
        <color rgb="FFE3E3E3"/>
      </bottom>
      <diagonal/>
    </border>
    <border>
      <left/>
      <right/>
      <top/>
      <bottom style="medium">
        <color rgb="FFE3E3E3"/>
      </bottom>
      <diagonal/>
    </border>
    <border>
      <left/>
      <right style="medium">
        <color rgb="FFE3E3E3"/>
      </right>
      <top/>
      <bottom style="medium">
        <color rgb="FFE3E3E3"/>
      </bottom>
      <diagonal/>
    </border>
    <border>
      <left/>
      <right/>
      <top/>
      <bottom style="medium">
        <color rgb="FF2D5FA4"/>
      </bottom>
      <diagonal/>
    </border>
    <border>
      <left/>
      <right/>
      <top style="medium">
        <color rgb="FF2D5FA4"/>
      </top>
      <bottom/>
      <diagonal/>
    </border>
    <border>
      <left style="medium">
        <color rgb="FFE3E3E3"/>
      </left>
      <right/>
      <top style="medium">
        <color rgb="FF2D5FA4"/>
      </top>
      <bottom/>
      <diagonal/>
    </border>
    <border>
      <left/>
      <right style="medium">
        <color rgb="FFE3E3E3"/>
      </right>
      <top style="medium">
        <color rgb="FF2D5FA4"/>
      </top>
      <bottom/>
      <diagonal/>
    </border>
    <border>
      <left style="medium">
        <color rgb="FFE3E3E3"/>
      </left>
      <right style="medium">
        <color rgb="FFE3E3E3"/>
      </right>
      <top style="medium">
        <color rgb="FF2D5FA4"/>
      </top>
      <bottom/>
      <diagonal/>
    </border>
    <border>
      <left/>
      <right/>
      <top style="medium">
        <color rgb="FFE3E3E3"/>
      </top>
      <bottom/>
      <diagonal/>
    </border>
    <border>
      <left style="medium">
        <color rgb="FF2D5FA4"/>
      </left>
      <right/>
      <top style="medium">
        <color rgb="FF2D5FA4"/>
      </top>
      <bottom style="medium">
        <color rgb="FF2D5FA4"/>
      </bottom>
      <diagonal/>
    </border>
    <border>
      <left/>
      <right/>
      <top style="medium">
        <color rgb="FF2D5FA4"/>
      </top>
      <bottom style="medium">
        <color rgb="FF2D5FA4"/>
      </bottom>
      <diagonal/>
    </border>
    <border>
      <left/>
      <right style="medium">
        <color rgb="FF2D5FA4"/>
      </right>
      <top style="medium">
        <color rgb="FF2D5FA4"/>
      </top>
      <bottom style="medium">
        <color rgb="FF2D5FA4"/>
      </bottom>
      <diagonal/>
    </border>
    <border>
      <left style="medium">
        <color rgb="FF4A5568"/>
      </left>
      <right/>
      <top style="medium">
        <color rgb="FF4A5568"/>
      </top>
      <bottom style="medium">
        <color rgb="FF4A5568"/>
      </bottom>
      <diagonal/>
    </border>
    <border>
      <left/>
      <right/>
      <top style="medium">
        <color rgb="FF4A5568"/>
      </top>
      <bottom style="medium">
        <color rgb="FF4A5568"/>
      </bottom>
      <diagonal/>
    </border>
    <border>
      <left/>
      <right style="medium">
        <color rgb="FF4A5568"/>
      </right>
      <top style="medium">
        <color rgb="FF4A5568"/>
      </top>
      <bottom style="medium">
        <color rgb="FF4A5568"/>
      </bottom>
      <diagonal/>
    </border>
    <border>
      <left style="thin">
        <color rgb="FFE3E3E3"/>
      </left>
      <right style="thin">
        <color rgb="FFE3E3E3"/>
      </right>
      <top/>
      <bottom/>
      <diagonal/>
    </border>
    <border>
      <left style="thin">
        <color rgb="FFE3E3E3"/>
      </left>
      <right style="medium">
        <color rgb="FFE3E3E3"/>
      </right>
      <top/>
      <bottom/>
      <diagonal/>
    </border>
    <border>
      <left style="thin">
        <color rgb="FFE3E3E3"/>
      </left>
      <right style="thin">
        <color rgb="FFE3E3E3"/>
      </right>
      <top/>
      <bottom style="medium">
        <color rgb="FFE3E3E3"/>
      </bottom>
      <diagonal/>
    </border>
    <border>
      <left style="thin">
        <color rgb="FFE3E3E3"/>
      </left>
      <right style="medium">
        <color rgb="FFE3E3E3"/>
      </right>
      <top/>
      <bottom style="medium">
        <color rgb="FFE3E3E3"/>
      </bottom>
      <diagonal/>
    </border>
    <border>
      <left/>
      <right style="thin">
        <color rgb="FFE3E3E3"/>
      </right>
      <top/>
      <bottom/>
      <diagonal/>
    </border>
    <border>
      <left/>
      <right style="thin">
        <color rgb="FFE3E3E3"/>
      </right>
      <top/>
      <bottom style="medium">
        <color rgb="FFE3E3E3"/>
      </bottom>
      <diagonal/>
    </border>
    <border>
      <left style="medium">
        <color rgb="FFE3E3E3"/>
      </left>
      <right/>
      <top style="medium">
        <color rgb="FFE3E3E3"/>
      </top>
      <bottom/>
      <diagonal/>
    </border>
    <border>
      <left/>
      <right style="medium">
        <color rgb="FFE3E3E3"/>
      </right>
      <top style="medium">
        <color rgb="FFE3E3E3"/>
      </top>
      <bottom/>
      <diagonal/>
    </border>
    <border>
      <left style="medium">
        <color rgb="FFE3E3E3"/>
      </left>
      <right/>
      <top style="medium">
        <color rgb="FF4A5568"/>
      </top>
      <bottom/>
      <diagonal/>
    </border>
    <border>
      <left/>
      <right/>
      <top style="medium">
        <color rgb="FF4A5568"/>
      </top>
      <bottom/>
      <diagonal/>
    </border>
    <border>
      <left/>
      <right style="medium">
        <color rgb="FFE3E3E3"/>
      </right>
      <top style="medium">
        <color rgb="FF4A5568"/>
      </top>
      <bottom/>
      <diagonal/>
    </border>
    <border>
      <left/>
      <right/>
      <top/>
      <bottom style="medium">
        <color rgb="FF4A5568"/>
      </bottom>
      <diagonal/>
    </border>
    <border>
      <left/>
      <right/>
      <top/>
      <bottom style="medium">
        <color rgb="FF1B2B5E"/>
      </bottom>
      <diagonal/>
    </border>
    <border>
      <left/>
      <right/>
      <top/>
      <bottom style="medium">
        <color rgb="FF1A7F74"/>
      </bottom>
      <diagonal/>
    </border>
    <border>
      <left/>
      <right/>
      <top/>
      <bottom style="medium">
        <color rgb="FFE5814A"/>
      </bottom>
      <diagonal/>
    </border>
    <border>
      <left style="medium">
        <color rgb="FFE5814A"/>
      </left>
      <right/>
      <top/>
      <bottom/>
      <diagonal/>
    </border>
    <border>
      <left style="medium">
        <color rgb="FFE3E3E3"/>
      </left>
      <right style="medium">
        <color rgb="FFE3E3E3"/>
      </right>
      <top style="medium">
        <color rgb="FFE3E3E3"/>
      </top>
      <bottom style="medium">
        <color rgb="FF1A7F74"/>
      </bottom>
      <diagonal/>
    </border>
    <border>
      <left style="medium">
        <color rgb="FFE3E3E3"/>
      </left>
      <right style="thin">
        <color rgb="FFE3E3E3"/>
      </right>
      <top style="medium">
        <color rgb="FFE3E3E3"/>
      </top>
      <bottom style="medium">
        <color rgb="FF1A7F74"/>
      </bottom>
      <diagonal/>
    </border>
    <border>
      <left/>
      <right/>
      <top/>
      <bottom style="thick">
        <color rgb="FF1B2B5E"/>
      </bottom>
      <diagonal/>
    </border>
    <border>
      <left/>
      <right/>
      <top/>
      <bottom style="thick">
        <color rgb="FF1A7F74"/>
      </bottom>
      <diagonal/>
    </border>
    <border>
      <left style="medium">
        <color rgb="FF1A7F74"/>
      </left>
      <right/>
      <top style="medium">
        <color rgb="FF1A7F74"/>
      </top>
      <bottom style="medium">
        <color rgb="FF1A7F74"/>
      </bottom>
      <diagonal/>
    </border>
    <border>
      <left/>
      <right/>
      <top style="medium">
        <color rgb="FF1A7F74"/>
      </top>
      <bottom style="medium">
        <color rgb="FF1A7F74"/>
      </bottom>
      <diagonal/>
    </border>
    <border>
      <left/>
      <right style="medium">
        <color rgb="FF1A7F74"/>
      </right>
      <top style="medium">
        <color rgb="FF1A7F74"/>
      </top>
      <bottom style="medium">
        <color rgb="FF1A7F7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right/>
      <top style="medium">
        <color rgb="FFE3E3E3"/>
      </top>
      <bottom style="medium">
        <color rgb="FF1A7F74"/>
      </bottom>
      <diagonal/>
    </border>
    <border>
      <left style="medium">
        <color rgb="FFE3E3E3"/>
      </left>
      <right style="medium">
        <color rgb="FFE3E3E3"/>
      </right>
      <top style="medium">
        <color rgb="FFE3E3E3"/>
      </top>
      <bottom style="thick">
        <color rgb="FF1A7F74"/>
      </bottom>
      <diagonal/>
    </border>
    <border>
      <left style="mediumDashed">
        <color rgb="FF2E2E2E"/>
      </left>
      <right style="mediumDashed">
        <color rgb="FF2E2E2E"/>
      </right>
      <top style="mediumDashed">
        <color rgb="FF2E2E2E"/>
      </top>
      <bottom/>
      <diagonal/>
    </border>
    <border>
      <left style="medium">
        <color rgb="FFE3E3E3"/>
      </left>
      <right/>
      <top style="medium">
        <color rgb="FFC5D9ED"/>
      </top>
      <bottom style="medium">
        <color rgb="FFC5D9ED"/>
      </bottom>
      <diagonal/>
    </border>
    <border>
      <left/>
      <right/>
      <top style="medium">
        <color rgb="FFC5D9ED"/>
      </top>
      <bottom style="medium">
        <color rgb="FFC5D9ED"/>
      </bottom>
      <diagonal/>
    </border>
    <border>
      <left style="medium">
        <color rgb="FFE3E3E3"/>
      </left>
      <right style="medium">
        <color rgb="FFE3E3E3"/>
      </right>
      <top style="medium">
        <color rgb="FFC5D9ED"/>
      </top>
      <bottom style="medium">
        <color rgb="FFC5D9ED"/>
      </bottom>
      <diagonal/>
    </border>
    <border>
      <left style="medium">
        <color rgb="FFC5D9ED"/>
      </left>
      <right style="medium">
        <color rgb="FFE3E3E3"/>
      </right>
      <top style="medium">
        <color rgb="FF2D5FA4"/>
      </top>
      <bottom/>
      <diagonal/>
    </border>
    <border>
      <left style="medium">
        <color rgb="FFC5D9ED"/>
      </left>
      <right style="medium">
        <color rgb="FFE3E3E3"/>
      </right>
      <top style="medium">
        <color rgb="FFC5D9ED"/>
      </top>
      <bottom style="medium">
        <color rgb="FFC5D9ED"/>
      </bottom>
      <diagonal/>
    </border>
    <border>
      <left style="medium">
        <color rgb="FFC5D9ED"/>
      </left>
      <right style="medium">
        <color rgb="FFE3E3E3"/>
      </right>
      <top/>
      <bottom style="medium">
        <color rgb="FFE3E3E3"/>
      </bottom>
      <diagonal/>
    </border>
    <border>
      <left style="medium">
        <color rgb="FFE3E3E3"/>
      </left>
      <right style="medium">
        <color rgb="FFC5D9ED"/>
      </right>
      <top style="medium">
        <color rgb="FF2D5FA4"/>
      </top>
      <bottom/>
      <diagonal/>
    </border>
    <border>
      <left style="medium">
        <color rgb="FFC5D9ED"/>
      </left>
      <right style="medium">
        <color rgb="FFC5D9ED"/>
      </right>
      <top style="medium">
        <color rgb="FF2D5FA4"/>
      </top>
      <bottom/>
      <diagonal/>
    </border>
    <border>
      <left style="medium">
        <color rgb="FFE3E3E3"/>
      </left>
      <right style="medium">
        <color rgb="FFC5D9ED"/>
      </right>
      <top/>
      <bottom style="medium">
        <color rgb="FFE3E3E3"/>
      </bottom>
      <diagonal/>
    </border>
    <border>
      <left style="medium">
        <color rgb="FFC5D9ED"/>
      </left>
      <right style="medium">
        <color rgb="FFC5D9ED"/>
      </right>
      <top/>
      <bottom style="medium">
        <color rgb="FFE3E3E3"/>
      </bottom>
      <diagonal/>
    </border>
    <border>
      <left style="medium">
        <color rgb="FFE3E3E3"/>
      </left>
      <right style="medium">
        <color rgb="FFC5D9ED"/>
      </right>
      <top style="medium">
        <color rgb="FFC5D9ED"/>
      </top>
      <bottom style="medium">
        <color rgb="FFC5D9ED"/>
      </bottom>
      <diagonal/>
    </border>
    <border>
      <left style="medium">
        <color rgb="FFC5D9ED"/>
      </left>
      <right style="medium">
        <color rgb="FFC5D9ED"/>
      </right>
      <top style="medium">
        <color rgb="FFC5D9ED"/>
      </top>
      <bottom style="medium">
        <color rgb="FFC5D9ED"/>
      </bottom>
      <diagonal/>
    </border>
    <border>
      <left style="medium">
        <color rgb="FFC5D9ED"/>
      </left>
      <right/>
      <top style="medium">
        <color rgb="FFC5D9ED"/>
      </top>
      <bottom style="medium">
        <color rgb="FFC5D9ED"/>
      </bottom>
      <diagonal/>
    </border>
    <border>
      <left/>
      <right style="medium">
        <color rgb="FFC5D9ED"/>
      </right>
      <top style="medium">
        <color rgb="FFC5D9ED"/>
      </top>
      <bottom style="medium">
        <color rgb="FFC5D9ED"/>
      </bottom>
      <diagonal/>
    </border>
    <border>
      <left style="medium">
        <color rgb="FFC5D9ED"/>
      </left>
      <right/>
      <top style="medium">
        <color rgb="FF2D5FA4"/>
      </top>
      <bottom style="medium">
        <color rgb="FFC5D9ED"/>
      </bottom>
      <diagonal/>
    </border>
    <border>
      <left/>
      <right/>
      <top style="medium">
        <color rgb="FF2D5FA4"/>
      </top>
      <bottom style="medium">
        <color rgb="FFC5D9ED"/>
      </bottom>
      <diagonal/>
    </border>
    <border>
      <left/>
      <right style="medium">
        <color rgb="FFC5D9ED"/>
      </right>
      <top style="medium">
        <color rgb="FF2D5FA4"/>
      </top>
      <bottom style="medium">
        <color rgb="FFC5D9ED"/>
      </bottom>
      <diagonal/>
    </border>
    <border>
      <left style="medium">
        <color rgb="FFC5D9ED"/>
      </left>
      <right/>
      <top/>
      <bottom/>
      <diagonal/>
    </border>
    <border>
      <left style="medium">
        <color rgb="FFC5D9ED"/>
      </left>
      <right/>
      <top style="medium">
        <color rgb="FF2D5FA4"/>
      </top>
      <bottom/>
      <diagonal/>
    </border>
    <border>
      <left style="medium">
        <color rgb="FFE3E3E3"/>
      </left>
      <right/>
      <top style="medium">
        <color rgb="FF2D5FA4"/>
      </top>
      <bottom style="medium">
        <color rgb="FFC5D9ED"/>
      </bottom>
      <diagonal/>
    </border>
    <border>
      <left style="medium">
        <color rgb="FFC5D9ED"/>
      </left>
      <right style="medium">
        <color rgb="FFC5D9ED"/>
      </right>
      <top style="medium">
        <color rgb="FF2D5FA4"/>
      </top>
      <bottom style="medium">
        <color rgb="FFC5D9ED"/>
      </bottom>
      <diagonal/>
    </border>
    <border>
      <left style="thin">
        <color rgb="FFE3E3E3"/>
      </left>
      <right style="thin">
        <color rgb="FFC5D9ED"/>
      </right>
      <top/>
      <bottom style="thin">
        <color rgb="FFC5D9ED"/>
      </bottom>
      <diagonal/>
    </border>
    <border>
      <left style="thin">
        <color rgb="FFC5D9ED"/>
      </left>
      <right style="medium">
        <color rgb="FFE3E3E3"/>
      </right>
      <top/>
      <bottom style="thin">
        <color rgb="FFC5D9ED"/>
      </bottom>
      <diagonal/>
    </border>
    <border>
      <left style="thin">
        <color rgb="FFE3E3E3"/>
      </left>
      <right style="thin">
        <color rgb="FFC5D9ED"/>
      </right>
      <top style="thin">
        <color rgb="FFC5D9ED"/>
      </top>
      <bottom style="thin">
        <color rgb="FFC5D9ED"/>
      </bottom>
      <diagonal/>
    </border>
    <border>
      <left style="thin">
        <color rgb="FFC5D9ED"/>
      </left>
      <right style="medium">
        <color rgb="FFE3E3E3"/>
      </right>
      <top style="thin">
        <color rgb="FFC5D9ED"/>
      </top>
      <bottom style="thin">
        <color rgb="FFC5D9ED"/>
      </bottom>
      <diagonal/>
    </border>
    <border>
      <left style="thin">
        <color rgb="FFE3E3E3"/>
      </left>
      <right style="medium">
        <color rgb="FFE3E3E3"/>
      </right>
      <top/>
      <bottom style="medium">
        <color rgb="FFC5D9ED"/>
      </bottom>
      <diagonal/>
    </border>
    <border>
      <left style="medium">
        <color rgb="FFE3E3E3"/>
      </left>
      <right style="thin">
        <color rgb="FFE3E3E3"/>
      </right>
      <top/>
      <bottom style="medium">
        <color rgb="FF1A7F74"/>
      </bottom>
      <diagonal/>
    </border>
    <border>
      <left style="medium">
        <color rgb="FFE3E3E3"/>
      </left>
      <right style="medium">
        <color rgb="FFE3E3E3"/>
      </right>
      <top/>
      <bottom style="medium">
        <color rgb="FF1A7F74"/>
      </bottom>
      <diagonal/>
    </border>
    <border>
      <left style="thin">
        <color rgb="FFE3E3E3"/>
      </left>
      <right style="thin">
        <color rgb="FFC5D9ED"/>
      </right>
      <top style="thin">
        <color rgb="FFC5D9ED"/>
      </top>
      <bottom style="medium">
        <color rgb="FFC5D9ED"/>
      </bottom>
      <diagonal/>
    </border>
    <border>
      <left style="thin">
        <color rgb="FFC5D9ED"/>
      </left>
      <right style="medium">
        <color rgb="FFE3E3E3"/>
      </right>
      <top style="thin">
        <color rgb="FFC5D9ED"/>
      </top>
      <bottom style="medium">
        <color rgb="FFC5D9ED"/>
      </bottom>
      <diagonal/>
    </border>
    <border>
      <left style="thin">
        <color rgb="FFE3E3E3"/>
      </left>
      <right style="thin">
        <color rgb="FFE3E3E3"/>
      </right>
      <top/>
      <bottom style="medium">
        <color rgb="FFC5D9ED"/>
      </bottom>
      <diagonal/>
    </border>
    <border>
      <left/>
      <right/>
      <top/>
      <bottom style="medium">
        <color rgb="FFC5D9ED"/>
      </bottom>
      <diagonal/>
    </border>
    <border>
      <left style="mediumDashed">
        <color rgb="FF1A7F74"/>
      </left>
      <right/>
      <top style="mediumDashed">
        <color rgb="FF1A7F74"/>
      </top>
      <bottom/>
      <diagonal/>
    </border>
    <border>
      <left/>
      <right style="mediumDashed">
        <color rgb="FF1A7F74"/>
      </right>
      <top style="mediumDashed">
        <color rgb="FF1A7F74"/>
      </top>
      <bottom/>
      <diagonal/>
    </border>
    <border>
      <left style="thin">
        <color rgb="FF1A7F74"/>
      </left>
      <right style="thin">
        <color rgb="FF1A7F74"/>
      </right>
      <top style="thin">
        <color rgb="FF1A7F74"/>
      </top>
      <bottom style="thin">
        <color rgb="FF1A7F74"/>
      </bottom>
      <diagonal/>
    </border>
    <border>
      <left style="thick">
        <color rgb="FF1A7F74"/>
      </left>
      <right/>
      <top style="thick">
        <color rgb="FF1A7F74"/>
      </top>
      <bottom/>
      <diagonal/>
    </border>
    <border>
      <left/>
      <right/>
      <top style="thick">
        <color rgb="FF1A7F74"/>
      </top>
      <bottom/>
      <diagonal/>
    </border>
    <border>
      <left/>
      <right style="thick">
        <color rgb="FF1A7F74"/>
      </right>
      <top style="thick">
        <color rgb="FF1A7F74"/>
      </top>
      <bottom/>
      <diagonal/>
    </border>
    <border>
      <left/>
      <right/>
      <top style="thick">
        <color rgb="FF2D5FA4"/>
      </top>
      <bottom/>
      <diagonal/>
    </border>
    <border>
      <left style="thick">
        <color rgb="FF1A7F74"/>
      </left>
      <right style="thin">
        <color rgb="FF1A7F74"/>
      </right>
      <top/>
      <bottom style="thin">
        <color rgb="FF1A7F74"/>
      </bottom>
      <diagonal/>
    </border>
    <border>
      <left style="thin">
        <color rgb="FF1A7F74"/>
      </left>
      <right style="thin">
        <color rgb="FF1A7F74"/>
      </right>
      <top/>
      <bottom style="thin">
        <color rgb="FF1A7F74"/>
      </bottom>
      <diagonal/>
    </border>
    <border>
      <left style="thin">
        <color rgb="FF1A7F74"/>
      </left>
      <right style="thick">
        <color rgb="FF1A7F74"/>
      </right>
      <top/>
      <bottom style="thin">
        <color rgb="FF1A7F74"/>
      </bottom>
      <diagonal/>
    </border>
    <border>
      <left style="thick">
        <color rgb="FF1A7F74"/>
      </left>
      <right style="thin">
        <color rgb="FF1A7F74"/>
      </right>
      <top style="thin">
        <color rgb="FF1A7F74"/>
      </top>
      <bottom style="thin">
        <color rgb="FF1A7F74"/>
      </bottom>
      <diagonal/>
    </border>
    <border>
      <left style="thin">
        <color rgb="FF1A7F74"/>
      </left>
      <right style="thick">
        <color rgb="FF1A7F74"/>
      </right>
      <top style="thin">
        <color rgb="FF1A7F74"/>
      </top>
      <bottom style="thin">
        <color rgb="FF1A7F74"/>
      </bottom>
      <diagonal/>
    </border>
    <border>
      <left style="thick">
        <color rgb="FF1A7F74"/>
      </left>
      <right style="thin">
        <color rgb="FF1A7F74"/>
      </right>
      <top style="thin">
        <color rgb="FF1A7F74"/>
      </top>
      <bottom style="thick">
        <color rgb="FF1A7F74"/>
      </bottom>
      <diagonal/>
    </border>
    <border>
      <left style="thin">
        <color rgb="FF1A7F74"/>
      </left>
      <right style="thin">
        <color rgb="FF1A7F74"/>
      </right>
      <top style="thin">
        <color rgb="FF1A7F74"/>
      </top>
      <bottom style="thick">
        <color rgb="FF1A7F74"/>
      </bottom>
      <diagonal/>
    </border>
    <border>
      <left style="thin">
        <color rgb="FF1A7F74"/>
      </left>
      <right style="thick">
        <color rgb="FF1A7F74"/>
      </right>
      <top style="thin">
        <color rgb="FF1A7F74"/>
      </top>
      <bottom style="thick">
        <color rgb="FF1A7F74"/>
      </bottom>
      <diagonal/>
    </border>
    <border>
      <left style="thick">
        <color rgb="FF2D5FA4"/>
      </left>
      <right style="thin">
        <color rgb="FF2D5FA4"/>
      </right>
      <top style="thick">
        <color rgb="FF2D5FA4"/>
      </top>
      <bottom style="thin">
        <color rgb="FF2D5FA4"/>
      </bottom>
      <diagonal/>
    </border>
    <border>
      <left style="thin">
        <color rgb="FF2D5FA4"/>
      </left>
      <right style="thin">
        <color rgb="FF2D5FA4"/>
      </right>
      <top style="thick">
        <color rgb="FF2D5FA4"/>
      </top>
      <bottom style="thin">
        <color rgb="FF2D5FA4"/>
      </bottom>
      <diagonal/>
    </border>
    <border>
      <left style="thick">
        <color rgb="FF2D5FA4"/>
      </left>
      <right style="thin">
        <color rgb="FF2D5FA4"/>
      </right>
      <top style="thin">
        <color rgb="FF2D5FA4"/>
      </top>
      <bottom style="thin">
        <color rgb="FF2D5FA4"/>
      </bottom>
      <diagonal/>
    </border>
    <border>
      <left style="thin">
        <color rgb="FF2D5FA4"/>
      </left>
      <right style="thin">
        <color rgb="FF2D5FA4"/>
      </right>
      <top style="thin">
        <color rgb="FF2D5FA4"/>
      </top>
      <bottom style="thin">
        <color rgb="FF2D5FA4"/>
      </bottom>
      <diagonal/>
    </border>
    <border>
      <left style="thick">
        <color rgb="FF2D5FA4"/>
      </left>
      <right style="thin">
        <color rgb="FF2D5FA4"/>
      </right>
      <top style="thin">
        <color rgb="FF2D5FA4"/>
      </top>
      <bottom style="thick">
        <color rgb="FF2D5FA4"/>
      </bottom>
      <diagonal/>
    </border>
    <border>
      <left style="thin">
        <color rgb="FF2D5FA4"/>
      </left>
      <right style="thin">
        <color rgb="FF2D5FA4"/>
      </right>
      <top style="thin">
        <color rgb="FF2D5FA4"/>
      </top>
      <bottom style="thick">
        <color rgb="FF2D5FA4"/>
      </bottom>
      <diagonal/>
    </border>
    <border>
      <left style="mediumDashed">
        <color auto="1"/>
      </left>
      <right/>
      <top/>
      <bottom/>
      <diagonal/>
    </border>
    <border>
      <left style="thin">
        <color rgb="FF2D5FA4"/>
      </left>
      <right/>
      <top style="thick">
        <color rgb="FF2D5FA4"/>
      </top>
      <bottom style="thin">
        <color rgb="FF2D5FA4"/>
      </bottom>
      <diagonal/>
    </border>
    <border>
      <left/>
      <right style="thick">
        <color rgb="FF2D5FA4"/>
      </right>
      <top style="thick">
        <color rgb="FF2D5FA4"/>
      </top>
      <bottom style="thin">
        <color rgb="FF2D5FA4"/>
      </bottom>
      <diagonal/>
    </border>
    <border>
      <left style="thin">
        <color rgb="FF2D5FA4"/>
      </left>
      <right/>
      <top style="thin">
        <color rgb="FF2D5FA4"/>
      </top>
      <bottom style="thin">
        <color rgb="FF2D5FA4"/>
      </bottom>
      <diagonal/>
    </border>
    <border>
      <left/>
      <right style="thick">
        <color rgb="FF2D5FA4"/>
      </right>
      <top style="thin">
        <color rgb="FF2D5FA4"/>
      </top>
      <bottom style="thin">
        <color rgb="FF2D5FA4"/>
      </bottom>
      <diagonal/>
    </border>
    <border>
      <left style="thin">
        <color rgb="FF2D5FA4"/>
      </left>
      <right/>
      <top style="thin">
        <color rgb="FF2D5FA4"/>
      </top>
      <bottom style="thick">
        <color rgb="FF2D5FA4"/>
      </bottom>
      <diagonal/>
    </border>
    <border>
      <left/>
      <right style="thick">
        <color rgb="FF2D5FA4"/>
      </right>
      <top style="thin">
        <color rgb="FF2D5FA4"/>
      </top>
      <bottom style="thick">
        <color rgb="FF2D5FA4"/>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ck">
        <color rgb="FF2D5FA4"/>
      </left>
      <right/>
      <top style="thick">
        <color rgb="FF2D5FA4"/>
      </top>
      <bottom style="thick">
        <color rgb="FF2D5FA4"/>
      </bottom>
      <diagonal/>
    </border>
    <border>
      <left/>
      <right/>
      <top style="thick">
        <color rgb="FF2D5FA4"/>
      </top>
      <bottom style="thick">
        <color rgb="FF2D5FA4"/>
      </bottom>
      <diagonal/>
    </border>
    <border>
      <left/>
      <right style="thick">
        <color rgb="FF2D5FA4"/>
      </right>
      <top style="thick">
        <color rgb="FF2D5FA4"/>
      </top>
      <bottom style="thick">
        <color rgb="FF2D5FA4"/>
      </bottom>
      <diagonal/>
    </border>
    <border>
      <left style="thin">
        <color rgb="FF2D5FA4"/>
      </left>
      <right style="thin">
        <color rgb="FF2D5FA4"/>
      </right>
      <top/>
      <bottom style="thin">
        <color rgb="FF2D5FA4"/>
      </bottom>
      <diagonal/>
    </border>
    <border>
      <left style="thin">
        <color rgb="FF2D5FA4"/>
      </left>
      <right style="thick">
        <color rgb="FF2D5FA4"/>
      </right>
      <top style="thin">
        <color rgb="FF2D5FA4"/>
      </top>
      <bottom style="thin">
        <color rgb="FF2D5FA4"/>
      </bottom>
      <diagonal/>
    </border>
    <border>
      <left style="thick">
        <color rgb="FF2D5FA4"/>
      </left>
      <right style="thin">
        <color rgb="FF2D5FA4"/>
      </right>
      <top/>
      <bottom style="thin">
        <color rgb="FF2D5FA4"/>
      </bottom>
      <diagonal/>
    </border>
    <border>
      <left style="thick">
        <color rgb="FF2D5FA4"/>
      </left>
      <right style="thin">
        <color rgb="FF2D5FA4"/>
      </right>
      <top style="thin">
        <color rgb="FF2D5FA4"/>
      </top>
      <bottom style="medium">
        <color rgb="FF2D5FA4"/>
      </bottom>
      <diagonal/>
    </border>
    <border>
      <left style="thin">
        <color rgb="FF2D5FA4"/>
      </left>
      <right style="thin">
        <color rgb="FF2D5FA4"/>
      </right>
      <top style="thin">
        <color rgb="FF2D5FA4"/>
      </top>
      <bottom style="medium">
        <color rgb="FF2D5FA4"/>
      </bottom>
      <diagonal/>
    </border>
    <border>
      <left style="mediumDashed">
        <color rgb="FF2D5FA4"/>
      </left>
      <right/>
      <top style="mediumDashed">
        <color rgb="FF2D5FA4"/>
      </top>
      <bottom/>
      <diagonal/>
    </border>
    <border>
      <left/>
      <right/>
      <top style="mediumDashed">
        <color rgb="FF2D5FA4"/>
      </top>
      <bottom/>
      <diagonal/>
    </border>
    <border>
      <left/>
      <right style="mediumDashed">
        <color rgb="FF2D5FA4"/>
      </right>
      <top style="mediumDashed">
        <color rgb="FF2D5FA4"/>
      </top>
      <bottom/>
      <diagonal/>
    </border>
    <border>
      <left style="thick">
        <color rgb="FF2D5FA4"/>
      </left>
      <right style="thick">
        <color rgb="FF2D5FA4"/>
      </right>
      <top style="thick">
        <color rgb="FF2D5FA4"/>
      </top>
      <bottom style="thick">
        <color rgb="FF2D5FA4"/>
      </bottom>
      <diagonal/>
    </border>
    <border>
      <left style="thin">
        <color rgb="FF2D5FA4"/>
      </left>
      <right style="thick">
        <color rgb="FF2D5FA4"/>
      </right>
      <top style="thick">
        <color rgb="FF2D5FA4"/>
      </top>
      <bottom style="thin">
        <color rgb="FF2D5FA4"/>
      </bottom>
      <diagonal/>
    </border>
    <border>
      <left style="thin">
        <color rgb="FF2D5FA4"/>
      </left>
      <right/>
      <top/>
      <bottom style="thin">
        <color rgb="FF2D5FA4"/>
      </bottom>
      <diagonal/>
    </border>
    <border>
      <left style="thick">
        <color rgb="FF2D5FA4"/>
      </left>
      <right style="thin">
        <color rgb="FF2D5FA4"/>
      </right>
      <top style="medium">
        <color rgb="FF2D5FA4"/>
      </top>
      <bottom style="thin">
        <color rgb="FF2D5FA4"/>
      </bottom>
      <diagonal/>
    </border>
    <border>
      <left style="thin">
        <color rgb="FF2D5FA4"/>
      </left>
      <right style="thin">
        <color rgb="FF2D5FA4"/>
      </right>
      <top style="medium">
        <color rgb="FF2D5FA4"/>
      </top>
      <bottom style="thin">
        <color rgb="FF2D5FA4"/>
      </bottom>
      <diagonal/>
    </border>
    <border>
      <left style="thin">
        <color rgb="FF2D5FA4"/>
      </left>
      <right/>
      <top style="thin">
        <color rgb="FF2D5FA4"/>
      </top>
      <bottom style="medium">
        <color rgb="FF2D5FA4"/>
      </bottom>
      <diagonal/>
    </border>
    <border>
      <left style="thin">
        <color rgb="FF2D5FA4"/>
      </left>
      <right/>
      <top style="medium">
        <color rgb="FF2D5FA4"/>
      </top>
      <bottom style="thin">
        <color rgb="FF2D5FA4"/>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style="thin">
        <color rgb="FF2E2E2E"/>
      </right>
      <top style="thin">
        <color rgb="FF2E2E2E"/>
      </top>
      <bottom style="thin">
        <color rgb="FF2E2E2E"/>
      </bottom>
      <diagonal/>
    </border>
    <border>
      <left style="thin">
        <color rgb="FF2E2E2E"/>
      </left>
      <right style="thin">
        <color rgb="FF2E2E2E"/>
      </right>
      <top style="thin">
        <color rgb="FF2E2E2E"/>
      </top>
      <bottom style="thin">
        <color rgb="FF2E2E2E"/>
      </bottom>
      <diagonal/>
    </border>
    <border>
      <left style="thin">
        <color rgb="FF2E2E2E"/>
      </left>
      <right style="thick">
        <color theme="1"/>
      </right>
      <top style="thin">
        <color rgb="FF2E2E2E"/>
      </top>
      <bottom style="thin">
        <color rgb="FF2E2E2E"/>
      </bottom>
      <diagonal/>
    </border>
    <border>
      <left style="thick">
        <color theme="1"/>
      </left>
      <right style="thin">
        <color rgb="FF2E2E2E"/>
      </right>
      <top/>
      <bottom style="thin">
        <color rgb="FF2E2E2E"/>
      </bottom>
      <diagonal/>
    </border>
    <border>
      <left style="thin">
        <color rgb="FF2E2E2E"/>
      </left>
      <right style="thin">
        <color rgb="FF2E2E2E"/>
      </right>
      <top/>
      <bottom style="thin">
        <color rgb="FF2E2E2E"/>
      </bottom>
      <diagonal/>
    </border>
    <border>
      <left style="thin">
        <color rgb="FF2E2E2E"/>
      </left>
      <right style="thick">
        <color theme="1"/>
      </right>
      <top/>
      <bottom style="thin">
        <color rgb="FF2E2E2E"/>
      </bottom>
      <diagonal/>
    </border>
    <border>
      <left style="thick">
        <color theme="1"/>
      </left>
      <right style="thin">
        <color rgb="FF2E2E2E"/>
      </right>
      <top style="thin">
        <color rgb="FF2E2E2E"/>
      </top>
      <bottom style="medium">
        <color theme="1"/>
      </bottom>
      <diagonal/>
    </border>
    <border>
      <left style="thin">
        <color rgb="FF2E2E2E"/>
      </left>
      <right style="thin">
        <color rgb="FF2E2E2E"/>
      </right>
      <top style="thin">
        <color rgb="FF2E2E2E"/>
      </top>
      <bottom style="medium">
        <color theme="1"/>
      </bottom>
      <diagonal/>
    </border>
    <border>
      <left style="thin">
        <color rgb="FF2E2E2E"/>
      </left>
      <right style="thick">
        <color theme="1"/>
      </right>
      <top style="thin">
        <color rgb="FF2E2E2E"/>
      </top>
      <bottom style="medium">
        <color theme="1"/>
      </bottom>
      <diagonal/>
    </border>
  </borders>
  <cellStyleXfs count="6">
    <xf numFmtId="0" fontId="0" fillId="0" borderId="0"/>
    <xf numFmtId="0" fontId="55" fillId="0" borderId="0"/>
    <xf numFmtId="9" fontId="55" fillId="0" borderId="0" applyFont="0" applyFill="0" applyBorder="0" applyAlignment="0" applyProtection="0"/>
    <xf numFmtId="9" fontId="66" fillId="0" borderId="0" applyFont="0" applyFill="0" applyBorder="0" applyAlignment="0" applyProtection="0"/>
    <xf numFmtId="0" fontId="69" fillId="0" borderId="0" applyNumberFormat="0" applyFill="0" applyBorder="0" applyAlignment="0" applyProtection="0"/>
    <xf numFmtId="44" fontId="66" fillId="0" borderId="0" applyFont="0" applyFill="0" applyBorder="0" applyAlignment="0" applyProtection="0"/>
  </cellStyleXfs>
  <cellXfs count="868">
    <xf numFmtId="0" fontId="0" fillId="0" borderId="0" xfId="0"/>
    <xf numFmtId="0" fontId="0" fillId="0" borderId="0" xfId="0" applyAlignment="1">
      <alignment horizontal="right" vertical="top" wrapText="1"/>
    </xf>
    <xf numFmtId="0" fontId="0" fillId="0" borderId="0" xfId="0" applyAlignment="1">
      <alignment vertical="center"/>
    </xf>
    <xf numFmtId="0" fontId="2" fillId="0" borderId="0" xfId="0" applyFont="1" applyAlignment="1">
      <alignment vertical="center"/>
    </xf>
    <xf numFmtId="49" fontId="2" fillId="0" borderId="0" xfId="0" applyNumberFormat="1" applyFont="1" applyAlignment="1">
      <alignment vertical="center"/>
    </xf>
    <xf numFmtId="49" fontId="5" fillId="2" borderId="0" xfId="0" applyNumberFormat="1" applyFont="1" applyFill="1" applyAlignment="1">
      <alignment horizontal="left" vertical="center" indent="1"/>
    </xf>
    <xf numFmtId="49" fontId="0" fillId="0" borderId="0" xfId="0" applyNumberFormat="1"/>
    <xf numFmtId="49" fontId="5" fillId="0" borderId="0" xfId="0" applyNumberFormat="1" applyFont="1" applyAlignment="1">
      <alignment horizontal="left" indent="1"/>
    </xf>
    <xf numFmtId="49" fontId="4" fillId="0" borderId="0" xfId="0" applyNumberFormat="1" applyFont="1" applyAlignment="1">
      <alignment horizontal="center" vertical="center"/>
    </xf>
    <xf numFmtId="49" fontId="10" fillId="2" borderId="0" xfId="0" applyNumberFormat="1" applyFont="1" applyFill="1" applyAlignment="1">
      <alignment horizontal="left" vertical="top" wrapText="1" indent="1"/>
    </xf>
    <xf numFmtId="0" fontId="11" fillId="0" borderId="0" xfId="0" applyFont="1"/>
    <xf numFmtId="0" fontId="0" fillId="0" borderId="0" xfId="0" applyAlignment="1">
      <alignment horizontal="center"/>
    </xf>
    <xf numFmtId="0" fontId="0" fillId="0" borderId="0" xfId="0" applyAlignment="1">
      <alignment vertical="top"/>
    </xf>
    <xf numFmtId="49" fontId="10" fillId="0" borderId="0" xfId="0" applyNumberFormat="1" applyFont="1" applyAlignment="1">
      <alignment vertical="top"/>
    </xf>
    <xf numFmtId="49" fontId="5" fillId="0" borderId="0" xfId="0" applyNumberFormat="1" applyFont="1" applyAlignment="1">
      <alignment horizontal="left" vertical="center" indent="1"/>
    </xf>
    <xf numFmtId="49" fontId="8" fillId="0" borderId="0" xfId="0" applyNumberFormat="1" applyFont="1" applyAlignment="1">
      <alignment vertical="center" wrapText="1"/>
    </xf>
    <xf numFmtId="49" fontId="8" fillId="0" borderId="0" xfId="0" applyNumberFormat="1" applyFont="1" applyAlignment="1">
      <alignment vertical="center"/>
    </xf>
    <xf numFmtId="49" fontId="13" fillId="0" borderId="3" xfId="0" applyNumberFormat="1" applyFont="1" applyBorder="1" applyAlignment="1">
      <alignment horizontal="center" vertical="center"/>
    </xf>
    <xf numFmtId="0" fontId="14" fillId="0" borderId="0" xfId="0" applyFont="1" applyAlignment="1">
      <alignment vertical="center"/>
    </xf>
    <xf numFmtId="0" fontId="16" fillId="0" borderId="0" xfId="0" applyFont="1" applyAlignment="1">
      <alignment horizontal="left"/>
    </xf>
    <xf numFmtId="0" fontId="16" fillId="0" borderId="0" xfId="0" applyFont="1"/>
    <xf numFmtId="0" fontId="14" fillId="0" borderId="0" xfId="0" applyFont="1" applyAlignment="1">
      <alignment vertical="center" wrapText="1"/>
    </xf>
    <xf numFmtId="49" fontId="0" fillId="0" borderId="0" xfId="0" applyNumberFormat="1" applyAlignment="1">
      <alignment vertical="center"/>
    </xf>
    <xf numFmtId="0" fontId="20" fillId="10" borderId="0" xfId="0" applyFont="1" applyFill="1" applyAlignment="1" applyProtection="1">
      <alignment horizontal="center"/>
      <protection hidden="1"/>
    </xf>
    <xf numFmtId="0" fontId="0" fillId="0" borderId="0" xfId="0" applyProtection="1">
      <protection hidden="1"/>
    </xf>
    <xf numFmtId="0" fontId="20" fillId="10" borderId="0" xfId="0" applyFont="1" applyFill="1" applyAlignment="1" applyProtection="1">
      <alignment horizontal="center" vertical="center"/>
      <protection hidden="1"/>
    </xf>
    <xf numFmtId="0" fontId="21" fillId="0" borderId="5" xfId="0" applyFont="1" applyBorder="1" applyAlignment="1" applyProtection="1">
      <alignment horizontal="left" vertical="center" indent="1"/>
      <protection hidden="1"/>
    </xf>
    <xf numFmtId="0" fontId="0" fillId="0" borderId="0" xfId="0" applyAlignment="1" applyProtection="1">
      <alignment horizontal="left" vertical="center" indent="1"/>
      <protection hidden="1"/>
    </xf>
    <xf numFmtId="0" fontId="0" fillId="0" borderId="0" xfId="0" applyAlignment="1">
      <alignment horizontal="center" vertical="top"/>
    </xf>
    <xf numFmtId="49" fontId="3" fillId="0" borderId="0" xfId="0" applyNumberFormat="1" applyFont="1" applyAlignment="1">
      <alignment vertical="top" wrapText="1"/>
    </xf>
    <xf numFmtId="49" fontId="10" fillId="0" borderId="0" xfId="0" applyNumberFormat="1" applyFont="1" applyAlignment="1">
      <alignment horizontal="left" vertical="top" wrapText="1" indent="1"/>
    </xf>
    <xf numFmtId="1" fontId="2" fillId="3" borderId="0" xfId="0" applyNumberFormat="1" applyFont="1" applyFill="1" applyAlignment="1">
      <alignment horizontal="center" vertical="center"/>
    </xf>
    <xf numFmtId="1" fontId="0" fillId="0" borderId="0" xfId="0" applyNumberFormat="1"/>
    <xf numFmtId="0" fontId="2" fillId="3" borderId="0" xfId="0" applyFont="1" applyFill="1" applyAlignment="1">
      <alignment horizontal="center" vertical="center"/>
    </xf>
    <xf numFmtId="0" fontId="2" fillId="4" borderId="0" xfId="0" applyFont="1" applyFill="1" applyAlignment="1">
      <alignment horizontal="center" vertical="center"/>
    </xf>
    <xf numFmtId="0" fontId="21" fillId="0" borderId="0" xfId="0" applyFont="1"/>
    <xf numFmtId="49" fontId="9" fillId="0" borderId="0" xfId="0" applyNumberFormat="1" applyFont="1" applyAlignment="1">
      <alignment vertical="center" wrapText="1"/>
    </xf>
    <xf numFmtId="0" fontId="31" fillId="0" borderId="0" xfId="0" applyFont="1" applyAlignment="1">
      <alignment horizontal="left" indent="1"/>
    </xf>
    <xf numFmtId="0" fontId="0" fillId="0" borderId="0" xfId="0" applyAlignment="1">
      <alignment horizontal="left" vertical="center" indent="1"/>
    </xf>
    <xf numFmtId="0" fontId="16" fillId="0" borderId="0" xfId="0" applyFont="1" applyAlignment="1">
      <alignment vertical="center"/>
    </xf>
    <xf numFmtId="0" fontId="0" fillId="0" borderId="0" xfId="0" applyAlignment="1">
      <alignment horizontal="left" vertical="center"/>
    </xf>
    <xf numFmtId="0" fontId="16" fillId="13" borderId="15" xfId="0" applyFont="1" applyFill="1" applyBorder="1" applyAlignment="1">
      <alignment horizontal="left" vertical="center" indent="1"/>
    </xf>
    <xf numFmtId="49" fontId="13" fillId="0" borderId="0" xfId="0" applyNumberFormat="1" applyFont="1" applyAlignment="1">
      <alignment horizontal="center" vertical="center"/>
    </xf>
    <xf numFmtId="0" fontId="7" fillId="0" borderId="0" xfId="0" applyFont="1" applyAlignment="1">
      <alignment horizontal="left" vertical="center" indent="1"/>
    </xf>
    <xf numFmtId="49" fontId="2" fillId="0" borderId="0" xfId="0" applyNumberFormat="1" applyFont="1" applyAlignment="1">
      <alignment horizontal="left" vertical="center" wrapText="1"/>
    </xf>
    <xf numFmtId="0" fontId="14" fillId="0" borderId="0" xfId="0" applyFont="1" applyAlignment="1">
      <alignment horizontal="left" vertical="center"/>
    </xf>
    <xf numFmtId="0" fontId="0" fillId="0" borderId="0" xfId="0" applyAlignment="1">
      <alignment horizontal="left"/>
    </xf>
    <xf numFmtId="0" fontId="37" fillId="0" borderId="0" xfId="0" applyFont="1"/>
    <xf numFmtId="0" fontId="37" fillId="0" borderId="0" xfId="0" applyFont="1" applyAlignment="1">
      <alignment horizontal="right"/>
    </xf>
    <xf numFmtId="0" fontId="37" fillId="0" borderId="0" xfId="0" applyFont="1" applyAlignment="1">
      <alignment horizontal="left"/>
    </xf>
    <xf numFmtId="3" fontId="37" fillId="0" borderId="0" xfId="0" applyNumberFormat="1" applyFont="1" applyAlignment="1">
      <alignment horizontal="left" indent="1"/>
    </xf>
    <xf numFmtId="49" fontId="28" fillId="0" borderId="0" xfId="0" applyNumberFormat="1" applyFont="1" applyAlignment="1">
      <alignment horizontal="left" vertical="center" wrapText="1"/>
    </xf>
    <xf numFmtId="14" fontId="9" fillId="0" borderId="0" xfId="0" applyNumberFormat="1" applyFont="1" applyAlignment="1">
      <alignment horizontal="left" vertical="center" wrapText="1" indent="1"/>
    </xf>
    <xf numFmtId="0" fontId="0" fillId="0" borderId="0" xfId="0" applyAlignment="1">
      <alignment wrapText="1"/>
    </xf>
    <xf numFmtId="0" fontId="0" fillId="0" borderId="0" xfId="0" applyAlignment="1">
      <alignment horizontal="left" wrapText="1"/>
    </xf>
    <xf numFmtId="0" fontId="46" fillId="0" borderId="0" xfId="0" applyFont="1" applyAlignment="1">
      <alignment horizontal="left" wrapText="1"/>
    </xf>
    <xf numFmtId="0" fontId="46" fillId="0" borderId="0" xfId="0" applyFont="1"/>
    <xf numFmtId="0" fontId="46" fillId="0" borderId="0" xfId="0" applyFont="1" applyAlignment="1">
      <alignment horizontal="left"/>
    </xf>
    <xf numFmtId="1" fontId="46" fillId="0" borderId="0" xfId="0" applyNumberFormat="1" applyFont="1" applyAlignment="1">
      <alignment horizontal="left"/>
    </xf>
    <xf numFmtId="0" fontId="46" fillId="0" borderId="0" xfId="0" applyFont="1" applyAlignment="1">
      <alignment horizontal="center"/>
    </xf>
    <xf numFmtId="0" fontId="47" fillId="0" borderId="0" xfId="0" applyFont="1"/>
    <xf numFmtId="0" fontId="34" fillId="0" borderId="0" xfId="0" applyFont="1" applyAlignment="1">
      <alignment horizontal="right"/>
    </xf>
    <xf numFmtId="0" fontId="16" fillId="0" borderId="0" xfId="0" applyFont="1" applyAlignment="1">
      <alignment horizontal="right"/>
    </xf>
    <xf numFmtId="0" fontId="46" fillId="0" borderId="0" xfId="0" applyFont="1" applyAlignment="1">
      <alignment horizontal="left" vertical="center"/>
    </xf>
    <xf numFmtId="1" fontId="16" fillId="0" borderId="0" xfId="0" applyNumberFormat="1" applyFont="1" applyAlignment="1">
      <alignment horizontal="left" vertical="center"/>
    </xf>
    <xf numFmtId="1" fontId="16" fillId="17" borderId="33" xfId="0" applyNumberFormat="1" applyFont="1" applyFill="1" applyBorder="1" applyAlignment="1">
      <alignment horizontal="left" vertical="center"/>
    </xf>
    <xf numFmtId="0" fontId="16" fillId="17" borderId="20" xfId="0" applyFont="1" applyFill="1" applyBorder="1" applyAlignment="1">
      <alignment horizontal="left" vertical="center"/>
    </xf>
    <xf numFmtId="0" fontId="46" fillId="17" borderId="20" xfId="0" applyFont="1" applyFill="1" applyBorder="1" applyAlignment="1">
      <alignment horizontal="left" vertical="center"/>
    </xf>
    <xf numFmtId="1" fontId="46" fillId="13" borderId="12" xfId="0" applyNumberFormat="1" applyFont="1" applyFill="1" applyBorder="1" applyAlignment="1">
      <alignment horizontal="left" vertical="center"/>
    </xf>
    <xf numFmtId="1" fontId="46" fillId="13" borderId="10" xfId="0" applyNumberFormat="1" applyFont="1" applyFill="1" applyBorder="1" applyAlignment="1">
      <alignment horizontal="left" vertical="center"/>
    </xf>
    <xf numFmtId="1" fontId="46" fillId="0" borderId="10" xfId="0" applyNumberFormat="1" applyFont="1" applyBorder="1" applyAlignment="1">
      <alignment horizontal="left" vertical="center"/>
    </xf>
    <xf numFmtId="0" fontId="46" fillId="0" borderId="31" xfId="0" applyFont="1" applyBorder="1" applyAlignment="1">
      <alignment horizontal="left" vertical="center"/>
    </xf>
    <xf numFmtId="0" fontId="46" fillId="18" borderId="31" xfId="0" applyFont="1" applyFill="1" applyBorder="1" applyAlignment="1">
      <alignment horizontal="left" vertical="center"/>
    </xf>
    <xf numFmtId="0" fontId="46" fillId="18" borderId="32" xfId="0" applyFont="1" applyFill="1" applyBorder="1" applyAlignment="1">
      <alignment horizontal="left" vertical="center"/>
    </xf>
    <xf numFmtId="42" fontId="46" fillId="0" borderId="27" xfId="0" applyNumberFormat="1" applyFont="1" applyBorder="1" applyAlignment="1">
      <alignment horizontal="right" vertical="center"/>
    </xf>
    <xf numFmtId="42" fontId="46" fillId="0" borderId="28" xfId="0" applyNumberFormat="1" applyFont="1" applyBorder="1" applyAlignment="1">
      <alignment horizontal="right" vertical="center"/>
    </xf>
    <xf numFmtId="42" fontId="46" fillId="13" borderId="28" xfId="0" applyNumberFormat="1" applyFont="1" applyFill="1" applyBorder="1" applyAlignment="1">
      <alignment horizontal="right" vertical="center"/>
    </xf>
    <xf numFmtId="42" fontId="46" fillId="13" borderId="30" xfId="0" applyNumberFormat="1" applyFont="1" applyFill="1" applyBorder="1" applyAlignment="1">
      <alignment horizontal="right" vertical="center"/>
    </xf>
    <xf numFmtId="42" fontId="46" fillId="0" borderId="27" xfId="0" applyNumberFormat="1" applyFont="1" applyBorder="1" applyAlignment="1">
      <alignment horizontal="left" vertical="center"/>
    </xf>
    <xf numFmtId="42" fontId="46" fillId="13" borderId="27" xfId="0" applyNumberFormat="1" applyFont="1" applyFill="1" applyBorder="1" applyAlignment="1">
      <alignment horizontal="left" vertical="center"/>
    </xf>
    <xf numFmtId="42" fontId="46" fillId="0" borderId="30" xfId="0" applyNumberFormat="1" applyFont="1" applyBorder="1" applyAlignment="1">
      <alignment horizontal="right" vertical="center"/>
    </xf>
    <xf numFmtId="42" fontId="46" fillId="13" borderId="29" xfId="0" applyNumberFormat="1" applyFont="1" applyFill="1" applyBorder="1" applyAlignment="1">
      <alignment horizontal="left" vertical="center"/>
    </xf>
    <xf numFmtId="0" fontId="46" fillId="0" borderId="0" xfId="0" applyFont="1" applyAlignment="1">
      <alignment horizontal="center" vertical="center"/>
    </xf>
    <xf numFmtId="1" fontId="16" fillId="0" borderId="0" xfId="0" applyNumberFormat="1" applyFont="1" applyAlignment="1">
      <alignment horizontal="left"/>
    </xf>
    <xf numFmtId="42" fontId="9" fillId="0" borderId="0" xfId="0" applyNumberFormat="1" applyFont="1" applyAlignment="1">
      <alignment horizontal="right" vertical="center" indent="1"/>
    </xf>
    <xf numFmtId="0" fontId="0" fillId="0" borderId="0" xfId="0" applyAlignment="1">
      <alignment horizontal="center" vertical="center"/>
    </xf>
    <xf numFmtId="49" fontId="46" fillId="17" borderId="34" xfId="0" applyNumberFormat="1" applyFont="1" applyFill="1" applyBorder="1" applyAlignment="1">
      <alignment horizontal="left" vertical="center" indent="1"/>
    </xf>
    <xf numFmtId="0" fontId="46" fillId="17" borderId="20" xfId="0" applyFont="1" applyFill="1" applyBorder="1" applyAlignment="1">
      <alignment vertical="center"/>
    </xf>
    <xf numFmtId="0" fontId="50" fillId="0" borderId="0" xfId="0" applyFont="1" applyAlignment="1">
      <alignment vertical="center"/>
    </xf>
    <xf numFmtId="0" fontId="10" fillId="0" borderId="0" xfId="0" applyFont="1" applyAlignment="1">
      <alignment vertical="center" wrapText="1"/>
    </xf>
    <xf numFmtId="0" fontId="1" fillId="0" borderId="0" xfId="0" applyFont="1"/>
    <xf numFmtId="1" fontId="16" fillId="0" borderId="0" xfId="0" applyNumberFormat="1" applyFont="1" applyAlignment="1">
      <alignment horizontal="left" vertical="center" indent="1"/>
    </xf>
    <xf numFmtId="1" fontId="48" fillId="0" borderId="0" xfId="0" applyNumberFormat="1" applyFont="1" applyAlignment="1">
      <alignment horizontal="right" vertical="center" indent="1"/>
    </xf>
    <xf numFmtId="1" fontId="51" fillId="0" borderId="0" xfId="0" applyNumberFormat="1" applyFont="1" applyAlignment="1">
      <alignment horizontal="left" vertical="top" indent="1"/>
    </xf>
    <xf numFmtId="42" fontId="9" fillId="0" borderId="0" xfId="0" applyNumberFormat="1" applyFont="1" applyAlignment="1">
      <alignment horizontal="right" vertical="center"/>
    </xf>
    <xf numFmtId="0" fontId="10" fillId="0" borderId="0" xfId="0" applyFont="1"/>
    <xf numFmtId="0" fontId="58" fillId="0" borderId="0" xfId="0" applyFont="1" applyAlignment="1">
      <alignment horizontal="center"/>
    </xf>
    <xf numFmtId="1" fontId="59" fillId="0" borderId="0" xfId="0" applyNumberFormat="1" applyFont="1" applyAlignment="1">
      <alignment horizontal="right" vertical="center"/>
    </xf>
    <xf numFmtId="0" fontId="11" fillId="0" borderId="0" xfId="0" applyFont="1" applyAlignment="1">
      <alignment horizontal="center"/>
    </xf>
    <xf numFmtId="0" fontId="0" fillId="0" borderId="0" xfId="0" applyAlignment="1">
      <alignment horizontal="left" indent="1"/>
    </xf>
    <xf numFmtId="49" fontId="1" fillId="0" borderId="0" xfId="0" applyNumberFormat="1" applyFont="1" applyAlignment="1">
      <alignment horizontal="left" vertical="center" indent="1"/>
    </xf>
    <xf numFmtId="0" fontId="62" fillId="0" borderId="0" xfId="0" applyFont="1"/>
    <xf numFmtId="0" fontId="63" fillId="0" borderId="0" xfId="0" applyFont="1"/>
    <xf numFmtId="0" fontId="31" fillId="0" borderId="0" xfId="0" applyFont="1"/>
    <xf numFmtId="164" fontId="36" fillId="0" borderId="19" xfId="0" applyNumberFormat="1" applyFont="1" applyBorder="1" applyAlignment="1" applyProtection="1">
      <alignment horizontal="center" vertical="center" wrapText="1"/>
      <protection locked="0"/>
    </xf>
    <xf numFmtId="3" fontId="36" fillId="0" borderId="19" xfId="0" applyNumberFormat="1" applyFont="1" applyBorder="1" applyAlignment="1" applyProtection="1">
      <alignment horizontal="right" vertical="center" wrapText="1" indent="1"/>
      <protection locked="0"/>
    </xf>
    <xf numFmtId="164" fontId="36" fillId="13" borderId="8" xfId="0" applyNumberFormat="1" applyFont="1" applyFill="1" applyBorder="1" applyAlignment="1" applyProtection="1">
      <alignment horizontal="center" vertical="center" wrapText="1"/>
      <protection locked="0"/>
    </xf>
    <xf numFmtId="3" fontId="36" fillId="13" borderId="8" xfId="0" applyNumberFormat="1" applyFont="1" applyFill="1" applyBorder="1" applyAlignment="1" applyProtection="1">
      <alignment horizontal="right" vertical="center" wrapText="1" indent="1"/>
      <protection locked="0"/>
    </xf>
    <xf numFmtId="164" fontId="36" fillId="0" borderId="8" xfId="0" applyNumberFormat="1" applyFont="1" applyBorder="1" applyAlignment="1" applyProtection="1">
      <alignment horizontal="center" vertical="center" wrapText="1"/>
      <protection locked="0"/>
    </xf>
    <xf numFmtId="3" fontId="36" fillId="0" borderId="8" xfId="0" applyNumberFormat="1" applyFont="1" applyBorder="1" applyAlignment="1" applyProtection="1">
      <alignment horizontal="right" vertical="center" wrapText="1" indent="1"/>
      <protection locked="0"/>
    </xf>
    <xf numFmtId="164" fontId="36" fillId="13" borderId="9" xfId="0" applyNumberFormat="1" applyFont="1" applyFill="1" applyBorder="1" applyAlignment="1" applyProtection="1">
      <alignment horizontal="center" vertical="center" wrapText="1"/>
      <protection locked="0"/>
    </xf>
    <xf numFmtId="3" fontId="36" fillId="13" borderId="9" xfId="0" applyNumberFormat="1" applyFont="1" applyFill="1" applyBorder="1" applyAlignment="1" applyProtection="1">
      <alignment horizontal="right" vertical="center" wrapText="1" indent="1"/>
      <protection locked="0"/>
    </xf>
    <xf numFmtId="49" fontId="22" fillId="0" borderId="0" xfId="0" applyNumberFormat="1" applyFont="1" applyAlignment="1">
      <alignment vertical="top" wrapText="1"/>
    </xf>
    <xf numFmtId="49" fontId="2" fillId="0" borderId="0" xfId="0" applyNumberFormat="1" applyFont="1" applyAlignment="1">
      <alignment vertical="center" wrapText="1"/>
    </xf>
    <xf numFmtId="49" fontId="61" fillId="0" borderId="17" xfId="0" applyNumberFormat="1" applyFont="1" applyBorder="1" applyAlignment="1" applyProtection="1">
      <alignment horizontal="center" vertical="center"/>
      <protection locked="0"/>
    </xf>
    <xf numFmtId="1" fontId="61" fillId="0" borderId="19" xfId="0" applyNumberFormat="1" applyFont="1" applyBorder="1" applyAlignment="1" applyProtection="1">
      <alignment horizontal="center" vertical="center"/>
      <protection locked="0"/>
    </xf>
    <xf numFmtId="49" fontId="61" fillId="13" borderId="10" xfId="0" applyNumberFormat="1" applyFont="1" applyFill="1" applyBorder="1" applyAlignment="1" applyProtection="1">
      <alignment horizontal="center" vertical="center"/>
      <protection locked="0"/>
    </xf>
    <xf numFmtId="1" fontId="61" fillId="13" borderId="8" xfId="0" applyNumberFormat="1" applyFont="1" applyFill="1" applyBorder="1" applyAlignment="1" applyProtection="1">
      <alignment horizontal="center" vertical="center"/>
      <protection locked="0"/>
    </xf>
    <xf numFmtId="49" fontId="61" fillId="0" borderId="10" xfId="0" applyNumberFormat="1" applyFont="1" applyBorder="1" applyAlignment="1" applyProtection="1">
      <alignment horizontal="center" vertical="center"/>
      <protection locked="0"/>
    </xf>
    <xf numFmtId="1" fontId="61" fillId="0" borderId="8" xfId="0" applyNumberFormat="1" applyFont="1" applyBorder="1" applyAlignment="1" applyProtection="1">
      <alignment horizontal="center" vertical="center"/>
      <protection locked="0"/>
    </xf>
    <xf numFmtId="49" fontId="61" fillId="13" borderId="12" xfId="0" applyNumberFormat="1" applyFont="1" applyFill="1" applyBorder="1" applyAlignment="1" applyProtection="1">
      <alignment horizontal="center" vertical="center"/>
      <protection locked="0"/>
    </xf>
    <xf numFmtId="1" fontId="61" fillId="13" borderId="9" xfId="0" applyNumberFormat="1" applyFont="1" applyFill="1" applyBorder="1" applyAlignment="1" applyProtection="1">
      <alignment horizontal="center" vertical="center"/>
      <protection locked="0"/>
    </xf>
    <xf numFmtId="49" fontId="61" fillId="0" borderId="0" xfId="0" applyNumberFormat="1" applyFont="1" applyAlignment="1" applyProtection="1">
      <alignment horizontal="center" vertical="center"/>
      <protection locked="0"/>
    </xf>
    <xf numFmtId="42" fontId="46" fillId="13" borderId="27" xfId="0" applyNumberFormat="1" applyFont="1" applyFill="1" applyBorder="1" applyAlignment="1" applyProtection="1">
      <alignment horizontal="right" vertical="center"/>
      <protection locked="0"/>
    </xf>
    <xf numFmtId="42" fontId="46" fillId="13" borderId="28" xfId="0" applyNumberFormat="1" applyFont="1" applyFill="1" applyBorder="1" applyAlignment="1" applyProtection="1">
      <alignment horizontal="right" vertical="center"/>
      <protection locked="0"/>
    </xf>
    <xf numFmtId="42" fontId="46" fillId="13" borderId="29" xfId="0" applyNumberFormat="1" applyFont="1" applyFill="1" applyBorder="1" applyAlignment="1" applyProtection="1">
      <alignment horizontal="right" vertical="center"/>
      <protection locked="0"/>
    </xf>
    <xf numFmtId="42" fontId="46" fillId="13" borderId="30" xfId="0" applyNumberFormat="1" applyFont="1" applyFill="1" applyBorder="1" applyAlignment="1" applyProtection="1">
      <alignment horizontal="right" vertical="center"/>
      <protection locked="0"/>
    </xf>
    <xf numFmtId="1" fontId="16" fillId="17" borderId="10" xfId="0" applyNumberFormat="1" applyFont="1" applyFill="1" applyBorder="1" applyAlignment="1">
      <alignment horizontal="left" vertical="center"/>
    </xf>
    <xf numFmtId="0" fontId="16" fillId="17" borderId="0" xfId="0" applyFont="1" applyFill="1" applyAlignment="1">
      <alignment horizontal="left" vertical="center"/>
    </xf>
    <xf numFmtId="0" fontId="46" fillId="17" borderId="0" xfId="0" applyFont="1" applyFill="1" applyAlignment="1">
      <alignment horizontal="left" vertical="center"/>
    </xf>
    <xf numFmtId="0" fontId="46" fillId="17" borderId="0" xfId="0" applyFont="1" applyFill="1" applyAlignment="1">
      <alignment vertical="center"/>
    </xf>
    <xf numFmtId="0" fontId="45" fillId="22" borderId="48" xfId="0" applyFont="1" applyFill="1" applyBorder="1" applyAlignment="1">
      <alignment vertical="center" wrapText="1"/>
    </xf>
    <xf numFmtId="0" fontId="45" fillId="22" borderId="49" xfId="0" applyFont="1" applyFill="1" applyBorder="1" applyAlignment="1">
      <alignment vertical="center" wrapText="1"/>
    </xf>
    <xf numFmtId="49" fontId="54" fillId="17" borderId="11" xfId="0" applyNumberFormat="1" applyFont="1" applyFill="1" applyBorder="1" applyAlignment="1">
      <alignment horizontal="left" vertical="center" indent="1"/>
    </xf>
    <xf numFmtId="0" fontId="0" fillId="0" borderId="0" xfId="0" applyAlignment="1">
      <alignment horizontal="center" vertical="center" wrapText="1"/>
    </xf>
    <xf numFmtId="0" fontId="0" fillId="0" borderId="0" xfId="0" applyAlignment="1" applyProtection="1">
      <alignment horizontal="left" vertical="center" indent="1"/>
      <protection locked="0"/>
    </xf>
    <xf numFmtId="49" fontId="0" fillId="0" borderId="0" xfId="0" applyNumberFormat="1" applyAlignment="1" applyProtection="1">
      <alignment horizontal="left" vertical="center" wrapText="1" indent="1"/>
      <protection locked="0"/>
    </xf>
    <xf numFmtId="164" fontId="0" fillId="0" borderId="0" xfId="0" applyNumberFormat="1" applyAlignment="1" applyProtection="1">
      <alignment vertical="center"/>
      <protection locked="0"/>
    </xf>
    <xf numFmtId="42" fontId="0" fillId="0" borderId="0" xfId="0" applyNumberFormat="1" applyAlignment="1" applyProtection="1">
      <alignment horizontal="right" vertical="center"/>
      <protection locked="0"/>
    </xf>
    <xf numFmtId="49" fontId="46" fillId="0" borderId="28" xfId="0" applyNumberFormat="1" applyFont="1" applyBorder="1" applyAlignment="1" applyProtection="1">
      <alignment horizontal="left" vertical="center" indent="1"/>
      <protection locked="0"/>
    </xf>
    <xf numFmtId="49" fontId="46" fillId="13" borderId="28" xfId="0" applyNumberFormat="1" applyFont="1" applyFill="1" applyBorder="1" applyAlignment="1" applyProtection="1">
      <alignment horizontal="left" vertical="center" indent="1"/>
      <protection locked="0"/>
    </xf>
    <xf numFmtId="49" fontId="46" fillId="13" borderId="30" xfId="0" applyNumberFormat="1" applyFont="1" applyFill="1" applyBorder="1" applyAlignment="1" applyProtection="1">
      <alignment horizontal="left" vertical="center" indent="1"/>
      <protection locked="0"/>
    </xf>
    <xf numFmtId="49" fontId="46" fillId="0" borderId="30" xfId="0" applyNumberFormat="1" applyFont="1" applyBorder="1" applyAlignment="1" applyProtection="1">
      <alignment horizontal="left" vertical="center" indent="1"/>
      <protection locked="0"/>
    </xf>
    <xf numFmtId="49" fontId="49" fillId="0" borderId="27" xfId="0" applyNumberFormat="1" applyFont="1" applyBorder="1" applyAlignment="1" applyProtection="1">
      <alignment horizontal="left" vertical="center"/>
      <protection locked="0"/>
    </xf>
    <xf numFmtId="49" fontId="49" fillId="13" borderId="27" xfId="0" applyNumberFormat="1" applyFont="1" applyFill="1" applyBorder="1" applyAlignment="1" applyProtection="1">
      <alignment horizontal="left" vertical="center"/>
      <protection locked="0"/>
    </xf>
    <xf numFmtId="49" fontId="49" fillId="13" borderId="29" xfId="0" applyNumberFormat="1" applyFont="1" applyFill="1" applyBorder="1" applyAlignment="1" applyProtection="1">
      <alignment horizontal="left" vertical="center"/>
      <protection locked="0"/>
    </xf>
    <xf numFmtId="49" fontId="49" fillId="0" borderId="29" xfId="0" applyNumberFormat="1" applyFont="1" applyBorder="1" applyAlignment="1" applyProtection="1">
      <alignment horizontal="left" vertical="center"/>
      <protection locked="0"/>
    </xf>
    <xf numFmtId="3" fontId="46" fillId="0" borderId="27" xfId="0" applyNumberFormat="1" applyFont="1" applyBorder="1" applyAlignment="1" applyProtection="1">
      <alignment horizontal="right" vertical="center"/>
      <protection locked="0"/>
    </xf>
    <xf numFmtId="42" fontId="46" fillId="0" borderId="27" xfId="0" applyNumberFormat="1" applyFont="1" applyBorder="1" applyAlignment="1" applyProtection="1">
      <alignment horizontal="left" vertical="center"/>
      <protection locked="0"/>
    </xf>
    <xf numFmtId="3" fontId="46" fillId="13" borderId="27" xfId="0" applyNumberFormat="1" applyFont="1" applyFill="1" applyBorder="1" applyAlignment="1" applyProtection="1">
      <alignment horizontal="right" vertical="center"/>
      <protection locked="0"/>
    </xf>
    <xf numFmtId="42" fontId="46" fillId="13" borderId="27" xfId="0" applyNumberFormat="1" applyFont="1" applyFill="1" applyBorder="1" applyAlignment="1" applyProtection="1">
      <alignment horizontal="left" vertical="center"/>
      <protection locked="0"/>
    </xf>
    <xf numFmtId="3" fontId="46" fillId="13" borderId="29" xfId="0" applyNumberFormat="1" applyFont="1" applyFill="1" applyBorder="1" applyAlignment="1" applyProtection="1">
      <alignment horizontal="right" vertical="center"/>
      <protection locked="0"/>
    </xf>
    <xf numFmtId="42" fontId="46" fillId="13" borderId="29" xfId="0" applyNumberFormat="1" applyFont="1" applyFill="1" applyBorder="1" applyAlignment="1" applyProtection="1">
      <alignment horizontal="left" vertical="center"/>
      <protection locked="0"/>
    </xf>
    <xf numFmtId="42" fontId="46" fillId="0" borderId="27" xfId="0" applyNumberFormat="1" applyFont="1" applyBorder="1" applyAlignment="1" applyProtection="1">
      <alignment horizontal="right" vertical="center"/>
      <protection locked="0"/>
    </xf>
    <xf numFmtId="3" fontId="46" fillId="0" borderId="29" xfId="0" applyNumberFormat="1" applyFont="1" applyBorder="1" applyAlignment="1" applyProtection="1">
      <alignment horizontal="right" vertical="center"/>
      <protection locked="0"/>
    </xf>
    <xf numFmtId="42" fontId="46" fillId="0" borderId="29" xfId="0" applyNumberFormat="1" applyFont="1" applyBorder="1" applyAlignment="1" applyProtection="1">
      <alignment horizontal="right" vertical="center"/>
      <protection locked="0"/>
    </xf>
    <xf numFmtId="49" fontId="46" fillId="0" borderId="27" xfId="0" applyNumberFormat="1" applyFont="1" applyBorder="1" applyAlignment="1" applyProtection="1">
      <alignment horizontal="center" vertical="center"/>
      <protection locked="0"/>
    </xf>
    <xf numFmtId="49" fontId="46" fillId="13" borderId="27" xfId="0" applyNumberFormat="1" applyFont="1" applyFill="1" applyBorder="1" applyAlignment="1" applyProtection="1">
      <alignment horizontal="center" vertical="center"/>
      <protection locked="0"/>
    </xf>
    <xf numFmtId="49" fontId="46" fillId="13" borderId="29" xfId="0" applyNumberFormat="1" applyFont="1" applyFill="1" applyBorder="1" applyAlignment="1" applyProtection="1">
      <alignment horizontal="center" vertical="center"/>
      <protection locked="0"/>
    </xf>
    <xf numFmtId="49" fontId="46" fillId="0" borderId="29" xfId="0" applyNumberFormat="1" applyFont="1" applyBorder="1" applyAlignment="1" applyProtection="1">
      <alignment horizontal="center" vertical="center"/>
      <protection locked="0"/>
    </xf>
    <xf numFmtId="0" fontId="10" fillId="0" borderId="0" xfId="0" applyFont="1" applyAlignment="1">
      <alignment vertical="center"/>
    </xf>
    <xf numFmtId="49" fontId="28" fillId="0" borderId="0" xfId="0" applyNumberFormat="1" applyFont="1" applyAlignment="1">
      <alignment vertical="center" wrapText="1"/>
    </xf>
    <xf numFmtId="49" fontId="16" fillId="13" borderId="15" xfId="0" applyNumberFormat="1" applyFont="1" applyFill="1" applyBorder="1" applyAlignment="1">
      <alignment horizontal="left" vertical="center" indent="1"/>
    </xf>
    <xf numFmtId="49" fontId="16" fillId="13" borderId="15" xfId="0" applyNumberFormat="1" applyFont="1" applyFill="1" applyBorder="1" applyAlignment="1">
      <alignment vertical="center"/>
    </xf>
    <xf numFmtId="44" fontId="0" fillId="0" borderId="19" xfId="0" applyNumberFormat="1" applyBorder="1" applyAlignment="1" applyProtection="1">
      <alignment horizontal="right" vertical="center"/>
      <protection locked="0"/>
    </xf>
    <xf numFmtId="44" fontId="0" fillId="13" borderId="8" xfId="0" applyNumberFormat="1" applyFill="1" applyBorder="1" applyAlignment="1" applyProtection="1">
      <alignment horizontal="right" vertical="center"/>
      <protection locked="0"/>
    </xf>
    <xf numFmtId="44" fontId="0" fillId="0" borderId="8" xfId="0" applyNumberFormat="1" applyBorder="1" applyAlignment="1" applyProtection="1">
      <alignment horizontal="right" vertical="center"/>
      <protection locked="0"/>
    </xf>
    <xf numFmtId="44" fontId="0" fillId="0" borderId="9" xfId="0" applyNumberFormat="1" applyBorder="1" applyAlignment="1" applyProtection="1">
      <alignment horizontal="right" vertical="center"/>
      <protection locked="0"/>
    </xf>
    <xf numFmtId="0" fontId="48" fillId="0" borderId="0" xfId="0" applyFont="1" applyAlignment="1">
      <alignment vertical="center"/>
    </xf>
    <xf numFmtId="0" fontId="75" fillId="0" borderId="0" xfId="0" applyFont="1"/>
    <xf numFmtId="49" fontId="46" fillId="0" borderId="0" xfId="0" applyNumberFormat="1" applyFont="1" applyAlignment="1">
      <alignment vertical="center" wrapText="1"/>
    </xf>
    <xf numFmtId="0" fontId="11" fillId="0" borderId="0" xfId="0" applyFont="1" applyAlignment="1" applyProtection="1">
      <alignment horizontal="center"/>
      <protection locked="0"/>
    </xf>
    <xf numFmtId="49" fontId="0" fillId="7" borderId="2" xfId="0" applyNumberFormat="1" applyFill="1" applyBorder="1" applyAlignment="1" applyProtection="1">
      <alignment horizontal="left" vertical="center" indent="1"/>
      <protection locked="0"/>
    </xf>
    <xf numFmtId="42" fontId="9" fillId="7" borderId="39" xfId="0" applyNumberFormat="1" applyFont="1" applyFill="1" applyBorder="1" applyAlignment="1" applyProtection="1">
      <alignment horizontal="right" vertical="center"/>
      <protection locked="0"/>
    </xf>
    <xf numFmtId="9" fontId="46" fillId="13" borderId="45" xfId="3" applyFont="1" applyFill="1" applyBorder="1" applyAlignment="1" applyProtection="1">
      <alignment horizontal="right" vertical="center" wrapText="1" indent="1"/>
      <protection locked="0"/>
    </xf>
    <xf numFmtId="49" fontId="46" fillId="13" borderId="45" xfId="0" applyNumberFormat="1" applyFont="1" applyFill="1" applyBorder="1" applyAlignment="1" applyProtection="1">
      <alignment horizontal="center" vertical="center" wrapText="1"/>
      <protection locked="0"/>
    </xf>
    <xf numFmtId="1" fontId="48" fillId="0" borderId="0" xfId="0" applyNumberFormat="1" applyFont="1" applyAlignment="1">
      <alignment horizontal="right" vertical="center" indent="2"/>
    </xf>
    <xf numFmtId="42" fontId="9" fillId="19" borderId="41" xfId="0" applyNumberFormat="1" applyFont="1" applyFill="1" applyBorder="1" applyAlignment="1" applyProtection="1">
      <alignment horizontal="right" vertical="center"/>
      <protection locked="0"/>
    </xf>
    <xf numFmtId="0" fontId="0" fillId="0" borderId="0" xfId="0" applyAlignment="1" applyProtection="1">
      <alignment vertical="center"/>
      <protection locked="0"/>
    </xf>
    <xf numFmtId="0" fontId="11" fillId="0" borderId="0" xfId="0" applyFont="1" applyAlignment="1">
      <alignment horizontal="left"/>
    </xf>
    <xf numFmtId="0" fontId="31" fillId="0" borderId="0" xfId="0" applyFont="1" applyAlignment="1">
      <alignment horizontal="left"/>
    </xf>
    <xf numFmtId="49" fontId="0" fillId="0" borderId="8" xfId="0" applyNumberFormat="1" applyBorder="1" applyAlignment="1" applyProtection="1">
      <alignment horizontal="left" vertical="center" indent="1"/>
      <protection locked="0"/>
    </xf>
    <xf numFmtId="49" fontId="0" fillId="13" borderId="8" xfId="0" applyNumberFormat="1" applyFill="1" applyBorder="1" applyAlignment="1" applyProtection="1">
      <alignment horizontal="left" vertical="center" indent="1"/>
      <protection locked="0"/>
    </xf>
    <xf numFmtId="49" fontId="0" fillId="13" borderId="9" xfId="0" applyNumberFormat="1" applyFill="1" applyBorder="1" applyAlignment="1" applyProtection="1">
      <alignment horizontal="left" vertical="center" indent="1"/>
      <protection locked="0"/>
    </xf>
    <xf numFmtId="164" fontId="47" fillId="19" borderId="41" xfId="0" applyNumberFormat="1" applyFont="1" applyFill="1" applyBorder="1" applyAlignment="1" applyProtection="1">
      <alignment vertical="center"/>
      <protection locked="0"/>
    </xf>
    <xf numFmtId="42" fontId="46" fillId="0" borderId="28" xfId="0" applyNumberFormat="1" applyFont="1" applyBorder="1" applyAlignment="1" applyProtection="1">
      <alignment horizontal="right" vertical="center"/>
      <protection locked="0"/>
    </xf>
    <xf numFmtId="42" fontId="46" fillId="0" borderId="30" xfId="0" applyNumberFormat="1" applyFont="1" applyBorder="1" applyAlignment="1" applyProtection="1">
      <alignment horizontal="right" vertical="center"/>
      <protection locked="0"/>
    </xf>
    <xf numFmtId="3" fontId="36" fillId="0" borderId="19" xfId="0" applyNumberFormat="1" applyFont="1" applyBorder="1" applyAlignment="1" applyProtection="1">
      <alignment horizontal="right" vertical="center" indent="1"/>
      <protection locked="0"/>
    </xf>
    <xf numFmtId="3" fontId="36" fillId="13" borderId="8" xfId="0" applyNumberFormat="1" applyFont="1" applyFill="1" applyBorder="1" applyAlignment="1" applyProtection="1">
      <alignment horizontal="right" vertical="center" indent="1"/>
      <protection locked="0"/>
    </xf>
    <xf numFmtId="3" fontId="36" fillId="0" borderId="8" xfId="0" applyNumberFormat="1" applyFont="1" applyBorder="1" applyAlignment="1" applyProtection="1">
      <alignment horizontal="right" vertical="center" indent="1"/>
      <protection locked="0"/>
    </xf>
    <xf numFmtId="3" fontId="36" fillId="13" borderId="9" xfId="0" applyNumberFormat="1" applyFont="1" applyFill="1" applyBorder="1" applyAlignment="1" applyProtection="1">
      <alignment horizontal="right" vertical="center" indent="1"/>
      <protection locked="0"/>
    </xf>
    <xf numFmtId="49" fontId="0" fillId="7" borderId="2" xfId="0" applyNumberFormat="1" applyFill="1" applyBorder="1" applyAlignment="1" applyProtection="1">
      <alignment vertical="center"/>
      <protection locked="0"/>
    </xf>
    <xf numFmtId="14" fontId="36" fillId="0" borderId="19" xfId="0" applyNumberFormat="1" applyFont="1" applyBorder="1" applyAlignment="1" applyProtection="1">
      <alignment horizontal="center" vertical="center" wrapText="1"/>
      <protection locked="0"/>
    </xf>
    <xf numFmtId="14" fontId="36" fillId="13" borderId="8" xfId="0" applyNumberFormat="1" applyFont="1" applyFill="1" applyBorder="1" applyAlignment="1" applyProtection="1">
      <alignment horizontal="center" vertical="center" wrapText="1"/>
      <protection locked="0"/>
    </xf>
    <xf numFmtId="14" fontId="36" fillId="0" borderId="8" xfId="0" applyNumberFormat="1" applyFont="1" applyBorder="1" applyAlignment="1" applyProtection="1">
      <alignment horizontal="center" vertical="center" wrapText="1"/>
      <protection locked="0"/>
    </xf>
    <xf numFmtId="14" fontId="36" fillId="13" borderId="9" xfId="0" applyNumberFormat="1" applyFont="1" applyFill="1" applyBorder="1" applyAlignment="1" applyProtection="1">
      <alignment horizontal="center" vertical="center" wrapText="1"/>
      <protection locked="0"/>
    </xf>
    <xf numFmtId="42" fontId="9" fillId="14" borderId="9" xfId="5" applyNumberFormat="1" applyFont="1" applyFill="1" applyBorder="1" applyAlignment="1" applyProtection="1">
      <alignment horizontal="right" vertical="center" indent="1"/>
    </xf>
    <xf numFmtId="0" fontId="59" fillId="0" borderId="0" xfId="0" applyFont="1"/>
    <xf numFmtId="0" fontId="16" fillId="13" borderId="15" xfId="0" applyFont="1" applyFill="1" applyBorder="1" applyAlignment="1">
      <alignment horizontal="center" vertical="center"/>
    </xf>
    <xf numFmtId="0" fontId="1" fillId="0" borderId="0" xfId="0" applyFont="1" applyAlignment="1">
      <alignment horizontal="center"/>
    </xf>
    <xf numFmtId="0" fontId="7" fillId="0" borderId="0" xfId="0" applyFont="1" applyAlignment="1">
      <alignment horizontal="left" vertical="center"/>
    </xf>
    <xf numFmtId="0" fontId="61" fillId="0" borderId="0" xfId="0" applyFont="1" applyAlignment="1">
      <alignment horizontal="left"/>
    </xf>
    <xf numFmtId="49" fontId="28" fillId="0" borderId="0" xfId="0" applyNumberFormat="1" applyFont="1" applyAlignment="1">
      <alignment horizontal="left" vertical="center"/>
    </xf>
    <xf numFmtId="9" fontId="1" fillId="13" borderId="105" xfId="3" applyFont="1" applyFill="1" applyBorder="1" applyAlignment="1" applyProtection="1">
      <alignment horizontal="left" vertical="center" indent="1"/>
    </xf>
    <xf numFmtId="9" fontId="1" fillId="13" borderId="107" xfId="3" applyFont="1" applyFill="1" applyBorder="1" applyAlignment="1" applyProtection="1">
      <alignment horizontal="left" vertical="center" indent="1"/>
    </xf>
    <xf numFmtId="14" fontId="0" fillId="13" borderId="106" xfId="3" applyNumberFormat="1" applyFont="1" applyFill="1" applyBorder="1" applyAlignment="1" applyProtection="1">
      <alignment horizontal="left" vertical="center" indent="1"/>
    </xf>
    <xf numFmtId="9" fontId="0" fillId="0" borderId="90" xfId="3" applyFont="1" applyBorder="1" applyAlignment="1" applyProtection="1">
      <alignment horizontal="right" vertical="center"/>
    </xf>
    <xf numFmtId="9" fontId="0" fillId="0" borderId="90" xfId="3" applyFont="1" applyBorder="1" applyAlignment="1" applyProtection="1">
      <alignment horizontal="right" vertical="center" indent="1"/>
    </xf>
    <xf numFmtId="0" fontId="61" fillId="0" borderId="0" xfId="0" applyFont="1" applyAlignment="1" applyProtection="1">
      <alignment horizontal="center" vertical="center"/>
      <protection locked="0"/>
    </xf>
    <xf numFmtId="9" fontId="0" fillId="13" borderId="90" xfId="3" applyFont="1" applyFill="1" applyBorder="1" applyAlignment="1" applyProtection="1">
      <alignment horizontal="right" vertical="center"/>
    </xf>
    <xf numFmtId="49" fontId="10" fillId="0" borderId="99" xfId="3" applyNumberFormat="1" applyFont="1" applyBorder="1" applyAlignment="1" applyProtection="1">
      <alignment horizontal="left" vertical="center" indent="1"/>
      <protection locked="0"/>
    </xf>
    <xf numFmtId="49" fontId="10" fillId="13" borderId="99" xfId="3" applyNumberFormat="1" applyFont="1" applyFill="1" applyBorder="1" applyAlignment="1" applyProtection="1">
      <alignment horizontal="left" vertical="center" indent="1"/>
      <protection locked="0"/>
    </xf>
    <xf numFmtId="49" fontId="22" fillId="0" borderId="0" xfId="0" applyNumberFormat="1" applyFont="1" applyAlignment="1">
      <alignment horizontal="right" vertical="center" wrapText="1" indent="1"/>
    </xf>
    <xf numFmtId="0" fontId="13" fillId="0" borderId="3" xfId="0" applyFont="1" applyBorder="1" applyAlignment="1">
      <alignment horizontal="center" vertical="center"/>
    </xf>
    <xf numFmtId="49" fontId="22" fillId="0" borderId="0" xfId="0" applyNumberFormat="1" applyFont="1" applyAlignment="1">
      <alignment vertical="center" wrapText="1"/>
    </xf>
    <xf numFmtId="0" fontId="10" fillId="0" borderId="0" xfId="0" applyFont="1" applyAlignment="1">
      <alignment horizontal="center"/>
    </xf>
    <xf numFmtId="0" fontId="88"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 fillId="0" borderId="0" xfId="0" applyFont="1" applyAlignment="1">
      <alignment vertical="center"/>
    </xf>
    <xf numFmtId="49" fontId="22" fillId="0" borderId="0" xfId="0" applyNumberFormat="1" applyFont="1" applyAlignment="1">
      <alignment horizontal="center" vertical="center" wrapText="1"/>
    </xf>
    <xf numFmtId="0" fontId="9" fillId="0" borderId="0" xfId="0" applyFont="1" applyAlignment="1">
      <alignment vertical="center"/>
    </xf>
    <xf numFmtId="0" fontId="46" fillId="0" borderId="0" xfId="0" applyFont="1" applyAlignment="1">
      <alignment vertical="center"/>
    </xf>
    <xf numFmtId="165" fontId="46" fillId="0" borderId="0" xfId="0" applyNumberFormat="1" applyFont="1" applyAlignment="1">
      <alignment vertical="center"/>
    </xf>
    <xf numFmtId="0" fontId="73" fillId="27" borderId="103" xfId="0" applyFont="1" applyFill="1" applyBorder="1" applyAlignment="1">
      <alignment horizontal="left" vertical="center" indent="1"/>
    </xf>
    <xf numFmtId="0" fontId="73" fillId="27" borderId="105" xfId="0" applyFont="1" applyFill="1" applyBorder="1" applyAlignment="1">
      <alignment horizontal="left" vertical="center" wrapText="1" indent="1"/>
    </xf>
    <xf numFmtId="0" fontId="73" fillId="27" borderId="105" xfId="0" applyFont="1" applyFill="1" applyBorder="1" applyAlignment="1">
      <alignment horizontal="left" vertical="center" indent="1"/>
    </xf>
    <xf numFmtId="0" fontId="73" fillId="27" borderId="106" xfId="0" applyFont="1" applyFill="1" applyBorder="1" applyAlignment="1">
      <alignment horizontal="center" vertical="center"/>
    </xf>
    <xf numFmtId="0" fontId="73" fillId="27" borderId="112" xfId="0" applyFont="1" applyFill="1" applyBorder="1" applyAlignment="1">
      <alignment horizontal="center" vertical="center"/>
    </xf>
    <xf numFmtId="0" fontId="6" fillId="0" borderId="105" xfId="0" applyFont="1" applyBorder="1" applyAlignment="1">
      <alignment horizontal="left" vertical="center" wrapText="1" indent="1"/>
    </xf>
    <xf numFmtId="10" fontId="10" fillId="0" borderId="112" xfId="3" applyNumberFormat="1" applyFont="1" applyBorder="1" applyAlignment="1" applyProtection="1">
      <alignment horizontal="center" vertical="center"/>
      <protection locked="0"/>
    </xf>
    <xf numFmtId="0" fontId="73" fillId="27" borderId="107" xfId="0" applyFont="1" applyFill="1" applyBorder="1" applyAlignment="1">
      <alignment horizontal="right" vertical="center" indent="1"/>
    </xf>
    <xf numFmtId="10" fontId="73" fillId="27" borderId="114" xfId="3" applyNumberFormat="1" applyFont="1" applyFill="1" applyBorder="1" applyAlignment="1">
      <alignment horizontal="center" vertical="center"/>
    </xf>
    <xf numFmtId="0" fontId="73" fillId="27" borderId="131" xfId="0" applyFont="1" applyFill="1" applyBorder="1" applyAlignment="1">
      <alignment horizontal="left" vertical="center" indent="1"/>
    </xf>
    <xf numFmtId="0" fontId="6" fillId="0" borderId="126" xfId="0" applyFont="1" applyBorder="1" applyAlignment="1">
      <alignment horizontal="left" vertical="center" wrapText="1" indent="1"/>
    </xf>
    <xf numFmtId="10" fontId="10" fillId="0" borderId="136" xfId="3" applyNumberFormat="1" applyFont="1" applyBorder="1" applyAlignment="1" applyProtection="1">
      <alignment horizontal="center" vertical="center"/>
      <protection locked="0"/>
    </xf>
    <xf numFmtId="9" fontId="73" fillId="29" borderId="138" xfId="3" applyFont="1" applyFill="1" applyBorder="1" applyAlignment="1">
      <alignment horizontal="center" vertical="center"/>
    </xf>
    <xf numFmtId="165" fontId="73" fillId="29" borderId="139" xfId="0" applyNumberFormat="1" applyFont="1" applyFill="1" applyBorder="1" applyAlignment="1">
      <alignment vertical="center"/>
    </xf>
    <xf numFmtId="165" fontId="73" fillId="29" borderId="140" xfId="0" applyNumberFormat="1" applyFont="1" applyFill="1" applyBorder="1" applyAlignment="1">
      <alignment vertical="center"/>
    </xf>
    <xf numFmtId="0" fontId="6" fillId="25" borderId="105" xfId="0" applyFont="1" applyFill="1" applyBorder="1" applyAlignment="1">
      <alignment horizontal="left" vertical="center" wrapText="1" indent="1"/>
    </xf>
    <xf numFmtId="10" fontId="10" fillId="25" borderId="112" xfId="3" applyNumberFormat="1" applyFont="1" applyFill="1" applyBorder="1" applyAlignment="1" applyProtection="1">
      <alignment horizontal="center" vertical="center"/>
      <protection locked="0"/>
    </xf>
    <xf numFmtId="0" fontId="6" fillId="25" borderId="134" xfId="0" applyFont="1" applyFill="1" applyBorder="1" applyAlignment="1">
      <alignment horizontal="left" vertical="center" wrapText="1" indent="1"/>
    </xf>
    <xf numFmtId="10" fontId="10" fillId="25" borderId="137" xfId="3" applyNumberFormat="1" applyFont="1" applyFill="1" applyBorder="1" applyAlignment="1" applyProtection="1">
      <alignment horizontal="center" vertical="center"/>
      <protection locked="0"/>
    </xf>
    <xf numFmtId="0" fontId="6" fillId="25" borderId="125" xfId="0" applyFont="1" applyFill="1" applyBorder="1" applyAlignment="1">
      <alignment horizontal="left" vertical="center" wrapText="1" indent="1"/>
    </xf>
    <xf numFmtId="10" fontId="10" fillId="25" borderId="133" xfId="3" applyNumberFormat="1" applyFont="1" applyFill="1" applyBorder="1" applyAlignment="1" applyProtection="1">
      <alignment horizontal="center" vertical="center"/>
      <protection locked="0"/>
    </xf>
    <xf numFmtId="0" fontId="73" fillId="29" borderId="141" xfId="0" applyFont="1" applyFill="1" applyBorder="1" applyAlignment="1">
      <alignment horizontal="center" vertical="center"/>
    </xf>
    <xf numFmtId="0" fontId="73" fillId="29" borderId="142" xfId="0" applyFont="1" applyFill="1" applyBorder="1" applyAlignment="1">
      <alignment horizontal="center" vertical="center"/>
    </xf>
    <xf numFmtId="0" fontId="73" fillId="29" borderId="143" xfId="0" applyFont="1" applyFill="1" applyBorder="1" applyAlignment="1">
      <alignment horizontal="center" vertical="center"/>
    </xf>
    <xf numFmtId="167" fontId="68" fillId="24" borderId="144" xfId="0" applyNumberFormat="1" applyFont="1" applyFill="1" applyBorder="1" applyAlignment="1">
      <alignment horizontal="center" vertical="center"/>
    </xf>
    <xf numFmtId="167" fontId="70" fillId="24" borderId="145" xfId="0" applyNumberFormat="1" applyFont="1" applyFill="1" applyBorder="1" applyAlignment="1">
      <alignment horizontal="center" vertical="center"/>
    </xf>
    <xf numFmtId="167" fontId="70" fillId="24" borderId="146" xfId="0" applyNumberFormat="1" applyFont="1" applyFill="1" applyBorder="1" applyAlignment="1">
      <alignment horizontal="center" vertical="center"/>
    </xf>
    <xf numFmtId="167" fontId="68" fillId="24" borderId="147" xfId="0" applyNumberFormat="1" applyFont="1" applyFill="1" applyBorder="1" applyAlignment="1">
      <alignment horizontal="center" vertical="center"/>
    </xf>
    <xf numFmtId="167" fontId="70" fillId="24" borderId="148" xfId="0" applyNumberFormat="1" applyFont="1" applyFill="1" applyBorder="1" applyAlignment="1">
      <alignment horizontal="center" vertical="center"/>
    </xf>
    <xf numFmtId="167" fontId="70" fillId="24" borderId="149" xfId="0" applyNumberFormat="1" applyFont="1" applyFill="1" applyBorder="1" applyAlignment="1">
      <alignment horizontal="center" vertical="center"/>
    </xf>
    <xf numFmtId="0" fontId="0" fillId="0" borderId="0" xfId="0" applyAlignment="1" applyProtection="1">
      <alignment horizontal="center" vertical="center"/>
      <protection locked="0"/>
    </xf>
    <xf numFmtId="0" fontId="1" fillId="0" borderId="109" xfId="0" applyFont="1" applyBorder="1" applyAlignment="1">
      <alignment vertical="center"/>
    </xf>
    <xf numFmtId="0" fontId="1" fillId="0" borderId="0" xfId="0" applyFont="1" applyAlignment="1">
      <alignment horizontal="right" vertical="center" indent="1"/>
    </xf>
    <xf numFmtId="49" fontId="75" fillId="0" borderId="0" xfId="0" applyNumberFormat="1" applyFont="1" applyAlignment="1" applyProtection="1">
      <alignment vertical="center"/>
      <protection locked="0"/>
    </xf>
    <xf numFmtId="49" fontId="89" fillId="0" borderId="0" xfId="4" applyNumberFormat="1" applyFont="1" applyAlignment="1" applyProtection="1">
      <alignment vertical="center"/>
      <protection locked="0"/>
    </xf>
    <xf numFmtId="165" fontId="57" fillId="24" borderId="146" xfId="0" applyNumberFormat="1" applyFont="1" applyFill="1" applyBorder="1" applyAlignment="1" applyProtection="1">
      <alignment horizontal="right" vertical="center"/>
      <protection locked="0"/>
    </xf>
    <xf numFmtId="165" fontId="57" fillId="24" borderId="152" xfId="0" applyNumberFormat="1" applyFont="1" applyFill="1" applyBorder="1" applyAlignment="1" applyProtection="1">
      <alignment horizontal="right" vertical="center"/>
      <protection locked="0"/>
    </xf>
    <xf numFmtId="165" fontId="57" fillId="24" borderId="149" xfId="0" applyNumberFormat="1" applyFont="1" applyFill="1" applyBorder="1" applyAlignment="1" applyProtection="1">
      <alignment horizontal="right" vertical="center"/>
      <protection locked="0"/>
    </xf>
    <xf numFmtId="166" fontId="1" fillId="24" borderId="0" xfId="0" applyNumberFormat="1" applyFont="1" applyFill="1" applyAlignment="1" applyProtection="1">
      <alignment vertical="center"/>
      <protection locked="0"/>
    </xf>
    <xf numFmtId="49" fontId="75" fillId="0" borderId="0" xfId="0" applyNumberFormat="1" applyFont="1" applyAlignment="1" applyProtection="1">
      <alignment horizontal="left" vertical="center"/>
      <protection locked="0"/>
    </xf>
    <xf numFmtId="0" fontId="73" fillId="27" borderId="131" xfId="0" applyFont="1" applyFill="1" applyBorder="1" applyAlignment="1">
      <alignment horizontal="left" vertical="center"/>
    </xf>
    <xf numFmtId="0" fontId="73" fillId="27" borderId="103" xfId="0" applyFont="1" applyFill="1" applyBorder="1" applyAlignment="1">
      <alignment horizontal="left" vertical="center"/>
    </xf>
    <xf numFmtId="0" fontId="73" fillId="27" borderId="105" xfId="0" applyFont="1" applyFill="1" applyBorder="1" applyAlignment="1">
      <alignment horizontal="left" vertical="center" wrapText="1"/>
    </xf>
    <xf numFmtId="49" fontId="10" fillId="0" borderId="0" xfId="0" applyNumberFormat="1" applyFont="1" applyAlignment="1" applyProtection="1">
      <alignment horizontal="left" vertical="center"/>
      <protection locked="0"/>
    </xf>
    <xf numFmtId="49" fontId="10" fillId="0" borderId="0" xfId="0" applyNumberFormat="1" applyFont="1" applyAlignment="1" applyProtection="1">
      <alignment vertical="center"/>
      <protection locked="0"/>
    </xf>
    <xf numFmtId="0" fontId="73" fillId="27" borderId="105" xfId="0" applyFont="1" applyFill="1" applyBorder="1" applyAlignment="1">
      <alignment horizontal="left" vertical="center"/>
    </xf>
    <xf numFmtId="0" fontId="6" fillId="25" borderId="105" xfId="0" applyFont="1" applyFill="1" applyBorder="1" applyAlignment="1">
      <alignment horizontal="left" vertical="center" wrapText="1"/>
    </xf>
    <xf numFmtId="166" fontId="10" fillId="25" borderId="106" xfId="0" applyNumberFormat="1" applyFont="1" applyFill="1" applyBorder="1" applyAlignment="1" applyProtection="1">
      <alignment horizontal="left" vertical="center"/>
      <protection locked="0"/>
    </xf>
    <xf numFmtId="0" fontId="6" fillId="0" borderId="105" xfId="0" applyFont="1" applyBorder="1" applyAlignment="1">
      <alignment horizontal="left" vertical="center" wrapText="1"/>
    </xf>
    <xf numFmtId="166" fontId="10" fillId="0" borderId="106" xfId="0" applyNumberFormat="1" applyFont="1" applyBorder="1" applyAlignment="1" applyProtection="1">
      <alignment horizontal="left" vertical="center"/>
      <protection locked="0"/>
    </xf>
    <xf numFmtId="0" fontId="6" fillId="0" borderId="126" xfId="0" applyFont="1" applyBorder="1" applyAlignment="1">
      <alignment horizontal="left" vertical="center" wrapText="1"/>
    </xf>
    <xf numFmtId="166" fontId="10" fillId="0" borderId="127" xfId="0" applyNumberFormat="1" applyFont="1" applyBorder="1" applyAlignment="1" applyProtection="1">
      <alignment horizontal="left" vertical="center"/>
      <protection locked="0"/>
    </xf>
    <xf numFmtId="0" fontId="6" fillId="25" borderId="134" xfId="0" applyFont="1" applyFill="1" applyBorder="1" applyAlignment="1">
      <alignment horizontal="left" vertical="center" wrapText="1"/>
    </xf>
    <xf numFmtId="166" fontId="10" fillId="25" borderId="135" xfId="0" applyNumberFormat="1" applyFont="1" applyFill="1" applyBorder="1" applyAlignment="1" applyProtection="1">
      <alignment horizontal="left" vertical="center"/>
      <protection locked="0"/>
    </xf>
    <xf numFmtId="0" fontId="6" fillId="25" borderId="125" xfId="0" applyFont="1" applyFill="1" applyBorder="1" applyAlignment="1">
      <alignment horizontal="left" vertical="center" wrapText="1"/>
    </xf>
    <xf numFmtId="166" fontId="10" fillId="25" borderId="123" xfId="0" applyNumberFormat="1" applyFont="1" applyFill="1" applyBorder="1" applyAlignment="1" applyProtection="1">
      <alignment horizontal="left" vertical="center"/>
      <protection locked="0"/>
    </xf>
    <xf numFmtId="0" fontId="73" fillId="27" borderId="107" xfId="0" applyFont="1" applyFill="1" applyBorder="1" applyAlignment="1">
      <alignment horizontal="right" vertical="center"/>
    </xf>
    <xf numFmtId="0" fontId="10" fillId="0" borderId="0" xfId="0" applyFont="1" applyAlignment="1">
      <alignment horizontal="center" vertical="center"/>
    </xf>
    <xf numFmtId="166" fontId="0" fillId="0" borderId="0" xfId="0" applyNumberFormat="1" applyAlignment="1" applyProtection="1">
      <alignment vertical="center"/>
      <protection locked="0"/>
    </xf>
    <xf numFmtId="166" fontId="46" fillId="0" borderId="0" xfId="0" applyNumberFormat="1" applyFont="1" applyAlignment="1">
      <alignment vertical="center"/>
    </xf>
    <xf numFmtId="10" fontId="57" fillId="28" borderId="144" xfId="0" applyNumberFormat="1" applyFont="1" applyFill="1" applyBorder="1" applyAlignment="1">
      <alignment horizontal="center" vertical="center"/>
    </xf>
    <xf numFmtId="165" fontId="57" fillId="28" borderId="145" xfId="0" applyNumberFormat="1" applyFont="1" applyFill="1" applyBorder="1" applyAlignment="1">
      <alignment horizontal="right" vertical="center"/>
    </xf>
    <xf numFmtId="9" fontId="57" fillId="28" borderId="144" xfId="3" applyFont="1" applyFill="1" applyBorder="1" applyAlignment="1">
      <alignment horizontal="center" vertical="center"/>
    </xf>
    <xf numFmtId="9" fontId="57" fillId="28" borderId="150" xfId="3" applyFont="1" applyFill="1" applyBorder="1" applyAlignment="1">
      <alignment horizontal="center" vertical="center"/>
    </xf>
    <xf numFmtId="165" fontId="57" fillId="28" borderId="151" xfId="0" applyNumberFormat="1" applyFont="1" applyFill="1" applyBorder="1" applyAlignment="1">
      <alignment horizontal="right" vertical="center"/>
    </xf>
    <xf numFmtId="10" fontId="57" fillId="28" borderId="147" xfId="3" applyNumberFormat="1" applyFont="1" applyFill="1" applyBorder="1" applyAlignment="1">
      <alignment horizontal="center" vertical="center"/>
    </xf>
    <xf numFmtId="165" fontId="57" fillId="28" borderId="148" xfId="0" applyNumberFormat="1" applyFont="1" applyFill="1" applyBorder="1" applyAlignment="1">
      <alignment horizontal="right" vertical="center"/>
    </xf>
    <xf numFmtId="10" fontId="57" fillId="28" borderId="144" xfId="3" applyNumberFormat="1" applyFont="1" applyFill="1" applyBorder="1" applyAlignment="1">
      <alignment horizontal="center" vertical="center"/>
    </xf>
    <xf numFmtId="10" fontId="57" fillId="28" borderId="150" xfId="3" applyNumberFormat="1" applyFont="1" applyFill="1" applyBorder="1" applyAlignment="1">
      <alignment horizontal="center" vertical="center"/>
    </xf>
    <xf numFmtId="49" fontId="22" fillId="0" borderId="0" xfId="0" applyNumberFormat="1" applyFont="1" applyAlignment="1">
      <alignment horizontal="left" vertical="center" wrapText="1"/>
    </xf>
    <xf numFmtId="0" fontId="21" fillId="0" borderId="0" xfId="0" applyFont="1" applyAlignment="1">
      <alignment horizontal="left"/>
    </xf>
    <xf numFmtId="0" fontId="90" fillId="27" borderId="108" xfId="0" applyFont="1" applyFill="1" applyBorder="1" applyAlignment="1">
      <alignment horizontal="left" vertical="center"/>
    </xf>
    <xf numFmtId="0" fontId="10" fillId="0" borderId="0" xfId="0" applyFont="1" applyAlignment="1">
      <alignment horizontal="left" vertical="center"/>
    </xf>
    <xf numFmtId="0" fontId="90" fillId="27" borderId="108" xfId="0" applyFont="1" applyFill="1" applyBorder="1" applyAlignment="1">
      <alignment horizontal="left"/>
    </xf>
    <xf numFmtId="0" fontId="10" fillId="0" borderId="0" xfId="0" applyFont="1" applyAlignment="1">
      <alignment horizontal="left"/>
    </xf>
    <xf numFmtId="49" fontId="1" fillId="3" borderId="0" xfId="0" applyNumberFormat="1" applyFont="1" applyFill="1" applyAlignment="1">
      <alignment vertical="center"/>
    </xf>
    <xf numFmtId="49" fontId="1" fillId="4" borderId="0" xfId="0" applyNumberFormat="1" applyFont="1" applyFill="1" applyAlignment="1">
      <alignment vertical="center"/>
    </xf>
    <xf numFmtId="0" fontId="61" fillId="0" borderId="0" xfId="0" applyFont="1" applyAlignment="1">
      <alignment horizontal="left" vertical="top"/>
    </xf>
    <xf numFmtId="0" fontId="75" fillId="0" borderId="0" xfId="0" applyFont="1" applyAlignment="1">
      <alignment vertical="top"/>
    </xf>
    <xf numFmtId="0" fontId="75" fillId="0" borderId="0" xfId="0" applyFont="1" applyAlignment="1">
      <alignment horizontal="center"/>
    </xf>
    <xf numFmtId="0" fontId="1" fillId="0" borderId="0" xfId="0" applyFont="1" applyAlignment="1">
      <alignment horizontal="left" indent="1"/>
    </xf>
    <xf numFmtId="0" fontId="16" fillId="0" borderId="0" xfId="0" applyFont="1" applyAlignment="1">
      <alignment horizontal="left" wrapText="1"/>
    </xf>
    <xf numFmtId="49" fontId="29" fillId="0" borderId="0" xfId="0" applyNumberFormat="1" applyFont="1" applyAlignment="1">
      <alignment horizontal="left" vertical="center" wrapText="1"/>
    </xf>
    <xf numFmtId="1" fontId="47" fillId="0" borderId="0" xfId="0" applyNumberFormat="1" applyFont="1" applyAlignment="1">
      <alignment vertical="center"/>
    </xf>
    <xf numFmtId="1" fontId="47" fillId="0" borderId="0" xfId="0" applyNumberFormat="1" applyFont="1" applyAlignment="1">
      <alignment horizontal="left" vertical="center" indent="2"/>
    </xf>
    <xf numFmtId="0" fontId="46" fillId="0" borderId="0" xfId="0" applyFont="1" applyAlignment="1">
      <alignment horizontal="left" vertical="center" indent="1"/>
    </xf>
    <xf numFmtId="1" fontId="47" fillId="0" borderId="0" xfId="0" applyNumberFormat="1" applyFont="1" applyAlignment="1">
      <alignment horizontal="left" vertical="center" indent="4"/>
    </xf>
    <xf numFmtId="0" fontId="52" fillId="0" borderId="0" xfId="0" applyFont="1" applyAlignment="1">
      <alignment horizontal="center" vertical="center"/>
    </xf>
    <xf numFmtId="0" fontId="27" fillId="0" borderId="0" xfId="0" applyFont="1" applyAlignment="1">
      <alignment horizontal="center"/>
    </xf>
    <xf numFmtId="0" fontId="0" fillId="0" borderId="0" xfId="0" applyAlignment="1">
      <alignment horizontal="left" vertical="center" wrapText="1"/>
    </xf>
    <xf numFmtId="0" fontId="0" fillId="0" borderId="0" xfId="0" applyAlignment="1">
      <alignment vertical="center" wrapText="1"/>
    </xf>
    <xf numFmtId="0" fontId="73" fillId="22" borderId="48" xfId="0" applyFont="1" applyFill="1" applyBorder="1" applyAlignment="1">
      <alignment vertical="center"/>
    </xf>
    <xf numFmtId="0" fontId="77" fillId="17" borderId="0" xfId="0" applyFont="1" applyFill="1" applyAlignment="1">
      <alignment horizontal="left" vertical="center"/>
    </xf>
    <xf numFmtId="49" fontId="46" fillId="17" borderId="11" xfId="0" applyNumberFormat="1" applyFont="1" applyFill="1" applyBorder="1" applyAlignment="1">
      <alignment horizontal="left" vertical="center" indent="1"/>
    </xf>
    <xf numFmtId="165" fontId="0" fillId="13" borderId="108" xfId="3" applyNumberFormat="1" applyFont="1" applyFill="1" applyBorder="1" applyAlignment="1" applyProtection="1">
      <alignment horizontal="left" vertical="center" indent="1"/>
    </xf>
    <xf numFmtId="166" fontId="62" fillId="13" borderId="101" xfId="0" applyNumberFormat="1" applyFont="1" applyFill="1" applyBorder="1" applyAlignment="1" applyProtection="1">
      <alignment horizontal="right" vertical="center"/>
      <protection locked="0"/>
    </xf>
    <xf numFmtId="9" fontId="0" fillId="13" borderId="101" xfId="3" applyFont="1" applyFill="1" applyBorder="1" applyAlignment="1" applyProtection="1">
      <alignment horizontal="right" vertical="center"/>
    </xf>
    <xf numFmtId="49" fontId="10" fillId="13" borderId="102" xfId="0" applyNumberFormat="1" applyFont="1" applyFill="1" applyBorder="1" applyAlignment="1" applyProtection="1">
      <alignment horizontal="left" vertical="center" indent="1"/>
      <protection locked="0"/>
    </xf>
    <xf numFmtId="0" fontId="0" fillId="0" borderId="0" xfId="0" applyAlignment="1" applyProtection="1">
      <alignment horizontal="right" vertical="center" indent="1"/>
      <protection locked="0"/>
    </xf>
    <xf numFmtId="49" fontId="3" fillId="0" borderId="0" xfId="0" applyNumberFormat="1" applyFont="1" applyAlignment="1">
      <alignment horizontal="right" vertical="top" wrapText="1"/>
    </xf>
    <xf numFmtId="0" fontId="39" fillId="0" borderId="0" xfId="0" applyFont="1"/>
    <xf numFmtId="49" fontId="40" fillId="0" borderId="0" xfId="0" applyNumberFormat="1" applyFont="1" applyAlignment="1">
      <alignment vertical="center"/>
    </xf>
    <xf numFmtId="0" fontId="16" fillId="13" borderId="15" xfId="0" applyFont="1" applyFill="1" applyBorder="1" applyAlignment="1">
      <alignment horizontal="center" vertical="center" wrapText="1"/>
    </xf>
    <xf numFmtId="0" fontId="16" fillId="0" borderId="0" xfId="0" applyFont="1" applyAlignment="1">
      <alignment horizontal="center"/>
    </xf>
    <xf numFmtId="0" fontId="34" fillId="0" borderId="0" xfId="0" applyFont="1" applyAlignment="1">
      <alignment horizontal="center" vertical="center" wrapText="1"/>
    </xf>
    <xf numFmtId="3" fontId="9" fillId="14" borderId="9" xfId="0" applyNumberFormat="1" applyFont="1" applyFill="1" applyBorder="1" applyAlignment="1">
      <alignment horizontal="right" vertical="center" indent="1"/>
    </xf>
    <xf numFmtId="1" fontId="0" fillId="0" borderId="0" xfId="0" applyNumberFormat="1" applyAlignment="1">
      <alignment vertical="center"/>
    </xf>
    <xf numFmtId="0" fontId="16" fillId="0" borderId="0" xfId="0" applyFont="1" applyAlignment="1">
      <alignment horizontal="left" vertical="center" indent="1"/>
    </xf>
    <xf numFmtId="0" fontId="34" fillId="0" borderId="0" xfId="0" applyFont="1" applyAlignment="1">
      <alignment horizontal="center"/>
    </xf>
    <xf numFmtId="0" fontId="34" fillId="14" borderId="53" xfId="0" applyFont="1" applyFill="1" applyBorder="1" applyAlignment="1">
      <alignment horizontal="center"/>
    </xf>
    <xf numFmtId="3" fontId="9" fillId="14" borderId="54" xfId="0" applyNumberFormat="1" applyFont="1" applyFill="1" applyBorder="1" applyAlignment="1">
      <alignment horizontal="right" vertical="center" indent="1"/>
    </xf>
    <xf numFmtId="0" fontId="16" fillId="0" borderId="0" xfId="0" applyFont="1" applyAlignment="1">
      <alignment horizontal="center" vertical="center"/>
    </xf>
    <xf numFmtId="0" fontId="16" fillId="0" borderId="0" xfId="0" applyFont="1" applyAlignment="1">
      <alignment vertical="center" wrapText="1"/>
    </xf>
    <xf numFmtId="0" fontId="50" fillId="0" borderId="0" xfId="0" applyFont="1" applyAlignment="1">
      <alignment vertical="top"/>
    </xf>
    <xf numFmtId="49" fontId="16" fillId="13" borderId="15" xfId="0" applyNumberFormat="1" applyFont="1" applyFill="1" applyBorder="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wrapText="1"/>
    </xf>
    <xf numFmtId="49" fontId="0" fillId="0" borderId="0" xfId="0" applyNumberFormat="1" applyAlignment="1">
      <alignment horizontal="center" wrapText="1"/>
    </xf>
    <xf numFmtId="49" fontId="29" fillId="0" borderId="0" xfId="0" applyNumberFormat="1" applyFont="1" applyAlignment="1">
      <alignment vertical="center" wrapText="1"/>
    </xf>
    <xf numFmtId="1" fontId="46" fillId="0" borderId="0" xfId="0" applyNumberFormat="1" applyFont="1" applyAlignment="1">
      <alignment horizontal="left" vertical="center" indent="3"/>
    </xf>
    <xf numFmtId="1" fontId="47" fillId="0" borderId="0" xfId="0" applyNumberFormat="1" applyFont="1" applyAlignment="1">
      <alignment vertical="top"/>
    </xf>
    <xf numFmtId="0" fontId="31" fillId="0" borderId="0" xfId="0" applyFont="1" applyAlignment="1">
      <alignment vertical="center"/>
    </xf>
    <xf numFmtId="0" fontId="21" fillId="0" borderId="0" xfId="0" applyFont="1" applyAlignment="1">
      <alignment vertical="center"/>
    </xf>
    <xf numFmtId="0" fontId="45" fillId="16" borderId="25" xfId="0" applyFont="1" applyFill="1" applyBorder="1" applyAlignment="1">
      <alignment vertical="center" wrapText="1"/>
    </xf>
    <xf numFmtId="0" fontId="45" fillId="16" borderId="26" xfId="0" applyFont="1" applyFill="1" applyBorder="1" applyAlignment="1">
      <alignment vertical="center" wrapText="1"/>
    </xf>
    <xf numFmtId="1" fontId="16" fillId="17" borderId="35" xfId="0" applyNumberFormat="1" applyFont="1" applyFill="1" applyBorder="1" applyAlignment="1">
      <alignment horizontal="left" vertical="center"/>
    </xf>
    <xf numFmtId="0" fontId="16" fillId="17" borderId="36" xfId="0" applyFont="1" applyFill="1" applyBorder="1" applyAlignment="1">
      <alignment horizontal="left" vertical="center"/>
    </xf>
    <xf numFmtId="0" fontId="77" fillId="17" borderId="36" xfId="0" applyFont="1" applyFill="1" applyBorder="1" applyAlignment="1">
      <alignment horizontal="left" vertical="center"/>
    </xf>
    <xf numFmtId="0" fontId="46" fillId="17" borderId="36" xfId="0" applyFont="1" applyFill="1" applyBorder="1" applyAlignment="1">
      <alignment horizontal="left" vertical="center"/>
    </xf>
    <xf numFmtId="0" fontId="46" fillId="17" borderId="36" xfId="0" applyFont="1" applyFill="1" applyBorder="1" applyAlignment="1">
      <alignment vertical="center"/>
    </xf>
    <xf numFmtId="49" fontId="46" fillId="17" borderId="37" xfId="0" applyNumberFormat="1" applyFont="1" applyFill="1" applyBorder="1" applyAlignment="1">
      <alignment horizontal="left" vertical="center" indent="1"/>
    </xf>
    <xf numFmtId="42" fontId="46" fillId="13" borderId="27" xfId="0" applyNumberFormat="1" applyFont="1" applyFill="1" applyBorder="1" applyAlignment="1">
      <alignment horizontal="right" vertical="center"/>
    </xf>
    <xf numFmtId="42" fontId="46" fillId="13" borderId="29" xfId="0" applyNumberFormat="1" applyFont="1" applyFill="1" applyBorder="1" applyAlignment="1">
      <alignment horizontal="right" vertical="center"/>
    </xf>
    <xf numFmtId="42" fontId="9" fillId="14" borderId="44" xfId="0" applyNumberFormat="1" applyFont="1" applyFill="1" applyBorder="1" applyAlignment="1">
      <alignment horizontal="right" vertical="center"/>
    </xf>
    <xf numFmtId="42" fontId="9" fillId="14" borderId="43" xfId="0" applyNumberFormat="1" applyFont="1" applyFill="1" applyBorder="1" applyAlignment="1">
      <alignment horizontal="right" vertical="center"/>
    </xf>
    <xf numFmtId="49" fontId="54" fillId="17" borderId="37" xfId="0" applyNumberFormat="1" applyFont="1" applyFill="1" applyBorder="1" applyAlignment="1">
      <alignment horizontal="left" vertical="center" indent="1"/>
    </xf>
    <xf numFmtId="42" fontId="46" fillId="0" borderId="29" xfId="0" applyNumberFormat="1" applyFont="1" applyBorder="1" applyAlignment="1">
      <alignment horizontal="right" vertical="center"/>
    </xf>
    <xf numFmtId="164" fontId="47" fillId="5" borderId="40" xfId="0" applyNumberFormat="1" applyFont="1" applyFill="1" applyBorder="1" applyAlignment="1">
      <alignment vertical="center"/>
    </xf>
    <xf numFmtId="0" fontId="50" fillId="0" borderId="0" xfId="0" applyFont="1"/>
    <xf numFmtId="1" fontId="59" fillId="0" borderId="0" xfId="0" applyNumberFormat="1" applyFont="1" applyAlignment="1">
      <alignment horizontal="right" vertical="top"/>
    </xf>
    <xf numFmtId="49" fontId="6" fillId="0" borderId="0" xfId="0" applyNumberFormat="1" applyFont="1" applyAlignment="1">
      <alignment vertical="center"/>
    </xf>
    <xf numFmtId="49" fontId="57" fillId="0" borderId="0" xfId="0" applyNumberFormat="1" applyFont="1" applyAlignment="1">
      <alignment vertical="center" wrapText="1"/>
    </xf>
    <xf numFmtId="42" fontId="46" fillId="25" borderId="77" xfId="0" applyNumberFormat="1" applyFont="1" applyFill="1" applyBorder="1" applyAlignment="1">
      <alignment horizontal="right" vertical="center"/>
    </xf>
    <xf numFmtId="42" fontId="46" fillId="25" borderId="78" xfId="0" applyNumberFormat="1" applyFont="1" applyFill="1" applyBorder="1" applyAlignment="1">
      <alignment horizontal="right" vertical="center"/>
    </xf>
    <xf numFmtId="42" fontId="46" fillId="25" borderId="79" xfId="0" applyNumberFormat="1" applyFont="1" applyFill="1" applyBorder="1" applyAlignment="1">
      <alignment horizontal="right" vertical="center"/>
    </xf>
    <xf numFmtId="42" fontId="46" fillId="25" borderId="80" xfId="0" applyNumberFormat="1" applyFont="1" applyFill="1" applyBorder="1" applyAlignment="1">
      <alignment horizontal="right" vertical="center"/>
    </xf>
    <xf numFmtId="42" fontId="46" fillId="25" borderId="84" xfId="0" applyNumberFormat="1" applyFont="1" applyFill="1" applyBorder="1" applyAlignment="1">
      <alignment horizontal="right" vertical="center"/>
    </xf>
    <xf numFmtId="42" fontId="46" fillId="25" borderId="85" xfId="0" applyNumberFormat="1" applyFont="1" applyFill="1" applyBorder="1" applyAlignment="1">
      <alignment horizontal="right" vertical="center"/>
    </xf>
    <xf numFmtId="42" fontId="9" fillId="25" borderId="82" xfId="0" applyNumberFormat="1" applyFont="1" applyFill="1" applyBorder="1" applyAlignment="1">
      <alignment horizontal="right" vertical="center"/>
    </xf>
    <xf numFmtId="42" fontId="9" fillId="25" borderId="83" xfId="0" applyNumberFormat="1" applyFont="1" applyFill="1" applyBorder="1" applyAlignment="1">
      <alignment horizontal="right" vertical="center"/>
    </xf>
    <xf numFmtId="42" fontId="46" fillId="25" borderId="86" xfId="0" applyNumberFormat="1" applyFont="1" applyFill="1" applyBorder="1" applyAlignment="1">
      <alignment horizontal="right" vertical="center"/>
    </xf>
    <xf numFmtId="42" fontId="46" fillId="25" borderId="81" xfId="0" applyNumberFormat="1" applyFont="1" applyFill="1" applyBorder="1" applyAlignment="1">
      <alignment horizontal="right" vertical="center"/>
    </xf>
    <xf numFmtId="42" fontId="9" fillId="25" borderId="44" xfId="0" applyNumberFormat="1" applyFont="1" applyFill="1" applyBorder="1" applyAlignment="1">
      <alignment horizontal="right" vertical="center"/>
    </xf>
    <xf numFmtId="42" fontId="9" fillId="25" borderId="43" xfId="0" applyNumberFormat="1" applyFont="1" applyFill="1" applyBorder="1" applyAlignment="1">
      <alignment horizontal="right" vertical="center"/>
    </xf>
    <xf numFmtId="42" fontId="9" fillId="25" borderId="40" xfId="0" applyNumberFormat="1" applyFont="1" applyFill="1" applyBorder="1" applyAlignment="1">
      <alignment horizontal="right" vertical="center"/>
    </xf>
    <xf numFmtId="42" fontId="9" fillId="25" borderId="39" xfId="0" applyNumberFormat="1" applyFont="1" applyFill="1" applyBorder="1" applyAlignment="1">
      <alignment horizontal="right" vertical="center"/>
    </xf>
    <xf numFmtId="42" fontId="9" fillId="25" borderId="87" xfId="0" applyNumberFormat="1" applyFont="1" applyFill="1" applyBorder="1" applyAlignment="1">
      <alignment horizontal="right" vertical="center"/>
    </xf>
    <xf numFmtId="164" fontId="47" fillId="25" borderId="87" xfId="0" applyNumberFormat="1" applyFont="1" applyFill="1" applyBorder="1" applyAlignment="1">
      <alignment vertical="center"/>
    </xf>
    <xf numFmtId="164" fontId="47" fillId="26" borderId="87" xfId="0" applyNumberFormat="1" applyFont="1" applyFill="1" applyBorder="1" applyAlignment="1">
      <alignment vertical="center"/>
    </xf>
    <xf numFmtId="42" fontId="9" fillId="14" borderId="40" xfId="0" applyNumberFormat="1" applyFont="1" applyFill="1" applyBorder="1" applyAlignment="1">
      <alignment horizontal="right" vertical="center"/>
    </xf>
    <xf numFmtId="0" fontId="72" fillId="0" borderId="55" xfId="0" applyFont="1" applyBorder="1" applyAlignment="1">
      <alignment horizontal="center" vertical="center" wrapText="1"/>
    </xf>
    <xf numFmtId="0" fontId="84" fillId="0" borderId="88" xfId="0" applyFont="1" applyBorder="1" applyAlignment="1">
      <alignment horizontal="right" vertical="center"/>
    </xf>
    <xf numFmtId="14" fontId="84" fillId="0" borderId="89" xfId="0" applyNumberFormat="1" applyFont="1" applyBorder="1" applyAlignment="1">
      <alignment horizontal="center" vertical="center"/>
    </xf>
    <xf numFmtId="49" fontId="0" fillId="23" borderId="0" xfId="0" applyNumberFormat="1" applyFill="1" applyAlignment="1">
      <alignment horizontal="center" vertical="center" wrapText="1"/>
    </xf>
    <xf numFmtId="49" fontId="0" fillId="0" borderId="0" xfId="0" applyNumberFormat="1" applyAlignment="1">
      <alignment horizontal="center" vertical="center" wrapText="1"/>
    </xf>
    <xf numFmtId="164" fontId="0" fillId="0" borderId="0" xfId="0" applyNumberFormat="1" applyAlignment="1">
      <alignment horizontal="center" vertical="center" wrapText="1"/>
    </xf>
    <xf numFmtId="42" fontId="0" fillId="0" borderId="0" xfId="0" applyNumberFormat="1" applyAlignment="1">
      <alignment horizontal="center" vertical="center" wrapText="1"/>
    </xf>
    <xf numFmtId="42" fontId="0" fillId="23" borderId="0" xfId="0" applyNumberFormat="1" applyFill="1" applyAlignment="1">
      <alignment horizontal="center" vertical="center" wrapText="1"/>
    </xf>
    <xf numFmtId="0" fontId="0" fillId="0" borderId="50" xfId="0" applyBorder="1" applyAlignment="1">
      <alignment horizontal="center" vertical="center" wrapText="1"/>
    </xf>
    <xf numFmtId="0" fontId="0" fillId="0" borderId="52" xfId="0" applyBorder="1" applyAlignment="1">
      <alignment horizontal="center" vertical="center" wrapText="1"/>
    </xf>
    <xf numFmtId="42" fontId="0" fillId="0" borderId="0" xfId="0" applyNumberFormat="1" applyAlignment="1">
      <alignment horizontal="right" vertical="center"/>
    </xf>
    <xf numFmtId="0" fontId="0" fillId="0" borderId="109" xfId="0" applyBorder="1" applyAlignment="1">
      <alignment vertical="center"/>
    </xf>
    <xf numFmtId="0" fontId="0" fillId="0" borderId="116" xfId="0" applyBorder="1" applyAlignment="1">
      <alignment vertical="center"/>
    </xf>
    <xf numFmtId="0" fontId="9" fillId="25" borderId="103" xfId="0" applyFont="1" applyFill="1" applyBorder="1" applyAlignment="1">
      <alignment horizontal="left" vertical="center" wrapText="1" indent="1"/>
    </xf>
    <xf numFmtId="14" fontId="9" fillId="25" borderId="104" xfId="0" applyNumberFormat="1" applyFont="1" applyFill="1" applyBorder="1" applyAlignment="1">
      <alignment horizontal="center" vertical="center"/>
    </xf>
    <xf numFmtId="0" fontId="1" fillId="0" borderId="105" xfId="0" applyFont="1" applyBorder="1" applyAlignment="1">
      <alignment horizontal="left" vertical="center" wrapText="1" indent="1"/>
    </xf>
    <xf numFmtId="166" fontId="21" fillId="0" borderId="106" xfId="0" applyNumberFormat="1" applyFont="1" applyBorder="1" applyAlignment="1">
      <alignment horizontal="left" vertical="center" indent="1"/>
    </xf>
    <xf numFmtId="0" fontId="1" fillId="28" borderId="95" xfId="0" applyFont="1" applyFill="1" applyBorder="1" applyAlignment="1">
      <alignment horizontal="left" vertical="center" wrapText="1" indent="1"/>
    </xf>
    <xf numFmtId="0" fontId="1" fillId="28" borderId="96" xfId="0" applyFont="1" applyFill="1" applyBorder="1" applyAlignment="1">
      <alignment horizontal="center" vertical="center"/>
    </xf>
    <xf numFmtId="0" fontId="1" fillId="28" borderId="97" xfId="0" applyFont="1" applyFill="1" applyBorder="1" applyAlignment="1">
      <alignment horizontal="left" vertical="center" indent="1"/>
    </xf>
    <xf numFmtId="0" fontId="1" fillId="0" borderId="98" xfId="0" applyFont="1" applyBorder="1" applyAlignment="1">
      <alignment horizontal="left" vertical="center" wrapText="1" indent="1"/>
    </xf>
    <xf numFmtId="166" fontId="0" fillId="0" borderId="90" xfId="0" applyNumberFormat="1" applyBorder="1" applyAlignment="1">
      <alignment vertical="center"/>
    </xf>
    <xf numFmtId="0" fontId="1" fillId="13" borderId="98" xfId="0" applyFont="1" applyFill="1" applyBorder="1" applyAlignment="1">
      <alignment horizontal="left" vertical="center" wrapText="1" indent="1"/>
    </xf>
    <xf numFmtId="166" fontId="0" fillId="13" borderId="90" xfId="0" applyNumberFormat="1" applyFill="1" applyBorder="1" applyAlignment="1">
      <alignment vertical="center"/>
    </xf>
    <xf numFmtId="0" fontId="1" fillId="13" borderId="100" xfId="0" applyFont="1" applyFill="1" applyBorder="1" applyAlignment="1">
      <alignment horizontal="left" vertical="center" wrapText="1" indent="1"/>
    </xf>
    <xf numFmtId="0" fontId="0" fillId="0" borderId="117" xfId="0" applyBorder="1"/>
    <xf numFmtId="0" fontId="0" fillId="0" borderId="118" xfId="0" applyBorder="1" applyAlignment="1">
      <alignment vertical="center"/>
    </xf>
    <xf numFmtId="0" fontId="0" fillId="0" borderId="119" xfId="0" applyBorder="1" applyAlignment="1">
      <alignment vertical="center"/>
    </xf>
    <xf numFmtId="42" fontId="0" fillId="0" borderId="0" xfId="0" applyNumberFormat="1" applyAlignment="1">
      <alignment vertical="center"/>
    </xf>
    <xf numFmtId="0" fontId="0" fillId="28" borderId="0" xfId="0" applyFill="1" applyAlignment="1">
      <alignment horizontal="left" vertical="center"/>
    </xf>
    <xf numFmtId="165" fontId="0" fillId="28" borderId="0" xfId="0" applyNumberFormat="1" applyFill="1" applyAlignment="1">
      <alignment vertical="center"/>
    </xf>
    <xf numFmtId="0" fontId="0" fillId="28" borderId="0" xfId="0" applyFill="1" applyAlignment="1">
      <alignment vertical="center"/>
    </xf>
    <xf numFmtId="49" fontId="21" fillId="0" borderId="0" xfId="0" applyNumberFormat="1" applyFont="1" applyAlignment="1">
      <alignment horizontal="left" vertical="top" wrapText="1"/>
    </xf>
    <xf numFmtId="49" fontId="5" fillId="2" borderId="0" xfId="0" applyNumberFormat="1" applyFont="1" applyFill="1" applyAlignment="1">
      <alignment horizontal="left" vertical="center" indent="1"/>
    </xf>
    <xf numFmtId="49" fontId="9" fillId="8" borderId="2" xfId="0" applyNumberFormat="1" applyFont="1" applyFill="1" applyBorder="1" applyAlignment="1">
      <alignment horizontal="left" vertical="center" indent="1"/>
    </xf>
    <xf numFmtId="49" fontId="1" fillId="4" borderId="0" xfId="0" applyNumberFormat="1" applyFont="1" applyFill="1" applyAlignment="1">
      <alignment horizontal="left" vertical="center"/>
    </xf>
    <xf numFmtId="49" fontId="5" fillId="2" borderId="0" xfId="0" applyNumberFormat="1" applyFont="1" applyFill="1" applyAlignment="1">
      <alignment horizontal="left" vertical="center" wrapText="1" indent="1"/>
    </xf>
    <xf numFmtId="49" fontId="9" fillId="20" borderId="2" xfId="0" applyNumberFormat="1" applyFont="1" applyFill="1" applyBorder="1" applyAlignment="1">
      <alignment horizontal="left" vertical="center" indent="1"/>
    </xf>
    <xf numFmtId="49" fontId="3" fillId="0" borderId="0" xfId="0" applyNumberFormat="1" applyFont="1" applyAlignment="1">
      <alignment horizontal="right" vertical="center" wrapText="1"/>
    </xf>
    <xf numFmtId="49" fontId="28" fillId="0" borderId="0" xfId="0" applyNumberFormat="1" applyFont="1" applyAlignment="1">
      <alignment horizontal="left" vertical="center" wrapText="1"/>
    </xf>
    <xf numFmtId="0" fontId="14" fillId="0" borderId="0" xfId="0" applyFont="1" applyAlignment="1">
      <alignment horizontal="left" vertical="center"/>
    </xf>
    <xf numFmtId="49" fontId="9" fillId="21" borderId="42" xfId="0" applyNumberFormat="1" applyFont="1" applyFill="1" applyBorder="1" applyAlignment="1">
      <alignment horizontal="left" vertical="center" indent="1"/>
    </xf>
    <xf numFmtId="49" fontId="9" fillId="21" borderId="0" xfId="0" applyNumberFormat="1" applyFont="1" applyFill="1" applyAlignment="1">
      <alignment horizontal="left" vertical="center" indent="1"/>
    </xf>
    <xf numFmtId="49" fontId="47" fillId="5" borderId="1" xfId="0" applyNumberFormat="1" applyFont="1" applyFill="1" applyBorder="1" applyAlignment="1">
      <alignment horizontal="left" vertical="center" indent="1"/>
    </xf>
    <xf numFmtId="49" fontId="47" fillId="5" borderId="0" xfId="0" applyNumberFormat="1" applyFont="1" applyFill="1" applyAlignment="1">
      <alignment horizontal="left" vertical="center" indent="1"/>
    </xf>
    <xf numFmtId="49" fontId="47" fillId="9" borderId="4" xfId="0" applyNumberFormat="1" applyFont="1" applyFill="1" applyBorder="1" applyAlignment="1">
      <alignment horizontal="left" vertical="center" indent="1"/>
    </xf>
    <xf numFmtId="49" fontId="47" fillId="9" borderId="0" xfId="0" applyNumberFormat="1" applyFont="1" applyFill="1" applyAlignment="1">
      <alignment horizontal="left" vertical="center" indent="1"/>
    </xf>
    <xf numFmtId="49" fontId="27" fillId="12" borderId="7" xfId="0" applyNumberFormat="1" applyFont="1" applyFill="1" applyBorder="1" applyAlignment="1">
      <alignment horizontal="left" vertical="center" indent="1"/>
    </xf>
    <xf numFmtId="49" fontId="27" fillId="12" borderId="0" xfId="0" applyNumberFormat="1" applyFont="1" applyFill="1" applyAlignment="1">
      <alignment horizontal="left" vertical="center" indent="1"/>
    </xf>
    <xf numFmtId="49" fontId="9" fillId="0" borderId="6" xfId="0" applyNumberFormat="1" applyFont="1" applyBorder="1" applyAlignment="1">
      <alignment horizontal="left" vertical="center" indent="1"/>
    </xf>
    <xf numFmtId="49" fontId="9" fillId="0" borderId="0" xfId="0" applyNumberFormat="1" applyFont="1" applyAlignment="1">
      <alignment horizontal="left" vertical="center" indent="1"/>
    </xf>
    <xf numFmtId="0" fontId="16" fillId="0" borderId="0" xfId="0" applyFont="1" applyAlignment="1">
      <alignment horizontal="left"/>
    </xf>
    <xf numFmtId="49" fontId="0" fillId="7" borderId="2" xfId="0" applyNumberFormat="1" applyFill="1" applyBorder="1" applyAlignment="1" applyProtection="1">
      <alignment horizontal="left" vertical="center" indent="1"/>
      <protection locked="0"/>
    </xf>
    <xf numFmtId="164" fontId="0" fillId="7" borderId="2" xfId="0" applyNumberFormat="1" applyFill="1" applyBorder="1" applyAlignment="1" applyProtection="1">
      <alignment horizontal="left" vertical="center" indent="2"/>
      <protection locked="0"/>
    </xf>
    <xf numFmtId="0" fontId="14" fillId="0" borderId="0" xfId="0" applyFont="1" applyAlignment="1">
      <alignment horizontal="left" vertical="center" wrapText="1"/>
    </xf>
    <xf numFmtId="49" fontId="29" fillId="0" borderId="0" xfId="0" applyNumberFormat="1" applyFont="1" applyAlignment="1">
      <alignment horizontal="left" vertical="center" wrapText="1"/>
    </xf>
    <xf numFmtId="49" fontId="32" fillId="0" borderId="0" xfId="0" applyNumberFormat="1" applyFont="1" applyAlignment="1">
      <alignment horizontal="right" wrapText="1" indent="1"/>
    </xf>
    <xf numFmtId="14" fontId="9" fillId="0" borderId="0" xfId="0" applyNumberFormat="1" applyFont="1" applyAlignment="1">
      <alignment horizontal="left" vertical="center" wrapText="1" indent="1"/>
    </xf>
    <xf numFmtId="0" fontId="10" fillId="6" borderId="0" xfId="0" applyFont="1" applyFill="1" applyAlignment="1">
      <alignment horizontal="left" vertical="center" wrapText="1" indent="3"/>
    </xf>
    <xf numFmtId="0" fontId="23" fillId="0" borderId="0" xfId="0" applyFont="1" applyAlignment="1">
      <alignment horizontal="left" vertical="center" wrapText="1"/>
    </xf>
    <xf numFmtId="0" fontId="24" fillId="0" borderId="0" xfId="0" applyFont="1" applyAlignment="1">
      <alignment horizontal="left" vertical="center" wrapText="1"/>
    </xf>
    <xf numFmtId="0" fontId="57" fillId="6" borderId="0" xfId="0" applyFont="1" applyFill="1" applyAlignment="1">
      <alignment horizontal="left" vertical="center" wrapText="1" indent="3"/>
    </xf>
    <xf numFmtId="49" fontId="22" fillId="0" borderId="0" xfId="0" applyNumberFormat="1" applyFont="1" applyAlignment="1">
      <alignment horizontal="right" vertical="top" wrapText="1" indent="1"/>
    </xf>
    <xf numFmtId="0" fontId="14" fillId="0" borderId="0" xfId="0" applyFont="1" applyAlignment="1">
      <alignment horizontal="left" vertical="top" wrapText="1"/>
    </xf>
    <xf numFmtId="49" fontId="2" fillId="0" borderId="0" xfId="0" applyNumberFormat="1" applyFont="1" applyAlignment="1">
      <alignment horizontal="left" vertical="center" wrapText="1"/>
    </xf>
    <xf numFmtId="49" fontId="0" fillId="13" borderId="21" xfId="0" applyNumberFormat="1" applyFill="1" applyBorder="1" applyAlignment="1" applyProtection="1">
      <alignment horizontal="left" vertical="top" wrapText="1" indent="1"/>
      <protection locked="0"/>
    </xf>
    <xf numFmtId="49" fontId="0" fillId="13" borderId="22" xfId="0" applyNumberFormat="1" applyFill="1" applyBorder="1" applyAlignment="1" applyProtection="1">
      <alignment horizontal="left" vertical="top" wrapText="1" indent="1"/>
      <protection locked="0"/>
    </xf>
    <xf numFmtId="49" fontId="0" fillId="13" borderId="23" xfId="0" applyNumberFormat="1" applyFill="1" applyBorder="1" applyAlignment="1" applyProtection="1">
      <alignment horizontal="left" vertical="top" wrapText="1" indent="1"/>
      <protection locked="0"/>
    </xf>
    <xf numFmtId="49" fontId="15" fillId="0" borderId="0" xfId="0" applyNumberFormat="1" applyFont="1" applyAlignment="1">
      <alignment horizontal="left" vertical="center" wrapText="1"/>
    </xf>
    <xf numFmtId="49" fontId="0" fillId="0" borderId="0" xfId="0" applyNumberFormat="1" applyAlignment="1">
      <alignment horizontal="left" vertical="center" indent="1"/>
    </xf>
    <xf numFmtId="0" fontId="41" fillId="15" borderId="0" xfId="0" applyFont="1" applyFill="1" applyAlignment="1">
      <alignment horizontal="left" vertical="center" wrapText="1" indent="4"/>
    </xf>
    <xf numFmtId="49" fontId="36" fillId="0" borderId="19" xfId="0" applyNumberFormat="1" applyFont="1" applyBorder="1" applyAlignment="1" applyProtection="1">
      <alignment horizontal="left" vertical="center" wrapText="1"/>
      <protection locked="0"/>
    </xf>
    <xf numFmtId="49" fontId="36" fillId="0" borderId="19" xfId="0" applyNumberFormat="1" applyFont="1" applyBorder="1" applyAlignment="1" applyProtection="1">
      <alignment horizontal="left" vertical="center" wrapText="1" indent="1"/>
      <protection locked="0"/>
    </xf>
    <xf numFmtId="0" fontId="16" fillId="0" borderId="0" xfId="0" applyFont="1" applyAlignment="1">
      <alignment horizontal="left" vertical="center" wrapText="1"/>
    </xf>
    <xf numFmtId="3" fontId="0" fillId="7" borderId="2" xfId="0" applyNumberFormat="1" applyFill="1" applyBorder="1" applyAlignment="1" applyProtection="1">
      <alignment horizontal="left" vertical="center" indent="2"/>
      <protection locked="0"/>
    </xf>
    <xf numFmtId="0" fontId="16" fillId="13" borderId="15" xfId="0" applyFont="1" applyFill="1" applyBorder="1" applyAlignment="1">
      <alignment horizontal="center" vertical="center" wrapText="1"/>
    </xf>
    <xf numFmtId="0" fontId="10" fillId="6" borderId="0" xfId="0" applyFont="1" applyFill="1" applyAlignment="1">
      <alignment horizontal="left" vertical="center" wrapText="1" indent="4"/>
    </xf>
    <xf numFmtId="0" fontId="16" fillId="0" borderId="0" xfId="0" applyFont="1" applyAlignment="1">
      <alignment horizontal="left" wrapText="1"/>
    </xf>
    <xf numFmtId="49" fontId="36" fillId="13" borderId="8" xfId="0" applyNumberFormat="1" applyFont="1" applyFill="1" applyBorder="1" applyAlignment="1" applyProtection="1">
      <alignment horizontal="left" vertical="center" wrapText="1"/>
      <protection locked="0"/>
    </xf>
    <xf numFmtId="49" fontId="36" fillId="13" borderId="8" xfId="0" applyNumberFormat="1" applyFont="1" applyFill="1" applyBorder="1" applyAlignment="1" applyProtection="1">
      <alignment horizontal="left" vertical="center" wrapText="1" indent="1"/>
      <protection locked="0"/>
    </xf>
    <xf numFmtId="49" fontId="36" fillId="0" borderId="8" xfId="0" applyNumberFormat="1" applyFont="1" applyBorder="1" applyAlignment="1" applyProtection="1">
      <alignment horizontal="left" vertical="center" wrapText="1"/>
      <protection locked="0"/>
    </xf>
    <xf numFmtId="49" fontId="36" fillId="0" borderId="8" xfId="0" applyNumberFormat="1" applyFont="1" applyBorder="1" applyAlignment="1" applyProtection="1">
      <alignment horizontal="left" vertical="center" wrapText="1" indent="1"/>
      <protection locked="0"/>
    </xf>
    <xf numFmtId="49" fontId="36" fillId="13" borderId="10" xfId="0" applyNumberFormat="1" applyFont="1" applyFill="1" applyBorder="1" applyAlignment="1" applyProtection="1">
      <alignment horizontal="left" vertical="center" wrapText="1"/>
      <protection locked="0"/>
    </xf>
    <xf numFmtId="49" fontId="36" fillId="13" borderId="11" xfId="0" applyNumberFormat="1" applyFont="1" applyFill="1" applyBorder="1" applyAlignment="1" applyProtection="1">
      <alignment horizontal="left" vertical="center" wrapText="1"/>
      <protection locked="0"/>
    </xf>
    <xf numFmtId="49" fontId="36" fillId="13" borderId="10" xfId="0" applyNumberFormat="1" applyFont="1" applyFill="1" applyBorder="1" applyAlignment="1" applyProtection="1">
      <alignment horizontal="left" vertical="center" wrapText="1" indent="1"/>
      <protection locked="0"/>
    </xf>
    <xf numFmtId="49" fontId="36" fillId="13" borderId="0" xfId="0" applyNumberFormat="1" applyFont="1" applyFill="1" applyAlignment="1" applyProtection="1">
      <alignment horizontal="left" vertical="center" wrapText="1" indent="1"/>
      <protection locked="0"/>
    </xf>
    <xf numFmtId="49" fontId="36" fillId="13" borderId="11" xfId="0" applyNumberFormat="1" applyFont="1" applyFill="1" applyBorder="1" applyAlignment="1" applyProtection="1">
      <alignment horizontal="left" vertical="center" wrapText="1" indent="1"/>
      <protection locked="0"/>
    </xf>
    <xf numFmtId="49" fontId="36" fillId="0" borderId="10" xfId="0" applyNumberFormat="1" applyFont="1" applyBorder="1" applyAlignment="1" applyProtection="1">
      <alignment horizontal="left" vertical="center" wrapText="1" indent="1"/>
      <protection locked="0"/>
    </xf>
    <xf numFmtId="49" fontId="36" fillId="0" borderId="11" xfId="0" applyNumberFormat="1" applyFont="1" applyBorder="1" applyAlignment="1" applyProtection="1">
      <alignment horizontal="left" vertical="center" wrapText="1" indent="1"/>
      <protection locked="0"/>
    </xf>
    <xf numFmtId="0" fontId="34" fillId="0" borderId="0" xfId="0" applyFont="1" applyAlignment="1">
      <alignment horizontal="right" vertical="center" indent="1"/>
    </xf>
    <xf numFmtId="0" fontId="34" fillId="0" borderId="11" xfId="0" applyFont="1" applyBorder="1" applyAlignment="1">
      <alignment horizontal="right" vertical="center" indent="1"/>
    </xf>
    <xf numFmtId="0" fontId="16" fillId="13" borderId="15" xfId="0" applyFont="1" applyFill="1" applyBorder="1" applyAlignment="1">
      <alignment horizontal="left" vertical="center" wrapText="1" indent="1"/>
    </xf>
    <xf numFmtId="49" fontId="36" fillId="0" borderId="17" xfId="0" applyNumberFormat="1" applyFont="1" applyBorder="1" applyAlignment="1" applyProtection="1">
      <alignment horizontal="left" vertical="center" wrapText="1" indent="1"/>
      <protection locked="0"/>
    </xf>
    <xf numFmtId="49" fontId="36" fillId="0" borderId="18" xfId="0" applyNumberFormat="1" applyFont="1" applyBorder="1" applyAlignment="1" applyProtection="1">
      <alignment horizontal="left" vertical="center" wrapText="1" indent="1"/>
      <protection locked="0"/>
    </xf>
    <xf numFmtId="49" fontId="36" fillId="13" borderId="12" xfId="0" applyNumberFormat="1" applyFont="1" applyFill="1" applyBorder="1" applyAlignment="1" applyProtection="1">
      <alignment horizontal="left" vertical="center" wrapText="1"/>
      <protection locked="0"/>
    </xf>
    <xf numFmtId="49" fontId="36" fillId="13" borderId="14" xfId="0" applyNumberFormat="1" applyFont="1" applyFill="1" applyBorder="1" applyAlignment="1" applyProtection="1">
      <alignment horizontal="left" vertical="center" wrapText="1"/>
      <protection locked="0"/>
    </xf>
    <xf numFmtId="49" fontId="36" fillId="13" borderId="12" xfId="0" applyNumberFormat="1" applyFont="1" applyFill="1" applyBorder="1" applyAlignment="1" applyProtection="1">
      <alignment horizontal="left" vertical="center" wrapText="1" indent="1"/>
      <protection locked="0"/>
    </xf>
    <xf numFmtId="49" fontId="36" fillId="13" borderId="13" xfId="0" applyNumberFormat="1" applyFont="1" applyFill="1" applyBorder="1" applyAlignment="1" applyProtection="1">
      <alignment horizontal="left" vertical="center" wrapText="1" indent="1"/>
      <protection locked="0"/>
    </xf>
    <xf numFmtId="49" fontId="36" fillId="13" borderId="14" xfId="0" applyNumberFormat="1" applyFont="1" applyFill="1" applyBorder="1" applyAlignment="1" applyProtection="1">
      <alignment horizontal="left" vertical="center" wrapText="1" indent="1"/>
      <protection locked="0"/>
    </xf>
    <xf numFmtId="49" fontId="0" fillId="7" borderId="2" xfId="0" applyNumberFormat="1" applyFill="1" applyBorder="1" applyAlignment="1" applyProtection="1">
      <alignment horizontal="left" vertical="center" wrapText="1" indent="1"/>
      <protection locked="0"/>
    </xf>
    <xf numFmtId="49" fontId="0" fillId="13" borderId="10" xfId="0" applyNumberFormat="1" applyFill="1" applyBorder="1" applyAlignment="1" applyProtection="1">
      <alignment horizontal="left" vertical="center" indent="1"/>
      <protection locked="0"/>
    </xf>
    <xf numFmtId="49" fontId="0" fillId="13" borderId="0" xfId="0" applyNumberFormat="1" applyFill="1" applyAlignment="1" applyProtection="1">
      <alignment horizontal="left" vertical="center" indent="1"/>
      <protection locked="0"/>
    </xf>
    <xf numFmtId="49" fontId="0" fillId="13" borderId="11" xfId="0" applyNumberFormat="1" applyFill="1" applyBorder="1" applyAlignment="1" applyProtection="1">
      <alignment horizontal="left" vertical="center" indent="1"/>
      <protection locked="0"/>
    </xf>
    <xf numFmtId="49" fontId="0" fillId="0" borderId="10" xfId="0" applyNumberFormat="1" applyBorder="1" applyAlignment="1" applyProtection="1">
      <alignment horizontal="left" vertical="center" indent="1"/>
      <protection locked="0"/>
    </xf>
    <xf numFmtId="49" fontId="0" fillId="0" borderId="0" xfId="0" applyNumberFormat="1" applyAlignment="1" applyProtection="1">
      <alignment horizontal="left" vertical="center" indent="1"/>
      <protection locked="0"/>
    </xf>
    <xf numFmtId="49" fontId="0" fillId="0" borderId="11" xfId="0" applyNumberFormat="1" applyBorder="1" applyAlignment="1" applyProtection="1">
      <alignment horizontal="left" vertical="center" indent="1"/>
      <protection locked="0"/>
    </xf>
    <xf numFmtId="49" fontId="0" fillId="0" borderId="10" xfId="0" applyNumberFormat="1" applyBorder="1" applyAlignment="1">
      <alignment horizontal="left" vertical="center" indent="1"/>
    </xf>
    <xf numFmtId="49" fontId="0" fillId="0" borderId="11" xfId="0" applyNumberFormat="1" applyBorder="1" applyAlignment="1">
      <alignment horizontal="left" vertical="center" indent="1"/>
    </xf>
    <xf numFmtId="1" fontId="0" fillId="0" borderId="8" xfId="0" applyNumberFormat="1" applyBorder="1" applyAlignment="1" applyProtection="1">
      <alignment horizontal="left" vertical="center" indent="1"/>
      <protection locked="0"/>
    </xf>
    <xf numFmtId="49" fontId="0" fillId="13" borderId="8" xfId="0" applyNumberFormat="1" applyFill="1" applyBorder="1" applyAlignment="1">
      <alignment horizontal="left" vertical="center" indent="1"/>
    </xf>
    <xf numFmtId="1" fontId="0" fillId="13" borderId="8" xfId="0" applyNumberFormat="1" applyFill="1" applyBorder="1" applyAlignment="1" applyProtection="1">
      <alignment horizontal="left" vertical="center" indent="1"/>
      <protection locked="0"/>
    </xf>
    <xf numFmtId="0" fontId="16" fillId="13" borderId="15" xfId="0" applyFont="1" applyFill="1" applyBorder="1" applyAlignment="1">
      <alignment horizontal="left" vertical="center" indent="1"/>
    </xf>
    <xf numFmtId="49" fontId="0" fillId="0" borderId="19" xfId="0" applyNumberFormat="1" applyBorder="1" applyAlignment="1">
      <alignment horizontal="left" vertical="center" indent="1"/>
    </xf>
    <xf numFmtId="49" fontId="0" fillId="0" borderId="17" xfId="0" applyNumberFormat="1" applyBorder="1" applyAlignment="1" applyProtection="1">
      <alignment horizontal="left" vertical="center" indent="1"/>
      <protection locked="0"/>
    </xf>
    <xf numFmtId="49" fontId="0" fillId="0" borderId="16" xfId="0" applyNumberFormat="1" applyBorder="1" applyAlignment="1" applyProtection="1">
      <alignment horizontal="left" vertical="center" indent="1"/>
      <protection locked="0"/>
    </xf>
    <xf numFmtId="49" fontId="0" fillId="0" borderId="18" xfId="0" applyNumberFormat="1" applyBorder="1" applyAlignment="1" applyProtection="1">
      <alignment horizontal="left" vertical="center" indent="1"/>
      <protection locked="0"/>
    </xf>
    <xf numFmtId="1" fontId="0" fillId="0" borderId="19" xfId="0" applyNumberFormat="1" applyBorder="1" applyAlignment="1" applyProtection="1">
      <alignment horizontal="left" vertical="center" indent="1"/>
      <protection locked="0"/>
    </xf>
    <xf numFmtId="49" fontId="0" fillId="13" borderId="8" xfId="0" applyNumberFormat="1" applyFill="1" applyBorder="1" applyAlignment="1" applyProtection="1">
      <alignment horizontal="left" vertical="center" wrapText="1" indent="1"/>
      <protection locked="0"/>
    </xf>
    <xf numFmtId="49" fontId="0" fillId="0" borderId="17" xfId="0" applyNumberFormat="1" applyBorder="1" applyAlignment="1" applyProtection="1">
      <alignment horizontal="left" vertical="center" wrapText="1" indent="1"/>
      <protection locked="0"/>
    </xf>
    <xf numFmtId="49" fontId="0" fillId="0" borderId="16" xfId="0" applyNumberFormat="1" applyBorder="1" applyAlignment="1" applyProtection="1">
      <alignment horizontal="left" vertical="center" wrapText="1" indent="1"/>
      <protection locked="0"/>
    </xf>
    <xf numFmtId="49" fontId="0" fillId="0" borderId="18" xfId="0" applyNumberFormat="1" applyBorder="1" applyAlignment="1" applyProtection="1">
      <alignment horizontal="left" vertical="center" wrapText="1" indent="1"/>
      <protection locked="0"/>
    </xf>
    <xf numFmtId="49" fontId="0" fillId="0" borderId="10" xfId="0" applyNumberFormat="1" applyBorder="1" applyAlignment="1" applyProtection="1">
      <alignment horizontal="left" vertical="center" wrapText="1" indent="1"/>
      <protection locked="0"/>
    </xf>
    <xf numFmtId="49" fontId="0" fillId="0" borderId="0" xfId="0" applyNumberFormat="1" applyAlignment="1" applyProtection="1">
      <alignment horizontal="left" vertical="center" wrapText="1" indent="1"/>
      <protection locked="0"/>
    </xf>
    <xf numFmtId="49" fontId="0" fillId="0" borderId="11" xfId="0" applyNumberFormat="1" applyBorder="1" applyAlignment="1" applyProtection="1">
      <alignment horizontal="left" vertical="center" wrapText="1" indent="1"/>
      <protection locked="0"/>
    </xf>
    <xf numFmtId="49" fontId="0" fillId="0" borderId="19" xfId="0" applyNumberFormat="1" applyBorder="1" applyAlignment="1" applyProtection="1">
      <alignment horizontal="left" vertical="center" wrapText="1" indent="1"/>
      <protection locked="0"/>
    </xf>
    <xf numFmtId="49" fontId="0" fillId="0" borderId="19" xfId="0" applyNumberFormat="1" applyBorder="1" applyAlignment="1" applyProtection="1">
      <alignment horizontal="left" vertical="center" indent="2"/>
      <protection locked="0"/>
    </xf>
    <xf numFmtId="49" fontId="0" fillId="13" borderId="9" xfId="0" applyNumberFormat="1" applyFill="1" applyBorder="1" applyAlignment="1" applyProtection="1">
      <alignment horizontal="left" vertical="center" indent="1"/>
      <protection locked="0"/>
    </xf>
    <xf numFmtId="49" fontId="0" fillId="13" borderId="8" xfId="0" applyNumberFormat="1" applyFill="1" applyBorder="1" applyAlignment="1" applyProtection="1">
      <alignment horizontal="left" vertical="center" indent="1"/>
      <protection locked="0"/>
    </xf>
    <xf numFmtId="49" fontId="0" fillId="13" borderId="9" xfId="0" applyNumberFormat="1" applyFill="1" applyBorder="1" applyAlignment="1" applyProtection="1">
      <alignment horizontal="left" vertical="center" wrapText="1" indent="1"/>
      <protection locked="0"/>
    </xf>
    <xf numFmtId="49" fontId="0" fillId="0" borderId="8" xfId="0" applyNumberFormat="1" applyBorder="1" applyAlignment="1" applyProtection="1">
      <alignment horizontal="left" vertical="center" indent="2"/>
      <protection locked="0"/>
    </xf>
    <xf numFmtId="0" fontId="33" fillId="0" borderId="20" xfId="0" applyFont="1" applyBorder="1" applyAlignment="1">
      <alignment horizontal="right"/>
    </xf>
    <xf numFmtId="0" fontId="36" fillId="13" borderId="8" xfId="0" applyFont="1" applyFill="1" applyBorder="1" applyAlignment="1" applyProtection="1">
      <alignment horizontal="left" vertical="center" wrapText="1" indent="1"/>
      <protection locked="0"/>
    </xf>
    <xf numFmtId="0" fontId="36" fillId="0" borderId="8" xfId="0" applyFont="1" applyBorder="1" applyAlignment="1" applyProtection="1">
      <alignment horizontal="left" vertical="center" wrapText="1"/>
      <protection locked="0"/>
    </xf>
    <xf numFmtId="1" fontId="0" fillId="7" borderId="2" xfId="0" applyNumberFormat="1" applyFill="1" applyBorder="1" applyAlignment="1" applyProtection="1">
      <alignment horizontal="left" vertical="center" indent="1"/>
      <protection locked="0"/>
    </xf>
    <xf numFmtId="49" fontId="0" fillId="13" borderId="12" xfId="0" applyNumberFormat="1" applyFill="1" applyBorder="1" applyAlignment="1" applyProtection="1">
      <alignment horizontal="left" vertical="center" indent="1"/>
      <protection locked="0"/>
    </xf>
    <xf numFmtId="49" fontId="0" fillId="13" borderId="13" xfId="0" applyNumberFormat="1" applyFill="1" applyBorder="1" applyAlignment="1" applyProtection="1">
      <alignment horizontal="left" vertical="center" indent="1"/>
      <protection locked="0"/>
    </xf>
    <xf numFmtId="49" fontId="0" fillId="13" borderId="14" xfId="0" applyNumberFormat="1" applyFill="1" applyBorder="1" applyAlignment="1" applyProtection="1">
      <alignment horizontal="left" vertical="center" indent="1"/>
      <protection locked="0"/>
    </xf>
    <xf numFmtId="49" fontId="0" fillId="13" borderId="9" xfId="0" applyNumberFormat="1" applyFill="1" applyBorder="1" applyAlignment="1">
      <alignment horizontal="left" vertical="center" indent="1"/>
    </xf>
    <xf numFmtId="0" fontId="36" fillId="13" borderId="8" xfId="0" applyFont="1" applyFill="1" applyBorder="1" applyAlignment="1" applyProtection="1">
      <alignment horizontal="left" vertical="center" wrapText="1"/>
      <protection locked="0"/>
    </xf>
    <xf numFmtId="1" fontId="0" fillId="13" borderId="9" xfId="0" applyNumberFormat="1" applyFill="1" applyBorder="1" applyAlignment="1" applyProtection="1">
      <alignment horizontal="left" vertical="center" indent="1"/>
      <protection locked="0"/>
    </xf>
    <xf numFmtId="0" fontId="36" fillId="0" borderId="8" xfId="0" applyFont="1" applyBorder="1" applyAlignment="1" applyProtection="1">
      <alignment horizontal="left" vertical="center" wrapText="1" indent="1"/>
      <protection locked="0"/>
    </xf>
    <xf numFmtId="0" fontId="36" fillId="13" borderId="8" xfId="0" applyFont="1" applyFill="1" applyBorder="1" applyAlignment="1" applyProtection="1">
      <alignment horizontal="center" vertical="center" wrapText="1"/>
      <protection locked="0"/>
    </xf>
    <xf numFmtId="0" fontId="36" fillId="0" borderId="19" xfId="0" applyFont="1" applyBorder="1" applyAlignment="1" applyProtection="1">
      <alignment horizontal="center" vertical="center" wrapText="1"/>
      <protection locked="0"/>
    </xf>
    <xf numFmtId="0" fontId="36" fillId="0" borderId="19" xfId="0" applyFont="1" applyBorder="1" applyAlignment="1" applyProtection="1">
      <alignment horizontal="left" vertical="center" wrapText="1" indent="1"/>
      <protection locked="0"/>
    </xf>
    <xf numFmtId="0" fontId="25" fillId="11" borderId="0" xfId="0" applyFont="1" applyFill="1" applyAlignment="1">
      <alignment horizontal="left" vertical="center" wrapText="1" indent="3"/>
    </xf>
    <xf numFmtId="0" fontId="36" fillId="13" borderId="10" xfId="0" applyFont="1" applyFill="1" applyBorder="1" applyAlignment="1" applyProtection="1">
      <alignment horizontal="left" vertical="center" wrapText="1" indent="1"/>
      <protection locked="0"/>
    </xf>
    <xf numFmtId="0" fontId="36" fillId="13" borderId="0" xfId="0" applyFont="1" applyFill="1" applyAlignment="1" applyProtection="1">
      <alignment horizontal="left" vertical="center" wrapText="1" indent="1"/>
      <protection locked="0"/>
    </xf>
    <xf numFmtId="0" fontId="36" fillId="13" borderId="11" xfId="0" applyFont="1" applyFill="1" applyBorder="1" applyAlignment="1" applyProtection="1">
      <alignment horizontal="left" vertical="center" wrapText="1" indent="1"/>
      <protection locked="0"/>
    </xf>
    <xf numFmtId="0" fontId="36" fillId="0" borderId="8" xfId="0" applyFont="1" applyBorder="1" applyAlignment="1" applyProtection="1">
      <alignment horizontal="center" vertical="center" wrapText="1"/>
      <protection locked="0"/>
    </xf>
    <xf numFmtId="0" fontId="36" fillId="0" borderId="10" xfId="0" applyFont="1" applyBorder="1" applyAlignment="1" applyProtection="1">
      <alignment horizontal="left" vertical="center" wrapText="1" indent="1"/>
      <protection locked="0"/>
    </xf>
    <xf numFmtId="0" fontId="36" fillId="0" borderId="11" xfId="0" applyFont="1" applyBorder="1" applyAlignment="1" applyProtection="1">
      <alignment horizontal="left" vertical="center" wrapText="1" indent="1"/>
      <protection locked="0"/>
    </xf>
    <xf numFmtId="0" fontId="36" fillId="13" borderId="10" xfId="0" applyFont="1" applyFill="1" applyBorder="1" applyAlignment="1" applyProtection="1">
      <alignment horizontal="center" vertical="center" wrapText="1"/>
      <protection locked="0"/>
    </xf>
    <xf numFmtId="0" fontId="36" fillId="13" borderId="11" xfId="0" applyFont="1" applyFill="1" applyBorder="1" applyAlignment="1" applyProtection="1">
      <alignment horizontal="center" vertical="center" wrapText="1"/>
      <protection locked="0"/>
    </xf>
    <xf numFmtId="0" fontId="36" fillId="13" borderId="10" xfId="0" applyFont="1" applyFill="1" applyBorder="1" applyAlignment="1" applyProtection="1">
      <alignment horizontal="left" vertical="center" wrapText="1"/>
      <protection locked="0"/>
    </xf>
    <xf numFmtId="0" fontId="36" fillId="13" borderId="11" xfId="0" applyFont="1" applyFill="1" applyBorder="1" applyAlignment="1" applyProtection="1">
      <alignment horizontal="left" vertical="center" wrapText="1"/>
      <protection locked="0"/>
    </xf>
    <xf numFmtId="0" fontId="0" fillId="13" borderId="21" xfId="0" applyFill="1" applyBorder="1" applyAlignment="1" applyProtection="1">
      <alignment horizontal="left" vertical="top" wrapText="1" indent="1"/>
      <protection locked="0"/>
    </xf>
    <xf numFmtId="0" fontId="0" fillId="13" borderId="22" xfId="0" applyFill="1" applyBorder="1" applyAlignment="1" applyProtection="1">
      <alignment horizontal="left" vertical="top" wrapText="1" indent="1"/>
      <protection locked="0"/>
    </xf>
    <xf numFmtId="0" fontId="0" fillId="13" borderId="23" xfId="0" applyFill="1" applyBorder="1" applyAlignment="1" applyProtection="1">
      <alignment horizontal="left" vertical="top" wrapText="1" indent="1"/>
      <protection locked="0"/>
    </xf>
    <xf numFmtId="0" fontId="36" fillId="13" borderId="12" xfId="0" applyFont="1" applyFill="1" applyBorder="1" applyAlignment="1" applyProtection="1">
      <alignment horizontal="center" vertical="center" wrapText="1"/>
      <protection locked="0"/>
    </xf>
    <xf numFmtId="0" fontId="36" fillId="13" borderId="14" xfId="0" applyFont="1" applyFill="1" applyBorder="1" applyAlignment="1" applyProtection="1">
      <alignment horizontal="center" vertical="center" wrapText="1"/>
      <protection locked="0"/>
    </xf>
    <xf numFmtId="0" fontId="36" fillId="13" borderId="12" xfId="0" applyFont="1" applyFill="1" applyBorder="1" applyAlignment="1" applyProtection="1">
      <alignment horizontal="left" vertical="center" wrapText="1" indent="1"/>
      <protection locked="0"/>
    </xf>
    <xf numFmtId="0" fontId="36" fillId="13" borderId="13" xfId="0" applyFont="1" applyFill="1" applyBorder="1" applyAlignment="1" applyProtection="1">
      <alignment horizontal="left" vertical="center" wrapText="1" indent="1"/>
      <protection locked="0"/>
    </xf>
    <xf numFmtId="0" fontId="36" fillId="13" borderId="14" xfId="0" applyFont="1" applyFill="1" applyBorder="1" applyAlignment="1" applyProtection="1">
      <alignment horizontal="left" vertical="center" wrapText="1" indent="1"/>
      <protection locked="0"/>
    </xf>
    <xf numFmtId="0" fontId="36" fillId="13" borderId="12" xfId="0" applyFont="1" applyFill="1" applyBorder="1" applyAlignment="1" applyProtection="1">
      <alignment horizontal="left" vertical="center" wrapText="1"/>
      <protection locked="0"/>
    </xf>
    <xf numFmtId="0" fontId="36" fillId="13" borderId="14" xfId="0" applyFont="1" applyFill="1" applyBorder="1" applyAlignment="1" applyProtection="1">
      <alignment horizontal="left" vertical="center" wrapText="1"/>
      <protection locked="0"/>
    </xf>
    <xf numFmtId="0" fontId="36" fillId="0" borderId="17" xfId="0" applyFont="1" applyBorder="1" applyAlignment="1" applyProtection="1">
      <alignment horizontal="left" vertical="center" wrapText="1" indent="1"/>
      <protection locked="0"/>
    </xf>
    <xf numFmtId="0" fontId="36" fillId="0" borderId="18" xfId="0" applyFont="1" applyBorder="1" applyAlignment="1" applyProtection="1">
      <alignment horizontal="left" vertical="center" wrapText="1" indent="1"/>
      <protection locked="0"/>
    </xf>
    <xf numFmtId="0" fontId="36" fillId="0" borderId="19" xfId="0" applyFont="1" applyBorder="1" applyAlignment="1" applyProtection="1">
      <alignment horizontal="left" vertical="center" wrapText="1"/>
      <protection locked="0"/>
    </xf>
    <xf numFmtId="49" fontId="0" fillId="0" borderId="17" xfId="0" applyNumberFormat="1" applyBorder="1" applyAlignment="1" applyProtection="1">
      <alignment horizontal="left" vertical="center" wrapText="1"/>
      <protection locked="0"/>
    </xf>
    <xf numFmtId="49" fontId="0" fillId="0" borderId="16" xfId="0" applyNumberFormat="1" applyBorder="1" applyAlignment="1" applyProtection="1">
      <alignment horizontal="left" vertical="center" wrapText="1"/>
      <protection locked="0"/>
    </xf>
    <xf numFmtId="49" fontId="0" fillId="0" borderId="18" xfId="0" applyNumberFormat="1" applyBorder="1" applyAlignment="1" applyProtection="1">
      <alignment horizontal="left" vertical="center" wrapText="1"/>
      <protection locked="0"/>
    </xf>
    <xf numFmtId="49" fontId="10" fillId="13" borderId="21" xfId="0" applyNumberFormat="1" applyFont="1" applyFill="1" applyBorder="1" applyAlignment="1" applyProtection="1">
      <alignment horizontal="left" vertical="top" wrapText="1" indent="1"/>
      <protection locked="0"/>
    </xf>
    <xf numFmtId="49" fontId="10" fillId="13" borderId="22" xfId="0" applyNumberFormat="1" applyFont="1" applyFill="1" applyBorder="1" applyAlignment="1" applyProtection="1">
      <alignment horizontal="left" vertical="top" wrapText="1" indent="1"/>
      <protection locked="0"/>
    </xf>
    <xf numFmtId="49" fontId="10" fillId="13" borderId="23" xfId="0" applyNumberFormat="1" applyFont="1" applyFill="1" applyBorder="1" applyAlignment="1" applyProtection="1">
      <alignment horizontal="left" vertical="top" wrapText="1" indent="1"/>
      <protection locked="0"/>
    </xf>
    <xf numFmtId="49" fontId="0" fillId="13" borderId="10" xfId="0" applyNumberFormat="1" applyFill="1" applyBorder="1" applyAlignment="1" applyProtection="1">
      <alignment horizontal="center" vertical="center" wrapText="1"/>
      <protection locked="0"/>
    </xf>
    <xf numFmtId="49" fontId="0" fillId="13" borderId="0" xfId="0" applyNumberFormat="1" applyFill="1" applyAlignment="1" applyProtection="1">
      <alignment horizontal="center" vertical="center" wrapText="1"/>
      <protection locked="0"/>
    </xf>
    <xf numFmtId="49" fontId="0" fillId="13" borderId="11" xfId="0" applyNumberFormat="1" applyFill="1" applyBorder="1" applyAlignment="1" applyProtection="1">
      <alignment horizontal="center" vertical="center" wrapText="1"/>
      <protection locked="0"/>
    </xf>
    <xf numFmtId="49" fontId="0" fillId="0" borderId="10" xfId="0" applyNumberFormat="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49" fontId="0" fillId="0" borderId="11" xfId="0" applyNumberFormat="1" applyBorder="1" applyAlignment="1" applyProtection="1">
      <alignment horizontal="center" vertical="center" wrapText="1"/>
      <protection locked="0"/>
    </xf>
    <xf numFmtId="49" fontId="0" fillId="13" borderId="12" xfId="0" applyNumberFormat="1" applyFill="1" applyBorder="1" applyAlignment="1" applyProtection="1">
      <alignment horizontal="center" vertical="center" wrapText="1"/>
      <protection locked="0"/>
    </xf>
    <xf numFmtId="49" fontId="0" fillId="13" borderId="13" xfId="0" applyNumberFormat="1" applyFill="1" applyBorder="1" applyAlignment="1" applyProtection="1">
      <alignment horizontal="center" vertical="center" wrapText="1"/>
      <protection locked="0"/>
    </xf>
    <xf numFmtId="49" fontId="0" fillId="13" borderId="14" xfId="0" applyNumberFormat="1" applyFill="1" applyBorder="1" applyAlignment="1" applyProtection="1">
      <alignment horizontal="center" vertical="center" wrapText="1"/>
      <protection locked="0"/>
    </xf>
    <xf numFmtId="49" fontId="0" fillId="13" borderId="10" xfId="0" applyNumberFormat="1" applyFill="1" applyBorder="1" applyAlignment="1" applyProtection="1">
      <alignment horizontal="left" vertical="center" wrapText="1"/>
      <protection locked="0"/>
    </xf>
    <xf numFmtId="49" fontId="0" fillId="13" borderId="0" xfId="0" applyNumberFormat="1" applyFill="1" applyAlignment="1" applyProtection="1">
      <alignment horizontal="left" vertical="center" wrapText="1"/>
      <protection locked="0"/>
    </xf>
    <xf numFmtId="49" fontId="0" fillId="13" borderId="11" xfId="0" applyNumberForma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0" borderId="0" xfId="0" applyNumberFormat="1" applyAlignment="1" applyProtection="1">
      <alignment horizontal="left" vertical="center" wrapText="1"/>
      <protection locked="0"/>
    </xf>
    <xf numFmtId="49" fontId="0" fillId="0" borderId="11" xfId="0" applyNumberFormat="1" applyBorder="1" applyAlignment="1" applyProtection="1">
      <alignment horizontal="left" vertical="center" wrapText="1"/>
      <protection locked="0"/>
    </xf>
    <xf numFmtId="49" fontId="16" fillId="13" borderId="15" xfId="0" applyNumberFormat="1" applyFont="1" applyFill="1" applyBorder="1" applyAlignment="1">
      <alignment horizontal="left" vertical="center" indent="1"/>
    </xf>
    <xf numFmtId="49" fontId="0" fillId="13" borderId="12" xfId="0" applyNumberFormat="1" applyFill="1" applyBorder="1" applyAlignment="1" applyProtection="1">
      <alignment horizontal="left" vertical="center" wrapText="1"/>
      <protection locked="0"/>
    </xf>
    <xf numFmtId="49" fontId="0" fillId="13" borderId="13" xfId="0" applyNumberFormat="1" applyFill="1" applyBorder="1" applyAlignment="1" applyProtection="1">
      <alignment horizontal="left" vertical="center" wrapText="1"/>
      <protection locked="0"/>
    </xf>
    <xf numFmtId="49" fontId="0" fillId="13" borderId="14" xfId="0" applyNumberFormat="1" applyFill="1" applyBorder="1" applyAlignment="1" applyProtection="1">
      <alignment horizontal="left" vertical="center" wrapText="1"/>
      <protection locked="0"/>
    </xf>
    <xf numFmtId="49" fontId="0" fillId="0" borderId="17" xfId="0" applyNumberFormat="1" applyBorder="1" applyAlignment="1" applyProtection="1">
      <alignment horizontal="center" vertical="center" wrapText="1"/>
      <protection locked="0"/>
    </xf>
    <xf numFmtId="49" fontId="0" fillId="0" borderId="16" xfId="0" applyNumberFormat="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49" fontId="0" fillId="13" borderId="8" xfId="0" applyNumberFormat="1" applyFill="1" applyBorder="1" applyAlignment="1" applyProtection="1">
      <alignment horizontal="center" vertical="center"/>
      <protection locked="0"/>
    </xf>
    <xf numFmtId="49" fontId="0" fillId="0" borderId="8" xfId="0" applyNumberFormat="1" applyBorder="1" applyAlignment="1" applyProtection="1">
      <alignment horizontal="left" vertical="center" indent="1"/>
      <protection locked="0"/>
    </xf>
    <xf numFmtId="49" fontId="0" fillId="0" borderId="8" xfId="0" applyNumberFormat="1" applyBorder="1" applyAlignment="1" applyProtection="1">
      <alignment horizontal="center" vertical="center"/>
      <protection locked="0"/>
    </xf>
    <xf numFmtId="49" fontId="0" fillId="13" borderId="10" xfId="0" applyNumberFormat="1" applyFill="1" applyBorder="1" applyAlignment="1">
      <alignment horizontal="left" vertical="center" indent="1"/>
    </xf>
    <xf numFmtId="49" fontId="0" fillId="13" borderId="0" xfId="0" applyNumberFormat="1" applyFill="1" applyAlignment="1">
      <alignment horizontal="left" vertical="center" indent="1"/>
    </xf>
    <xf numFmtId="49" fontId="0" fillId="13" borderId="11" xfId="0" applyNumberFormat="1" applyFill="1" applyBorder="1" applyAlignment="1">
      <alignment horizontal="left" vertical="center" indent="1"/>
    </xf>
    <xf numFmtId="49" fontId="0" fillId="13" borderId="12" xfId="0" applyNumberFormat="1" applyFill="1" applyBorder="1" applyAlignment="1">
      <alignment horizontal="left" vertical="center" indent="1"/>
    </xf>
    <xf numFmtId="49" fontId="0" fillId="13" borderId="13" xfId="0" applyNumberFormat="1" applyFill="1" applyBorder="1" applyAlignment="1">
      <alignment horizontal="left" vertical="center" indent="1"/>
    </xf>
    <xf numFmtId="49" fontId="0" fillId="13" borderId="14" xfId="0" applyNumberFormat="1" applyFill="1" applyBorder="1" applyAlignment="1">
      <alignment horizontal="left" vertical="center" indent="1"/>
    </xf>
    <xf numFmtId="49" fontId="0" fillId="13" borderId="9" xfId="0" applyNumberFormat="1" applyFill="1" applyBorder="1" applyAlignment="1" applyProtection="1">
      <alignment horizontal="center" vertical="center"/>
      <protection locked="0"/>
    </xf>
    <xf numFmtId="49" fontId="0" fillId="0" borderId="12" xfId="0" applyNumberFormat="1" applyBorder="1" applyAlignment="1">
      <alignment horizontal="left" vertical="center" indent="1"/>
    </xf>
    <xf numFmtId="49" fontId="0" fillId="0" borderId="13" xfId="0" applyNumberFormat="1" applyBorder="1" applyAlignment="1">
      <alignment horizontal="left" vertical="center" indent="1"/>
    </xf>
    <xf numFmtId="49" fontId="0" fillId="0" borderId="14" xfId="0" applyNumberFormat="1" applyBorder="1" applyAlignment="1">
      <alignment horizontal="left" vertical="center" indent="1"/>
    </xf>
    <xf numFmtId="49" fontId="0" fillId="0" borderId="12" xfId="0" applyNumberFormat="1" applyBorder="1" applyAlignment="1" applyProtection="1">
      <alignment horizontal="left" vertical="center" indent="1"/>
      <protection locked="0"/>
    </xf>
    <xf numFmtId="49" fontId="0" fillId="0" borderId="13" xfId="0" applyNumberFormat="1" applyBorder="1" applyAlignment="1" applyProtection="1">
      <alignment horizontal="left" vertical="center" indent="1"/>
      <protection locked="0"/>
    </xf>
    <xf numFmtId="49" fontId="0" fillId="0" borderId="14" xfId="0" applyNumberFormat="1" applyBorder="1" applyAlignment="1" applyProtection="1">
      <alignment horizontal="left" vertical="center" indent="1"/>
      <protection locked="0"/>
    </xf>
    <xf numFmtId="49" fontId="0" fillId="0" borderId="9" xfId="0" applyNumberFormat="1" applyBorder="1" applyAlignment="1" applyProtection="1">
      <alignment horizontal="center" vertical="center"/>
      <protection locked="0"/>
    </xf>
    <xf numFmtId="49" fontId="21" fillId="0" borderId="17" xfId="0" applyNumberFormat="1" applyFont="1" applyBorder="1" applyAlignment="1">
      <alignment horizontal="left" vertical="center" indent="1"/>
    </xf>
    <xf numFmtId="49" fontId="21" fillId="0" borderId="16" xfId="0" applyNumberFormat="1" applyFont="1" applyBorder="1" applyAlignment="1">
      <alignment horizontal="left" vertical="center" indent="1"/>
    </xf>
    <xf numFmtId="49" fontId="21" fillId="0" borderId="18" xfId="0" applyNumberFormat="1" applyFont="1" applyBorder="1" applyAlignment="1">
      <alignment horizontal="left" vertical="center" indent="1"/>
    </xf>
    <xf numFmtId="49" fontId="0" fillId="0" borderId="19" xfId="0" applyNumberFormat="1" applyBorder="1" applyAlignment="1" applyProtection="1">
      <alignment horizontal="left" vertical="center" indent="1"/>
      <protection locked="0"/>
    </xf>
    <xf numFmtId="49" fontId="0" fillId="0" borderId="19" xfId="0" applyNumberFormat="1" applyBorder="1" applyAlignment="1" applyProtection="1">
      <alignment horizontal="center" vertical="center"/>
      <protection locked="0"/>
    </xf>
    <xf numFmtId="49" fontId="0" fillId="0" borderId="17" xfId="0" applyNumberFormat="1" applyBorder="1" applyAlignment="1">
      <alignment horizontal="left" vertical="center" indent="1"/>
    </xf>
    <xf numFmtId="49" fontId="0" fillId="0" borderId="16" xfId="0" applyNumberFormat="1" applyBorder="1" applyAlignment="1">
      <alignment horizontal="left" vertical="center" indent="1"/>
    </xf>
    <xf numFmtId="49" fontId="0" fillId="0" borderId="18" xfId="0" applyNumberFormat="1" applyBorder="1" applyAlignment="1">
      <alignment horizontal="left" vertical="center" indent="1"/>
    </xf>
    <xf numFmtId="49" fontId="0" fillId="7" borderId="0" xfId="0" applyNumberFormat="1" applyFill="1" applyAlignment="1" applyProtection="1">
      <alignment horizontal="left" vertical="center" indent="1"/>
      <protection locked="0"/>
    </xf>
    <xf numFmtId="0" fontId="16" fillId="0" borderId="0" xfId="0" applyFont="1" applyAlignment="1">
      <alignment horizontal="left" vertical="center"/>
    </xf>
    <xf numFmtId="49" fontId="0" fillId="13" borderId="2" xfId="0" applyNumberFormat="1" applyFill="1" applyBorder="1" applyAlignment="1" applyProtection="1">
      <alignment horizontal="left" vertical="center" indent="1"/>
      <protection locked="0"/>
    </xf>
    <xf numFmtId="0" fontId="14" fillId="0" borderId="0" xfId="0" applyFont="1" applyAlignment="1">
      <alignment horizontal="left" vertical="center" indent="4"/>
    </xf>
    <xf numFmtId="0" fontId="16" fillId="0" borderId="0" xfId="0" applyFont="1" applyAlignment="1">
      <alignment horizontal="left" vertical="center" indent="4"/>
    </xf>
    <xf numFmtId="164" fontId="16" fillId="13" borderId="0" xfId="0" applyNumberFormat="1" applyFont="1" applyFill="1" applyAlignment="1" applyProtection="1">
      <alignment horizontal="left" vertical="center" indent="1"/>
      <protection locked="0"/>
    </xf>
    <xf numFmtId="164" fontId="16" fillId="13" borderId="2" xfId="0" applyNumberFormat="1" applyFont="1" applyFill="1" applyBorder="1" applyAlignment="1" applyProtection="1">
      <alignment horizontal="left" vertical="center" indent="1"/>
      <protection locked="0"/>
    </xf>
    <xf numFmtId="49" fontId="16" fillId="13" borderId="0" xfId="0" applyNumberFormat="1" applyFont="1" applyFill="1" applyAlignment="1" applyProtection="1">
      <alignment horizontal="left" vertical="center" indent="1"/>
      <protection locked="0"/>
    </xf>
    <xf numFmtId="49" fontId="16" fillId="13" borderId="2" xfId="0" applyNumberFormat="1" applyFont="1" applyFill="1" applyBorder="1" applyAlignment="1" applyProtection="1">
      <alignment horizontal="left" vertical="center" indent="1"/>
      <protection locked="0"/>
    </xf>
    <xf numFmtId="164" fontId="0" fillId="7" borderId="2" xfId="0" applyNumberFormat="1" applyFill="1" applyBorder="1" applyAlignment="1" applyProtection="1">
      <alignment horizontal="left" vertical="center" indent="1"/>
      <protection locked="0"/>
    </xf>
    <xf numFmtId="49" fontId="10" fillId="0" borderId="19" xfId="0" applyNumberFormat="1" applyFont="1" applyBorder="1" applyAlignment="1" applyProtection="1">
      <alignment horizontal="left" vertical="center" wrapText="1" indent="1"/>
      <protection locked="0"/>
    </xf>
    <xf numFmtId="49" fontId="10" fillId="13" borderId="8" xfId="0" applyNumberFormat="1" applyFont="1" applyFill="1" applyBorder="1" applyAlignment="1" applyProtection="1">
      <alignment horizontal="left" vertical="center" wrapText="1" indent="1"/>
      <protection locked="0"/>
    </xf>
    <xf numFmtId="49" fontId="10" fillId="0" borderId="10" xfId="0" applyNumberFormat="1" applyFont="1" applyBorder="1" applyAlignment="1" applyProtection="1">
      <alignment horizontal="left" vertical="center" wrapText="1" indent="1"/>
      <protection locked="0"/>
    </xf>
    <xf numFmtId="49" fontId="10" fillId="0" borderId="0" xfId="0" applyNumberFormat="1" applyFont="1" applyAlignment="1" applyProtection="1">
      <alignment horizontal="left" vertical="center" wrapText="1" indent="1"/>
      <protection locked="0"/>
    </xf>
    <xf numFmtId="49" fontId="10" fillId="0" borderId="11" xfId="0" applyNumberFormat="1" applyFont="1" applyBorder="1" applyAlignment="1" applyProtection="1">
      <alignment horizontal="left" vertical="center" wrapText="1" indent="1"/>
      <protection locked="0"/>
    </xf>
    <xf numFmtId="49" fontId="10" fillId="13" borderId="10" xfId="0" applyNumberFormat="1" applyFont="1" applyFill="1" applyBorder="1" applyAlignment="1" applyProtection="1">
      <alignment horizontal="left" vertical="center" wrapText="1" indent="1"/>
      <protection locked="0"/>
    </xf>
    <xf numFmtId="49" fontId="10" fillId="13" borderId="0" xfId="0" applyNumberFormat="1" applyFont="1" applyFill="1" applyAlignment="1" applyProtection="1">
      <alignment horizontal="left" vertical="center" wrapText="1" indent="1"/>
      <protection locked="0"/>
    </xf>
    <xf numFmtId="49" fontId="10" fillId="13" borderId="11" xfId="0" applyNumberFormat="1" applyFont="1" applyFill="1" applyBorder="1" applyAlignment="1" applyProtection="1">
      <alignment horizontal="left" vertical="center" wrapText="1" indent="1"/>
      <protection locked="0"/>
    </xf>
    <xf numFmtId="49" fontId="10" fillId="0" borderId="12" xfId="0" applyNumberFormat="1" applyFont="1" applyBorder="1" applyAlignment="1" applyProtection="1">
      <alignment horizontal="left" vertical="center" wrapText="1" indent="1"/>
      <protection locked="0"/>
    </xf>
    <xf numFmtId="49" fontId="10" fillId="0" borderId="13" xfId="0" applyNumberFormat="1" applyFont="1" applyBorder="1" applyAlignment="1" applyProtection="1">
      <alignment horizontal="left" vertical="center" wrapText="1" indent="1"/>
      <protection locked="0"/>
    </xf>
    <xf numFmtId="49" fontId="10" fillId="0" borderId="14" xfId="0" applyNumberFormat="1" applyFont="1" applyBorder="1" applyAlignment="1" applyProtection="1">
      <alignment horizontal="left" vertical="center" wrapText="1" indent="1"/>
      <protection locked="0"/>
    </xf>
    <xf numFmtId="49" fontId="0" fillId="0" borderId="9" xfId="0" applyNumberFormat="1" applyBorder="1" applyAlignment="1">
      <alignment horizontal="left" vertical="center" indent="1"/>
    </xf>
    <xf numFmtId="49" fontId="10" fillId="0" borderId="9" xfId="0" applyNumberFormat="1" applyFont="1" applyBorder="1" applyAlignment="1" applyProtection="1">
      <alignment horizontal="left" vertical="center" wrapText="1" indent="1"/>
      <protection locked="0"/>
    </xf>
    <xf numFmtId="49" fontId="0" fillId="0" borderId="8" xfId="0" applyNumberFormat="1" applyBorder="1" applyAlignment="1">
      <alignment horizontal="left" vertical="center" indent="1"/>
    </xf>
    <xf numFmtId="49" fontId="10" fillId="0" borderId="8" xfId="0" applyNumberFormat="1" applyFont="1" applyBorder="1" applyAlignment="1" applyProtection="1">
      <alignment horizontal="left" vertical="center" wrapText="1" indent="1"/>
      <protection locked="0"/>
    </xf>
    <xf numFmtId="49" fontId="10" fillId="0" borderId="17" xfId="0" applyNumberFormat="1" applyFont="1" applyBorder="1" applyAlignment="1" applyProtection="1">
      <alignment horizontal="left" vertical="center" wrapText="1" indent="1"/>
      <protection locked="0"/>
    </xf>
    <xf numFmtId="49" fontId="10" fillId="0" borderId="16" xfId="0" applyNumberFormat="1" applyFont="1" applyBorder="1" applyAlignment="1" applyProtection="1">
      <alignment horizontal="left" vertical="center" wrapText="1" indent="1"/>
      <protection locked="0"/>
    </xf>
    <xf numFmtId="49" fontId="10" fillId="0" borderId="18" xfId="0" applyNumberFormat="1" applyFont="1" applyBorder="1" applyAlignment="1" applyProtection="1">
      <alignment horizontal="left" vertical="center" wrapText="1" indent="1"/>
      <protection locked="0"/>
    </xf>
    <xf numFmtId="49" fontId="46" fillId="13" borderId="0" xfId="0" applyNumberFormat="1" applyFont="1" applyFill="1" applyAlignment="1" applyProtection="1">
      <alignment horizontal="left" vertical="center" indent="1"/>
      <protection locked="0"/>
    </xf>
    <xf numFmtId="1" fontId="46" fillId="0" borderId="10" xfId="0" applyNumberFormat="1" applyFont="1" applyBorder="1" applyAlignment="1">
      <alignment horizontal="left" vertical="center"/>
    </xf>
    <xf numFmtId="1" fontId="46" fillId="0" borderId="31" xfId="0" applyNumberFormat="1" applyFont="1" applyBorder="1" applyAlignment="1">
      <alignment horizontal="left" vertical="center"/>
    </xf>
    <xf numFmtId="1" fontId="46" fillId="13" borderId="10" xfId="0" applyNumberFormat="1" applyFont="1" applyFill="1" applyBorder="1" applyAlignment="1">
      <alignment horizontal="left" vertical="center"/>
    </xf>
    <xf numFmtId="1" fontId="46" fillId="13" borderId="31" xfId="0" applyNumberFormat="1" applyFont="1" applyFill="1" applyBorder="1" applyAlignment="1">
      <alignment horizontal="left" vertical="center"/>
    </xf>
    <xf numFmtId="0" fontId="68" fillId="0" borderId="0" xfId="0" applyFont="1" applyAlignment="1">
      <alignment horizontal="center" vertical="center" wrapText="1"/>
    </xf>
    <xf numFmtId="0" fontId="68" fillId="0" borderId="0" xfId="0" applyFont="1" applyAlignment="1">
      <alignment horizontal="center" vertical="center"/>
    </xf>
    <xf numFmtId="0" fontId="67" fillId="16" borderId="0" xfId="0" applyFont="1" applyFill="1" applyAlignment="1">
      <alignment horizontal="center" vertical="center"/>
    </xf>
    <xf numFmtId="49" fontId="29" fillId="0" borderId="0" xfId="0" applyNumberFormat="1" applyFont="1" applyAlignment="1">
      <alignment horizontal="left" vertical="top" wrapText="1"/>
    </xf>
    <xf numFmtId="49" fontId="28" fillId="0" borderId="0" xfId="0" applyNumberFormat="1" applyFont="1" applyAlignment="1">
      <alignment horizontal="left" wrapText="1"/>
    </xf>
    <xf numFmtId="1" fontId="47" fillId="0" borderId="0" xfId="0" applyNumberFormat="1" applyFont="1" applyAlignment="1">
      <alignment horizontal="left" vertical="center" indent="1"/>
    </xf>
    <xf numFmtId="1" fontId="46" fillId="0" borderId="12" xfId="0" applyNumberFormat="1" applyFont="1" applyBorder="1" applyAlignment="1">
      <alignment horizontal="left" vertical="center"/>
    </xf>
    <xf numFmtId="1" fontId="46" fillId="0" borderId="32" xfId="0" applyNumberFormat="1" applyFont="1" applyBorder="1" applyAlignment="1">
      <alignment horizontal="left" vertical="center"/>
    </xf>
    <xf numFmtId="1" fontId="46" fillId="13" borderId="12" xfId="0" applyNumberFormat="1" applyFont="1" applyFill="1" applyBorder="1" applyAlignment="1">
      <alignment horizontal="left" vertical="center"/>
    </xf>
    <xf numFmtId="1" fontId="46" fillId="13" borderId="32" xfId="0" applyNumberFormat="1" applyFont="1" applyFill="1" applyBorder="1" applyAlignment="1">
      <alignment horizontal="left" vertical="center"/>
    </xf>
    <xf numFmtId="0" fontId="47" fillId="13" borderId="0" xfId="0" applyFont="1" applyFill="1" applyAlignment="1">
      <alignment horizontal="left" vertical="center" wrapText="1" indent="1"/>
    </xf>
    <xf numFmtId="0" fontId="47" fillId="13" borderId="38" xfId="0" applyFont="1" applyFill="1" applyBorder="1" applyAlignment="1">
      <alignment horizontal="left" vertical="center" wrapText="1" indent="1"/>
    </xf>
    <xf numFmtId="0" fontId="47" fillId="13" borderId="0" xfId="0" applyFont="1" applyFill="1" applyAlignment="1">
      <alignment horizontal="center" vertical="center" wrapText="1"/>
    </xf>
    <xf numFmtId="0" fontId="47" fillId="13" borderId="38" xfId="0" applyFont="1" applyFill="1" applyBorder="1" applyAlignment="1">
      <alignment horizontal="center" vertical="center" wrapText="1"/>
    </xf>
    <xf numFmtId="0" fontId="45" fillId="16" borderId="24" xfId="0" applyFont="1" applyFill="1" applyBorder="1" applyAlignment="1">
      <alignment horizontal="left" vertical="center" wrapText="1" indent="2"/>
    </xf>
    <xf numFmtId="0" fontId="45" fillId="16" borderId="25" xfId="0" applyFont="1" applyFill="1" applyBorder="1" applyAlignment="1">
      <alignment horizontal="left" vertical="center" wrapText="1" indent="2"/>
    </xf>
    <xf numFmtId="0" fontId="1" fillId="0" borderId="0" xfId="0" applyFont="1" applyAlignment="1">
      <alignment horizontal="right" wrapText="1"/>
    </xf>
    <xf numFmtId="0" fontId="47" fillId="13" borderId="0" xfId="0" applyFont="1" applyFill="1" applyAlignment="1">
      <alignment horizontal="left" vertical="center" indent="2"/>
    </xf>
    <xf numFmtId="0" fontId="64" fillId="13" borderId="0" xfId="0" applyFont="1" applyFill="1" applyAlignment="1" applyProtection="1">
      <alignment horizontal="left" vertical="center" wrapText="1" indent="2"/>
      <protection locked="0"/>
    </xf>
    <xf numFmtId="0" fontId="64" fillId="13" borderId="45" xfId="0" applyFont="1" applyFill="1" applyBorder="1" applyAlignment="1" applyProtection="1">
      <alignment horizontal="left" vertical="center" wrapText="1" indent="2"/>
      <protection locked="0"/>
    </xf>
    <xf numFmtId="164" fontId="56" fillId="13" borderId="45" xfId="0" applyNumberFormat="1" applyFont="1" applyFill="1" applyBorder="1" applyAlignment="1" applyProtection="1">
      <alignment horizontal="left" vertical="center" indent="1"/>
      <protection locked="0"/>
    </xf>
    <xf numFmtId="0" fontId="56" fillId="14" borderId="46" xfId="0" applyFont="1" applyFill="1" applyBorder="1" applyAlignment="1">
      <alignment horizontal="left" vertical="center" wrapText="1" indent="1"/>
    </xf>
    <xf numFmtId="42" fontId="48" fillId="14" borderId="0" xfId="0" applyNumberFormat="1" applyFont="1" applyFill="1" applyAlignment="1">
      <alignment horizontal="center" vertical="center"/>
    </xf>
    <xf numFmtId="42" fontId="48" fillId="14" borderId="46" xfId="0" applyNumberFormat="1" applyFont="1" applyFill="1" applyBorder="1" applyAlignment="1">
      <alignment horizontal="center" vertical="center"/>
    </xf>
    <xf numFmtId="49" fontId="0" fillId="7" borderId="45" xfId="0" applyNumberFormat="1" applyFill="1" applyBorder="1" applyAlignment="1" applyProtection="1">
      <alignment horizontal="left" vertical="center" indent="1"/>
      <protection locked="0"/>
    </xf>
    <xf numFmtId="49" fontId="46" fillId="13" borderId="0" xfId="0" applyNumberFormat="1" applyFont="1" applyFill="1" applyAlignment="1">
      <alignment horizontal="left" vertical="center" wrapText="1" indent="1"/>
    </xf>
    <xf numFmtId="49" fontId="46" fillId="13" borderId="0" xfId="0" applyNumberFormat="1" applyFont="1" applyFill="1" applyAlignment="1">
      <alignment horizontal="left" vertical="center" wrapText="1" indent="2"/>
    </xf>
    <xf numFmtId="49" fontId="46" fillId="13" borderId="45" xfId="0" applyNumberFormat="1" applyFont="1" applyFill="1" applyBorder="1" applyAlignment="1" applyProtection="1">
      <alignment horizontal="center" vertical="center" wrapText="1"/>
      <protection locked="0"/>
    </xf>
    <xf numFmtId="0" fontId="49" fillId="6" borderId="0" xfId="4" applyFont="1" applyFill="1" applyAlignment="1" applyProtection="1">
      <alignment horizontal="left" vertical="center" wrapText="1" indent="5"/>
    </xf>
    <xf numFmtId="0" fontId="31" fillId="0" borderId="0" xfId="0" applyFont="1"/>
    <xf numFmtId="49" fontId="0" fillId="13" borderId="21" xfId="0" applyNumberFormat="1" applyFill="1" applyBorder="1" applyAlignment="1" applyProtection="1">
      <alignment horizontal="left" vertical="center" wrapText="1" indent="1"/>
      <protection locked="0"/>
    </xf>
    <xf numFmtId="49" fontId="0" fillId="13" borderId="22" xfId="0" applyNumberFormat="1" applyFill="1" applyBorder="1" applyAlignment="1" applyProtection="1">
      <alignment horizontal="left" vertical="center" wrapText="1" indent="1"/>
      <protection locked="0"/>
    </xf>
    <xf numFmtId="49" fontId="0" fillId="13" borderId="23" xfId="0" applyNumberFormat="1" applyFill="1" applyBorder="1" applyAlignment="1" applyProtection="1">
      <alignment horizontal="left" vertical="center" wrapText="1" indent="1"/>
      <protection locked="0"/>
    </xf>
    <xf numFmtId="0" fontId="27" fillId="11" borderId="0" xfId="0" applyFont="1" applyFill="1" applyAlignment="1">
      <alignment horizontal="left" vertical="center" wrapText="1" indent="4"/>
    </xf>
    <xf numFmtId="0" fontId="16" fillId="13" borderId="15" xfId="0" applyFont="1" applyFill="1" applyBorder="1" applyAlignment="1">
      <alignment horizontal="center" vertical="center"/>
    </xf>
    <xf numFmtId="49" fontId="61" fillId="0" borderId="17" xfId="0" applyNumberFormat="1" applyFont="1" applyBorder="1" applyAlignment="1" applyProtection="1">
      <alignment horizontal="center" vertical="center"/>
      <protection locked="0"/>
    </xf>
    <xf numFmtId="49" fontId="61" fillId="0" borderId="18" xfId="0" applyNumberFormat="1" applyFont="1" applyBorder="1" applyAlignment="1" applyProtection="1">
      <alignment horizontal="center" vertical="center"/>
      <protection locked="0"/>
    </xf>
    <xf numFmtId="49" fontId="61" fillId="13" borderId="10" xfId="0" applyNumberFormat="1" applyFont="1" applyFill="1" applyBorder="1" applyAlignment="1" applyProtection="1">
      <alignment horizontal="center" vertical="center"/>
      <protection locked="0"/>
    </xf>
    <xf numFmtId="49" fontId="61" fillId="13" borderId="11" xfId="0" applyNumberFormat="1" applyFont="1" applyFill="1" applyBorder="1" applyAlignment="1" applyProtection="1">
      <alignment horizontal="center" vertical="center"/>
      <protection locked="0"/>
    </xf>
    <xf numFmtId="0" fontId="91" fillId="0" borderId="0" xfId="4" applyFont="1" applyAlignment="1" applyProtection="1">
      <alignment vertical="top" wrapText="1"/>
      <protection locked="0"/>
    </xf>
    <xf numFmtId="0" fontId="56" fillId="0" borderId="0" xfId="4" applyFont="1" applyAlignment="1" applyProtection="1">
      <alignment vertical="top"/>
      <protection locked="0"/>
    </xf>
    <xf numFmtId="49" fontId="91" fillId="0" borderId="0" xfId="4" applyNumberFormat="1" applyFont="1" applyAlignment="1" applyProtection="1">
      <alignment horizontal="left" vertical="top" wrapText="1"/>
      <protection locked="0"/>
    </xf>
    <xf numFmtId="49" fontId="61" fillId="0" borderId="0" xfId="0" applyNumberFormat="1" applyFont="1" applyAlignment="1">
      <alignment horizontal="left" vertical="top" wrapText="1"/>
    </xf>
    <xf numFmtId="49" fontId="61" fillId="13" borderId="12" xfId="0" applyNumberFormat="1" applyFont="1" applyFill="1" applyBorder="1" applyAlignment="1" applyProtection="1">
      <alignment horizontal="center" vertical="center"/>
      <protection locked="0"/>
    </xf>
    <xf numFmtId="49" fontId="61" fillId="13" borderId="14" xfId="0" applyNumberFormat="1" applyFont="1" applyFill="1" applyBorder="1" applyAlignment="1" applyProtection="1">
      <alignment horizontal="center" vertical="center"/>
      <protection locked="0"/>
    </xf>
    <xf numFmtId="49" fontId="0" fillId="13" borderId="10" xfId="0" applyNumberFormat="1" applyFill="1" applyBorder="1" applyAlignment="1">
      <alignment horizontal="left" vertical="center" wrapText="1" indent="1"/>
    </xf>
    <xf numFmtId="49" fontId="0" fillId="13" borderId="0" xfId="0" applyNumberFormat="1" applyFill="1" applyAlignment="1">
      <alignment horizontal="left" vertical="center" wrapText="1" indent="1"/>
    </xf>
    <xf numFmtId="49" fontId="0" fillId="13" borderId="11" xfId="0" applyNumberFormat="1" applyFill="1" applyBorder="1" applyAlignment="1">
      <alignment horizontal="left" vertical="center" wrapText="1" indent="1"/>
    </xf>
    <xf numFmtId="49" fontId="0" fillId="0" borderId="10" xfId="0" applyNumberFormat="1" applyBorder="1" applyAlignment="1">
      <alignment horizontal="left" vertical="center" wrapText="1" indent="1"/>
    </xf>
    <xf numFmtId="49" fontId="0" fillId="0" borderId="0" xfId="0" applyNumberFormat="1" applyAlignment="1">
      <alignment horizontal="left" vertical="center" wrapText="1" indent="1"/>
    </xf>
    <xf numFmtId="49" fontId="0" fillId="0" borderId="11" xfId="0" applyNumberFormat="1" applyBorder="1" applyAlignment="1">
      <alignment horizontal="left" vertical="center" wrapText="1" indent="1"/>
    </xf>
    <xf numFmtId="49" fontId="0" fillId="0" borderId="12" xfId="0" applyNumberFormat="1" applyBorder="1" applyAlignment="1">
      <alignment horizontal="left" vertical="center" wrapText="1" indent="1"/>
    </xf>
    <xf numFmtId="49" fontId="0" fillId="0" borderId="13" xfId="0" applyNumberFormat="1" applyBorder="1" applyAlignment="1">
      <alignment horizontal="left" vertical="center" wrapText="1" indent="1"/>
    </xf>
    <xf numFmtId="49" fontId="0" fillId="0" borderId="14" xfId="0" applyNumberFormat="1" applyBorder="1" applyAlignment="1">
      <alignment horizontal="left" vertical="center" wrapText="1" indent="1"/>
    </xf>
    <xf numFmtId="49" fontId="61" fillId="0" borderId="10" xfId="0" applyNumberFormat="1" applyFont="1" applyBorder="1" applyAlignment="1" applyProtection="1">
      <alignment horizontal="center" vertical="center"/>
      <protection locked="0"/>
    </xf>
    <xf numFmtId="49" fontId="61" fillId="0" borderId="11" xfId="0" applyNumberFormat="1" applyFont="1" applyBorder="1" applyAlignment="1" applyProtection="1">
      <alignment horizontal="center" vertical="center"/>
      <protection locked="0"/>
    </xf>
    <xf numFmtId="49" fontId="61" fillId="0" borderId="12" xfId="0" applyNumberFormat="1" applyFont="1" applyBorder="1" applyAlignment="1" applyProtection="1">
      <alignment horizontal="center" vertical="center"/>
      <protection locked="0"/>
    </xf>
    <xf numFmtId="49" fontId="61" fillId="0" borderId="14" xfId="0" applyNumberFormat="1" applyFont="1" applyBorder="1" applyAlignment="1" applyProtection="1">
      <alignment horizontal="center" vertical="center"/>
      <protection locked="0"/>
    </xf>
    <xf numFmtId="1" fontId="61" fillId="13" borderId="12" xfId="0" applyNumberFormat="1" applyFont="1" applyFill="1" applyBorder="1" applyAlignment="1" applyProtection="1">
      <alignment horizontal="center" vertical="center"/>
      <protection locked="0"/>
    </xf>
    <xf numFmtId="1" fontId="61" fillId="13" borderId="14" xfId="0" applyNumberFormat="1" applyFont="1" applyFill="1" applyBorder="1" applyAlignment="1" applyProtection="1">
      <alignment horizontal="center" vertical="center"/>
      <protection locked="0"/>
    </xf>
    <xf numFmtId="0" fontId="25" fillId="11" borderId="0" xfId="0" applyFont="1" applyFill="1" applyAlignment="1">
      <alignment horizontal="left" vertical="center" wrapText="1" indent="4"/>
    </xf>
    <xf numFmtId="1" fontId="61" fillId="0" borderId="10" xfId="0" applyNumberFormat="1" applyFont="1" applyBorder="1" applyAlignment="1" applyProtection="1">
      <alignment horizontal="center" vertical="center"/>
      <protection locked="0"/>
    </xf>
    <xf numFmtId="1" fontId="61" fillId="0" borderId="11" xfId="0" applyNumberFormat="1" applyFont="1" applyBorder="1" applyAlignment="1" applyProtection="1">
      <alignment horizontal="center" vertical="center"/>
      <protection locked="0"/>
    </xf>
    <xf numFmtId="0" fontId="59" fillId="0" borderId="0" xfId="0" applyFont="1" applyAlignment="1">
      <alignment horizontal="left"/>
    </xf>
    <xf numFmtId="164" fontId="0" fillId="25" borderId="2" xfId="0" applyNumberFormat="1" applyFill="1" applyBorder="1" applyAlignment="1">
      <alignment horizontal="center" vertical="center"/>
    </xf>
    <xf numFmtId="164" fontId="0" fillId="7" borderId="2" xfId="0" applyNumberFormat="1" applyFill="1" applyBorder="1" applyAlignment="1" applyProtection="1">
      <alignment horizontal="center" vertical="center"/>
      <protection locked="0"/>
    </xf>
    <xf numFmtId="49" fontId="0" fillId="13" borderId="10" xfId="0" applyNumberFormat="1" applyFill="1" applyBorder="1" applyAlignment="1" applyProtection="1">
      <alignment horizontal="left" vertical="center" wrapText="1" indent="1"/>
      <protection locked="0"/>
    </xf>
    <xf numFmtId="49" fontId="0" fillId="13" borderId="0" xfId="0" applyNumberFormat="1" applyFill="1" applyAlignment="1" applyProtection="1">
      <alignment horizontal="left" vertical="center" wrapText="1" indent="1"/>
      <protection locked="0"/>
    </xf>
    <xf numFmtId="49" fontId="0" fillId="13" borderId="11" xfId="0" applyNumberFormat="1" applyFill="1" applyBorder="1" applyAlignment="1" applyProtection="1">
      <alignment horizontal="left" vertical="center" wrapText="1" indent="1"/>
      <protection locked="0"/>
    </xf>
    <xf numFmtId="49" fontId="0" fillId="0" borderId="12" xfId="0" applyNumberFormat="1" applyBorder="1" applyAlignment="1" applyProtection="1">
      <alignment horizontal="left" vertical="center" wrapText="1" indent="1"/>
      <protection locked="0"/>
    </xf>
    <xf numFmtId="49" fontId="0" fillId="0" borderId="13" xfId="0" applyNumberFormat="1" applyBorder="1" applyAlignment="1" applyProtection="1">
      <alignment horizontal="left" vertical="center" wrapText="1" indent="1"/>
      <protection locked="0"/>
    </xf>
    <xf numFmtId="49" fontId="0" fillId="0" borderId="14" xfId="0" applyNumberFormat="1" applyBorder="1" applyAlignment="1" applyProtection="1">
      <alignment horizontal="left" vertical="center" wrapText="1" indent="1"/>
      <protection locked="0"/>
    </xf>
    <xf numFmtId="49" fontId="21" fillId="0" borderId="17" xfId="0" applyNumberFormat="1" applyFont="1" applyBorder="1" applyAlignment="1" applyProtection="1">
      <alignment horizontal="left" vertical="center" wrapText="1" indent="1"/>
      <protection locked="0"/>
    </xf>
    <xf numFmtId="49" fontId="21" fillId="0" borderId="16" xfId="0" applyNumberFormat="1" applyFont="1" applyBorder="1" applyAlignment="1" applyProtection="1">
      <alignment horizontal="left" vertical="center" wrapText="1" indent="1"/>
      <protection locked="0"/>
    </xf>
    <xf numFmtId="0" fontId="37" fillId="0" borderId="16" xfId="0" applyFont="1" applyBorder="1" applyAlignment="1">
      <alignment horizontal="right" indent="1"/>
    </xf>
    <xf numFmtId="49" fontId="61" fillId="7" borderId="2" xfId="0" applyNumberFormat="1" applyFont="1" applyFill="1" applyBorder="1" applyAlignment="1" applyProtection="1">
      <alignment horizontal="left" vertical="center" indent="1"/>
      <protection locked="0"/>
    </xf>
    <xf numFmtId="0" fontId="48" fillId="0" borderId="0" xfId="0" applyFont="1" applyAlignment="1">
      <alignment horizontal="center" vertical="center"/>
    </xf>
    <xf numFmtId="49" fontId="0" fillId="13" borderId="10" xfId="0" applyNumberFormat="1" applyFill="1" applyBorder="1" applyAlignment="1" applyProtection="1">
      <alignment horizontal="left" vertical="center" wrapText="1" indent="2"/>
      <protection locked="0"/>
    </xf>
    <xf numFmtId="49" fontId="0" fillId="13" borderId="0" xfId="0" applyNumberFormat="1" applyFill="1" applyAlignment="1" applyProtection="1">
      <alignment horizontal="left" vertical="center" wrapText="1" indent="2"/>
      <protection locked="0"/>
    </xf>
    <xf numFmtId="49" fontId="0" fillId="0" borderId="10" xfId="0" applyNumberFormat="1" applyBorder="1" applyAlignment="1" applyProtection="1">
      <alignment horizontal="left" vertical="center" wrapText="1" indent="2"/>
      <protection locked="0"/>
    </xf>
    <xf numFmtId="49" fontId="0" fillId="0" borderId="0" xfId="0" applyNumberFormat="1" applyAlignment="1" applyProtection="1">
      <alignment horizontal="left" vertical="center" wrapText="1" indent="2"/>
      <protection locked="0"/>
    </xf>
    <xf numFmtId="49" fontId="0" fillId="0" borderId="12" xfId="0" applyNumberFormat="1" applyBorder="1" applyAlignment="1" applyProtection="1">
      <alignment horizontal="left" vertical="center" wrapText="1" indent="2"/>
      <protection locked="0"/>
    </xf>
    <xf numFmtId="49" fontId="0" fillId="0" borderId="13" xfId="0" applyNumberFormat="1" applyBorder="1" applyAlignment="1" applyProtection="1">
      <alignment horizontal="left" vertical="center" wrapText="1" indent="2"/>
      <protection locked="0"/>
    </xf>
    <xf numFmtId="49" fontId="21" fillId="0" borderId="18" xfId="0" applyNumberFormat="1" applyFont="1" applyBorder="1" applyAlignment="1" applyProtection="1">
      <alignment horizontal="left" vertical="center" wrapText="1" indent="1"/>
      <protection locked="0"/>
    </xf>
    <xf numFmtId="49" fontId="16" fillId="0" borderId="20" xfId="0" applyNumberFormat="1" applyFont="1" applyBorder="1" applyAlignment="1">
      <alignment horizontal="right" vertical="center" indent="1"/>
    </xf>
    <xf numFmtId="49" fontId="16" fillId="0" borderId="34" xfId="0" applyNumberFormat="1" applyFont="1" applyBorder="1" applyAlignment="1">
      <alignment horizontal="right" vertical="center" indent="1"/>
    </xf>
    <xf numFmtId="0" fontId="0" fillId="25" borderId="59" xfId="0" applyFill="1" applyBorder="1" applyAlignment="1">
      <alignment horizontal="left" vertical="center" indent="1"/>
    </xf>
    <xf numFmtId="0" fontId="0" fillId="25" borderId="19" xfId="0" applyFill="1" applyBorder="1" applyAlignment="1">
      <alignment horizontal="left" vertical="center" indent="1"/>
    </xf>
    <xf numFmtId="0" fontId="0" fillId="25" borderId="62" xfId="0" applyFill="1" applyBorder="1" applyAlignment="1">
      <alignment horizontal="left" vertical="center" indent="1"/>
    </xf>
    <xf numFmtId="0" fontId="0" fillId="25" borderId="60" xfId="0" applyFill="1" applyBorder="1" applyAlignment="1">
      <alignment horizontal="left" vertical="center" indent="1"/>
    </xf>
    <xf numFmtId="0" fontId="0" fillId="25" borderId="58" xfId="0" applyFill="1" applyBorder="1" applyAlignment="1">
      <alignment horizontal="left" vertical="center" indent="1"/>
    </xf>
    <xf numFmtId="0" fontId="0" fillId="25" borderId="66" xfId="0" applyFill="1" applyBorder="1" applyAlignment="1">
      <alignment horizontal="left" vertical="center" indent="1"/>
    </xf>
    <xf numFmtId="49" fontId="10" fillId="13" borderId="0" xfId="0" applyNumberFormat="1" applyFont="1" applyFill="1" applyAlignment="1" applyProtection="1">
      <alignment horizontal="center" vertical="center" wrapText="1"/>
      <protection locked="0"/>
    </xf>
    <xf numFmtId="49" fontId="10" fillId="13" borderId="11" xfId="0" applyNumberFormat="1" applyFont="1" applyFill="1" applyBorder="1" applyAlignment="1" applyProtection="1">
      <alignment horizontal="center" vertical="center" wrapText="1"/>
      <protection locked="0"/>
    </xf>
    <xf numFmtId="0" fontId="0" fillId="25" borderId="67" xfId="0" applyFill="1" applyBorder="1" applyAlignment="1">
      <alignment horizontal="left" vertical="center" wrapText="1" indent="1"/>
    </xf>
    <xf numFmtId="0" fontId="0" fillId="25" borderId="61" xfId="0" applyFill="1" applyBorder="1" applyAlignment="1">
      <alignment horizontal="left" vertical="center" indent="1"/>
    </xf>
    <xf numFmtId="0" fontId="0" fillId="25" borderId="9" xfId="0" applyFill="1" applyBorder="1" applyAlignment="1">
      <alignment horizontal="left" vertical="center" indent="1"/>
    </xf>
    <xf numFmtId="0" fontId="0" fillId="25" borderId="64" xfId="0" applyFill="1" applyBorder="1" applyAlignment="1">
      <alignment horizontal="left" vertical="center" indent="1"/>
    </xf>
    <xf numFmtId="49" fontId="0" fillId="25" borderId="66" xfId="0" applyNumberFormat="1" applyFill="1" applyBorder="1" applyAlignment="1">
      <alignment horizontal="left" vertical="center" indent="1"/>
    </xf>
    <xf numFmtId="49" fontId="0" fillId="25" borderId="67" xfId="0" applyNumberFormat="1" applyFill="1" applyBorder="1" applyAlignment="1">
      <alignment horizontal="left" vertical="center" indent="1"/>
    </xf>
    <xf numFmtId="49" fontId="10" fillId="0" borderId="0" xfId="0" applyNumberFormat="1" applyFont="1" applyAlignment="1" applyProtection="1">
      <alignment horizontal="center" vertical="center" wrapText="1"/>
      <protection locked="0"/>
    </xf>
    <xf numFmtId="49" fontId="10" fillId="0" borderId="11" xfId="0" applyNumberFormat="1" applyFont="1" applyBorder="1" applyAlignment="1" applyProtection="1">
      <alignment horizontal="center" vertical="center" wrapText="1"/>
      <protection locked="0"/>
    </xf>
    <xf numFmtId="49" fontId="21" fillId="25" borderId="75" xfId="0" applyNumberFormat="1" applyFont="1" applyFill="1" applyBorder="1" applyAlignment="1">
      <alignment horizontal="left" vertical="center" indent="1"/>
    </xf>
    <xf numFmtId="49" fontId="21" fillId="25" borderId="71" xfId="0" applyNumberFormat="1" applyFont="1" applyFill="1" applyBorder="1" applyAlignment="1">
      <alignment horizontal="left" vertical="center" indent="1"/>
    </xf>
    <xf numFmtId="49" fontId="21" fillId="25" borderId="72" xfId="0" applyNumberFormat="1" applyFont="1" applyFill="1" applyBorder="1" applyAlignment="1">
      <alignment horizontal="left" vertical="center" indent="1"/>
    </xf>
    <xf numFmtId="49" fontId="0" fillId="25" borderId="56" xfId="0" applyNumberFormat="1" applyFill="1" applyBorder="1" applyAlignment="1">
      <alignment horizontal="left" vertical="center" indent="1"/>
    </xf>
    <xf numFmtId="49" fontId="0" fillId="25" borderId="57" xfId="0" applyNumberFormat="1" applyFill="1" applyBorder="1" applyAlignment="1">
      <alignment horizontal="left" vertical="center" indent="1"/>
    </xf>
    <xf numFmtId="49" fontId="0" fillId="25" borderId="64" xfId="0" applyNumberFormat="1" applyFill="1" applyBorder="1" applyAlignment="1">
      <alignment horizontal="left" vertical="center" indent="1"/>
    </xf>
    <xf numFmtId="49" fontId="0" fillId="25" borderId="65" xfId="0" applyNumberFormat="1" applyFill="1" applyBorder="1" applyAlignment="1">
      <alignment horizontal="left" vertical="center" indent="1"/>
    </xf>
    <xf numFmtId="0" fontId="0" fillId="25" borderId="65" xfId="0" applyFill="1" applyBorder="1" applyAlignment="1">
      <alignment horizontal="left" vertical="center" wrapText="1" indent="1"/>
    </xf>
    <xf numFmtId="49" fontId="10" fillId="0" borderId="13" xfId="0" applyNumberFormat="1" applyFont="1" applyBorder="1" applyAlignment="1" applyProtection="1">
      <alignment horizontal="center" vertical="center" wrapText="1"/>
      <protection locked="0"/>
    </xf>
    <xf numFmtId="49" fontId="10" fillId="0" borderId="14" xfId="0" applyNumberFormat="1" applyFont="1" applyBorder="1" applyAlignment="1" applyProtection="1">
      <alignment horizontal="center" vertical="center" wrapText="1"/>
      <protection locked="0"/>
    </xf>
    <xf numFmtId="49" fontId="0" fillId="25" borderId="62" xfId="0" applyNumberFormat="1" applyFill="1" applyBorder="1" applyAlignment="1">
      <alignment horizontal="left" vertical="center" indent="1"/>
    </xf>
    <xf numFmtId="49" fontId="0" fillId="25" borderId="63" xfId="0" applyNumberFormat="1" applyFill="1" applyBorder="1" applyAlignment="1">
      <alignment horizontal="left" vertical="center" indent="1"/>
    </xf>
    <xf numFmtId="49" fontId="0" fillId="25" borderId="69" xfId="0" applyNumberFormat="1" applyFill="1" applyBorder="1" applyAlignment="1">
      <alignment horizontal="left" vertical="center" indent="1"/>
    </xf>
    <xf numFmtId="49" fontId="0" fillId="0" borderId="74" xfId="0" applyNumberFormat="1" applyBorder="1" applyAlignment="1" applyProtection="1">
      <alignment horizontal="left" vertical="center" indent="1"/>
      <protection locked="0"/>
    </xf>
    <xf numFmtId="49" fontId="0" fillId="13" borderId="73" xfId="0" applyNumberFormat="1" applyFill="1" applyBorder="1" applyAlignment="1" applyProtection="1">
      <alignment horizontal="left" vertical="center" indent="1"/>
      <protection locked="0"/>
    </xf>
    <xf numFmtId="49" fontId="0" fillId="0" borderId="73" xfId="0" applyNumberFormat="1" applyBorder="1" applyAlignment="1" applyProtection="1">
      <alignment horizontal="left" vertical="center" indent="1"/>
      <protection locked="0"/>
    </xf>
    <xf numFmtId="49" fontId="0" fillId="25" borderId="76" xfId="0" applyNumberFormat="1" applyFill="1" applyBorder="1" applyAlignment="1">
      <alignment horizontal="left" vertical="center" indent="1"/>
    </xf>
    <xf numFmtId="49" fontId="21" fillId="25" borderId="17" xfId="0" applyNumberFormat="1" applyFont="1" applyFill="1" applyBorder="1" applyAlignment="1">
      <alignment horizontal="left" vertical="center" indent="1"/>
    </xf>
    <xf numFmtId="49" fontId="21" fillId="25" borderId="16" xfId="0" applyNumberFormat="1" applyFont="1" applyFill="1" applyBorder="1" applyAlignment="1">
      <alignment horizontal="left" vertical="center" indent="1"/>
    </xf>
    <xf numFmtId="49" fontId="0" fillId="0" borderId="9" xfId="0" applyNumberFormat="1" applyBorder="1" applyAlignment="1" applyProtection="1">
      <alignment horizontal="left" vertical="center" indent="1"/>
      <protection locked="0"/>
    </xf>
    <xf numFmtId="0" fontId="0" fillId="25" borderId="70" xfId="0" applyFill="1" applyBorder="1" applyAlignment="1">
      <alignment horizontal="left" vertical="center" indent="1"/>
    </xf>
    <xf numFmtId="0" fontId="0" fillId="25" borderId="71" xfId="0" applyFill="1" applyBorder="1" applyAlignment="1">
      <alignment horizontal="left" vertical="center" indent="1"/>
    </xf>
    <xf numFmtId="0" fontId="0" fillId="25" borderId="72" xfId="0" applyFill="1" applyBorder="1" applyAlignment="1">
      <alignment horizontal="left" vertical="center" indent="1"/>
    </xf>
    <xf numFmtId="0" fontId="0" fillId="25" borderId="68" xfId="0" applyFill="1" applyBorder="1" applyAlignment="1">
      <alignment horizontal="left" vertical="center" indent="1"/>
    </xf>
    <xf numFmtId="0" fontId="0" fillId="25" borderId="57" xfId="0" applyFill="1" applyBorder="1" applyAlignment="1">
      <alignment horizontal="left" vertical="center" indent="1"/>
    </xf>
    <xf numFmtId="0" fontId="0" fillId="25" borderId="69" xfId="0" applyFill="1" applyBorder="1" applyAlignment="1">
      <alignment horizontal="left" vertical="center" indent="1"/>
    </xf>
    <xf numFmtId="49" fontId="0" fillId="13" borderId="8" xfId="0" applyNumberFormat="1" applyFill="1" applyBorder="1" applyAlignment="1">
      <alignment horizontal="left" vertical="center" wrapText="1" indent="1"/>
    </xf>
    <xf numFmtId="49" fontId="0" fillId="13" borderId="8" xfId="0" applyNumberFormat="1" applyFill="1" applyBorder="1" applyAlignment="1">
      <alignment horizontal="center" vertical="center" wrapText="1"/>
    </xf>
    <xf numFmtId="49" fontId="0" fillId="13" borderId="10" xfId="0" applyNumberFormat="1" applyFill="1" applyBorder="1" applyAlignment="1">
      <alignment horizontal="center" vertical="center" wrapText="1"/>
    </xf>
    <xf numFmtId="49" fontId="0" fillId="0" borderId="9" xfId="0" applyNumberFormat="1" applyBorder="1" applyAlignment="1">
      <alignment horizontal="left" vertical="center" wrapText="1" indent="1"/>
    </xf>
    <xf numFmtId="49" fontId="0" fillId="7" borderId="73" xfId="0" applyNumberFormat="1" applyFill="1" applyBorder="1" applyAlignment="1" applyProtection="1">
      <alignment horizontal="left" vertical="center" indent="1"/>
      <protection locked="0"/>
    </xf>
    <xf numFmtId="49" fontId="0" fillId="7" borderId="11" xfId="0" applyNumberFormat="1" applyFill="1" applyBorder="1" applyAlignment="1" applyProtection="1">
      <alignment horizontal="left" vertical="center" indent="1"/>
      <protection locked="0"/>
    </xf>
    <xf numFmtId="14" fontId="0" fillId="0" borderId="0" xfId="0" applyNumberFormat="1" applyAlignment="1" applyProtection="1">
      <alignment horizontal="left" vertical="center" indent="1"/>
      <protection locked="0"/>
    </xf>
    <xf numFmtId="14" fontId="0" fillId="0" borderId="11" xfId="0" applyNumberFormat="1" applyBorder="1" applyAlignment="1" applyProtection="1">
      <alignment horizontal="left" vertical="center" indent="1"/>
      <protection locked="0"/>
    </xf>
    <xf numFmtId="14" fontId="0" fillId="0" borderId="10" xfId="0" applyNumberFormat="1" applyBorder="1" applyAlignment="1" applyProtection="1">
      <alignment horizontal="left" vertical="center" indent="1"/>
      <protection locked="0"/>
    </xf>
    <xf numFmtId="49" fontId="0" fillId="7" borderId="10" xfId="0" applyNumberFormat="1" applyFill="1" applyBorder="1" applyAlignment="1" applyProtection="1">
      <alignment horizontal="left" vertical="center" indent="1"/>
      <protection locked="0"/>
    </xf>
    <xf numFmtId="0" fontId="0" fillId="25" borderId="76" xfId="0" applyFill="1" applyBorder="1" applyAlignment="1">
      <alignment horizontal="left" vertical="center" wrapText="1" indent="1"/>
    </xf>
    <xf numFmtId="49" fontId="0" fillId="0" borderId="8" xfId="0" applyNumberFormat="1" applyBorder="1" applyAlignment="1">
      <alignment horizontal="left" vertical="center" wrapText="1" indent="1"/>
    </xf>
    <xf numFmtId="14" fontId="0" fillId="25" borderId="67" xfId="0" applyNumberFormat="1" applyFill="1" applyBorder="1" applyAlignment="1">
      <alignment horizontal="left" vertical="center" wrapText="1" indent="1"/>
    </xf>
    <xf numFmtId="49" fontId="0" fillId="0" borderId="8"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12" xfId="0" applyNumberFormat="1" applyBorder="1" applyAlignment="1">
      <alignment horizontal="center" vertical="center" wrapText="1"/>
    </xf>
    <xf numFmtId="0" fontId="0" fillId="25" borderId="63" xfId="0" applyFill="1" applyBorder="1" applyAlignment="1">
      <alignment horizontal="left" vertical="center" wrapText="1" indent="1"/>
    </xf>
    <xf numFmtId="49" fontId="10" fillId="0" borderId="16" xfId="0" applyNumberFormat="1" applyFont="1" applyBorder="1" applyAlignment="1" applyProtection="1">
      <alignment horizontal="center" vertical="center" wrapText="1"/>
      <protection locked="0"/>
    </xf>
    <xf numFmtId="49" fontId="10" fillId="0" borderId="18" xfId="0" applyNumberFormat="1" applyFont="1" applyBorder="1" applyAlignment="1" applyProtection="1">
      <alignment horizontal="center" vertical="center" wrapText="1"/>
      <protection locked="0"/>
    </xf>
    <xf numFmtId="49" fontId="0" fillId="25" borderId="12" xfId="0" applyNumberFormat="1" applyFill="1" applyBorder="1" applyAlignment="1">
      <alignment horizontal="left" vertical="center" indent="1"/>
    </xf>
    <xf numFmtId="49" fontId="0" fillId="25" borderId="13" xfId="0" applyNumberFormat="1" applyFill="1" applyBorder="1" applyAlignment="1">
      <alignment horizontal="left" vertical="center" indent="1"/>
    </xf>
    <xf numFmtId="49" fontId="0" fillId="25" borderId="14" xfId="0" applyNumberFormat="1" applyFill="1" applyBorder="1" applyAlignment="1">
      <alignment horizontal="left" vertical="center" indent="1"/>
    </xf>
    <xf numFmtId="1" fontId="47" fillId="0" borderId="0" xfId="0" applyNumberFormat="1" applyFont="1" applyAlignment="1">
      <alignment horizontal="left" vertical="center" indent="2"/>
    </xf>
    <xf numFmtId="0" fontId="46" fillId="13" borderId="0" xfId="0" applyFont="1" applyFill="1" applyAlignment="1">
      <alignment horizontal="left" vertical="center" indent="1"/>
    </xf>
    <xf numFmtId="0" fontId="45" fillId="22" borderId="47" xfId="0" applyFont="1" applyFill="1" applyBorder="1" applyAlignment="1">
      <alignment horizontal="left" vertical="center" wrapText="1" indent="2"/>
    </xf>
    <xf numFmtId="0" fontId="45" fillId="22" borderId="48" xfId="0" applyFont="1" applyFill="1" applyBorder="1" applyAlignment="1">
      <alignment horizontal="left" vertical="center" wrapText="1" indent="2"/>
    </xf>
    <xf numFmtId="0" fontId="62" fillId="25" borderId="0" xfId="0" applyFont="1" applyFill="1" applyAlignment="1">
      <alignment horizontal="left" vertical="center" indent="4"/>
    </xf>
    <xf numFmtId="0" fontId="67" fillId="22" borderId="0" xfId="0" applyFont="1" applyFill="1" applyAlignment="1">
      <alignment horizontal="center" vertical="center"/>
    </xf>
    <xf numFmtId="0" fontId="68" fillId="0" borderId="0" xfId="0" applyFont="1" applyAlignment="1">
      <alignment horizontal="center" vertical="top"/>
    </xf>
    <xf numFmtId="0" fontId="71" fillId="0" borderId="50" xfId="0" applyFont="1" applyBorder="1" applyAlignment="1">
      <alignment horizontal="center" vertical="center"/>
    </xf>
    <xf numFmtId="0" fontId="71" fillId="0" borderId="51" xfId="0" applyFont="1" applyBorder="1" applyAlignment="1">
      <alignment horizontal="center" vertical="center"/>
    </xf>
    <xf numFmtId="0" fontId="71" fillId="0" borderId="52" xfId="0" applyFont="1" applyBorder="1" applyAlignment="1">
      <alignment horizontal="center" vertical="center"/>
    </xf>
    <xf numFmtId="49" fontId="9" fillId="25" borderId="110" xfId="0" applyNumberFormat="1" applyFont="1" applyFill="1" applyBorder="1" applyAlignment="1">
      <alignment horizontal="left" vertical="center" indent="1"/>
    </xf>
    <xf numFmtId="49" fontId="9" fillId="25" borderId="111" xfId="0" applyNumberFormat="1" applyFont="1" applyFill="1" applyBorder="1" applyAlignment="1">
      <alignment horizontal="left" vertical="center" indent="1"/>
    </xf>
    <xf numFmtId="49" fontId="10" fillId="13" borderId="112" xfId="3" applyNumberFormat="1" applyFont="1" applyFill="1" applyBorder="1" applyAlignment="1" applyProtection="1">
      <alignment horizontal="left" vertical="center" indent="1"/>
      <protection locked="0"/>
    </xf>
    <xf numFmtId="49" fontId="10" fillId="13" borderId="113" xfId="3" applyNumberFormat="1" applyFont="1" applyFill="1" applyBorder="1" applyAlignment="1" applyProtection="1">
      <alignment horizontal="left" vertical="center" indent="1"/>
      <protection locked="0"/>
    </xf>
    <xf numFmtId="49" fontId="24" fillId="0" borderId="112" xfId="0" applyNumberFormat="1" applyFont="1" applyBorder="1" applyAlignment="1" applyProtection="1">
      <alignment horizontal="center" vertical="center"/>
      <protection locked="0"/>
    </xf>
    <xf numFmtId="49" fontId="24" fillId="0" borderId="113" xfId="0" applyNumberFormat="1" applyFont="1" applyBorder="1" applyAlignment="1" applyProtection="1">
      <alignment horizontal="center" vertical="center"/>
      <protection locked="0"/>
    </xf>
    <xf numFmtId="0" fontId="86" fillId="0" borderId="94" xfId="0" applyFont="1" applyBorder="1" applyAlignment="1">
      <alignment horizontal="left" vertical="center" wrapText="1"/>
    </xf>
    <xf numFmtId="0" fontId="86" fillId="0" borderId="0" xfId="0" applyFont="1" applyAlignment="1">
      <alignment horizontal="left" vertical="center" wrapText="1"/>
    </xf>
    <xf numFmtId="49" fontId="10" fillId="13" borderId="114" xfId="3" applyNumberFormat="1" applyFont="1" applyFill="1" applyBorder="1" applyAlignment="1" applyProtection="1">
      <alignment horizontal="center" vertical="center"/>
      <protection locked="0"/>
    </xf>
    <xf numFmtId="49" fontId="10" fillId="13" borderId="115" xfId="3" applyNumberFormat="1" applyFont="1" applyFill="1" applyBorder="1" applyAlignment="1" applyProtection="1">
      <alignment horizontal="center" vertical="center"/>
      <protection locked="0"/>
    </xf>
    <xf numFmtId="0" fontId="85" fillId="0" borderId="51" xfId="0" applyFont="1" applyBorder="1" applyAlignment="1">
      <alignment horizontal="center" vertical="center"/>
    </xf>
    <xf numFmtId="0" fontId="67" fillId="27" borderId="120" xfId="0" applyFont="1" applyFill="1" applyBorder="1" applyAlignment="1">
      <alignment horizontal="center" vertical="center"/>
    </xf>
    <xf numFmtId="0" fontId="67" fillId="27" borderId="121" xfId="0" applyFont="1" applyFill="1" applyBorder="1" applyAlignment="1">
      <alignment horizontal="center" vertical="center"/>
    </xf>
    <xf numFmtId="0" fontId="67" fillId="27" borderId="122" xfId="0" applyFont="1" applyFill="1" applyBorder="1" applyAlignment="1">
      <alignment horizontal="center" vertical="center"/>
    </xf>
    <xf numFmtId="0" fontId="67" fillId="22" borderId="91" xfId="0" applyFont="1" applyFill="1" applyBorder="1" applyAlignment="1">
      <alignment horizontal="center" vertical="center"/>
    </xf>
    <xf numFmtId="0" fontId="67" fillId="22" borderId="92" xfId="0" applyFont="1" applyFill="1" applyBorder="1" applyAlignment="1">
      <alignment horizontal="center" vertical="center"/>
    </xf>
    <xf numFmtId="0" fontId="67" fillId="22" borderId="93" xfId="0" applyFont="1" applyFill="1" applyBorder="1" applyAlignment="1">
      <alignment horizontal="center" vertical="center"/>
    </xf>
    <xf numFmtId="49" fontId="22" fillId="0" borderId="0" xfId="0" applyNumberFormat="1" applyFont="1" applyAlignment="1">
      <alignment horizontal="right" wrapText="1" indent="1"/>
    </xf>
    <xf numFmtId="0" fontId="0" fillId="25" borderId="0" xfId="4" applyFont="1" applyFill="1" applyAlignment="1" applyProtection="1">
      <alignment horizontal="left" vertical="center" wrapText="1" indent="5"/>
    </xf>
    <xf numFmtId="0" fontId="0" fillId="11" borderId="0" xfId="0" applyFill="1" applyAlignment="1">
      <alignment horizontal="left" vertical="center" wrapText="1" indent="5"/>
    </xf>
    <xf numFmtId="0" fontId="0" fillId="30" borderId="0" xfId="0" applyFill="1" applyAlignment="1">
      <alignment horizontal="left" vertical="top" wrapText="1" indent="5"/>
    </xf>
    <xf numFmtId="0" fontId="0" fillId="30" borderId="0" xfId="0" applyFill="1" applyAlignment="1">
      <alignment horizontal="left" vertical="top" wrapText="1"/>
    </xf>
    <xf numFmtId="0" fontId="10" fillId="25" borderId="104" xfId="0" applyFont="1" applyFill="1" applyBorder="1" applyAlignment="1" applyProtection="1">
      <alignment horizontal="left" vertical="center" wrapText="1" indent="1"/>
      <protection locked="0"/>
    </xf>
    <xf numFmtId="0" fontId="10" fillId="25" borderId="132" xfId="0" applyFont="1" applyFill="1" applyBorder="1" applyAlignment="1" applyProtection="1">
      <alignment horizontal="left" vertical="center" wrapText="1" indent="1"/>
      <protection locked="0"/>
    </xf>
    <xf numFmtId="166" fontId="0" fillId="0" borderId="106" xfId="0" applyNumberFormat="1" applyBorder="1" applyAlignment="1" applyProtection="1">
      <alignment horizontal="left" vertical="center" indent="1"/>
      <protection locked="0"/>
    </xf>
    <xf numFmtId="166" fontId="0" fillId="0" borderId="124" xfId="0" applyNumberFormat="1" applyBorder="1" applyAlignment="1" applyProtection="1">
      <alignment horizontal="left" vertical="center" indent="1"/>
      <protection locked="0"/>
    </xf>
    <xf numFmtId="166" fontId="0" fillId="25" borderId="106" xfId="0" applyNumberFormat="1" applyFill="1" applyBorder="1" applyAlignment="1" applyProtection="1">
      <alignment horizontal="left" vertical="center" indent="1"/>
      <protection locked="0"/>
    </xf>
    <xf numFmtId="166" fontId="0" fillId="25" borderId="124" xfId="0" applyNumberFormat="1" applyFill="1" applyBorder="1" applyAlignment="1" applyProtection="1">
      <alignment horizontal="left" vertical="center" indent="1"/>
      <protection locked="0"/>
    </xf>
    <xf numFmtId="0" fontId="9" fillId="0" borderId="0" xfId="0" applyFont="1" applyAlignment="1">
      <alignment horizontal="center" vertical="center"/>
    </xf>
    <xf numFmtId="0" fontId="10" fillId="25" borderId="110" xfId="0" applyFont="1" applyFill="1" applyBorder="1" applyAlignment="1" applyProtection="1">
      <alignment horizontal="left" vertical="center" wrapText="1" indent="1"/>
      <protection locked="0"/>
    </xf>
    <xf numFmtId="0" fontId="10" fillId="25" borderId="111" xfId="0" applyFont="1" applyFill="1" applyBorder="1" applyAlignment="1" applyProtection="1">
      <alignment horizontal="left" vertical="center" wrapText="1" indent="1"/>
      <protection locked="0"/>
    </xf>
    <xf numFmtId="166" fontId="0" fillId="0" borderId="112" xfId="0" applyNumberFormat="1" applyBorder="1" applyAlignment="1" applyProtection="1">
      <alignment horizontal="left" vertical="center" indent="1"/>
      <protection locked="0"/>
    </xf>
    <xf numFmtId="166" fontId="0" fillId="0" borderId="113" xfId="0" applyNumberFormat="1" applyBorder="1" applyAlignment="1" applyProtection="1">
      <alignment horizontal="left" vertical="center" indent="1"/>
      <protection locked="0"/>
    </xf>
    <xf numFmtId="166" fontId="0" fillId="25" borderId="112" xfId="0" applyNumberFormat="1" applyFill="1" applyBorder="1" applyAlignment="1" applyProtection="1">
      <alignment horizontal="left" vertical="center" indent="1"/>
      <protection locked="0"/>
    </xf>
    <xf numFmtId="166" fontId="0" fillId="25" borderId="113" xfId="0" applyNumberFormat="1" applyFill="1" applyBorder="1" applyAlignment="1" applyProtection="1">
      <alignment horizontal="left" vertical="center" indent="1"/>
      <protection locked="0"/>
    </xf>
    <xf numFmtId="49" fontId="22" fillId="0" borderId="0" xfId="0" applyNumberFormat="1" applyFont="1" applyAlignment="1">
      <alignment horizontal="right" vertical="center" wrapText="1" indent="1"/>
    </xf>
    <xf numFmtId="0" fontId="7" fillId="25" borderId="128" xfId="0" applyFont="1" applyFill="1" applyBorder="1" applyAlignment="1">
      <alignment horizontal="center" vertical="center"/>
    </xf>
    <xf numFmtId="0" fontId="7" fillId="25" borderId="129" xfId="0" applyFont="1" applyFill="1" applyBorder="1" applyAlignment="1">
      <alignment horizontal="center" vertical="center"/>
    </xf>
    <xf numFmtId="0" fontId="7" fillId="25" borderId="130" xfId="0" applyFont="1" applyFill="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 fillId="0" borderId="0" xfId="0" applyFont="1" applyAlignment="1">
      <alignment horizontal="left" vertical="center" indent="1"/>
    </xf>
    <xf numFmtId="0" fontId="1" fillId="0" borderId="116" xfId="0" applyFont="1" applyBorder="1" applyAlignment="1">
      <alignment horizontal="left" vertical="center" indent="1"/>
    </xf>
    <xf numFmtId="0" fontId="75" fillId="0" borderId="0" xfId="0" applyFont="1" applyAlignment="1">
      <alignment horizontal="left" vertical="top" wrapText="1"/>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109" xfId="0" applyFont="1" applyBorder="1" applyAlignment="1">
      <alignment horizontal="center" vertical="center"/>
    </xf>
    <xf numFmtId="0" fontId="12" fillId="0" borderId="0" xfId="0" applyFont="1" applyAlignment="1">
      <alignment horizontal="center" vertical="center"/>
    </xf>
    <xf numFmtId="0" fontId="12" fillId="0" borderId="116" xfId="0" applyFont="1" applyBorder="1" applyAlignment="1">
      <alignment horizontal="center" vertical="center"/>
    </xf>
    <xf numFmtId="0" fontId="46" fillId="0" borderId="0" xfId="0" applyFont="1" applyAlignment="1">
      <alignment horizontal="left"/>
    </xf>
    <xf numFmtId="0" fontId="23" fillId="0" borderId="0" xfId="0" applyFont="1" applyAlignment="1" applyProtection="1">
      <alignment horizontal="left" vertical="center" wrapText="1"/>
      <protection locked="0"/>
    </xf>
    <xf numFmtId="0" fontId="10" fillId="13" borderId="0" xfId="0" applyFont="1" applyFill="1" applyAlignment="1" applyProtection="1">
      <alignment horizontal="left" vertical="top" wrapText="1" indent="1"/>
      <protection locked="0"/>
    </xf>
    <xf numFmtId="0" fontId="10" fillId="13" borderId="45" xfId="0" applyFont="1" applyFill="1" applyBorder="1" applyAlignment="1" applyProtection="1">
      <alignment horizontal="left" vertical="top" wrapText="1" indent="1"/>
      <protection locked="0"/>
    </xf>
    <xf numFmtId="0" fontId="64" fillId="13" borderId="0" xfId="0" applyFont="1" applyFill="1" applyAlignment="1" applyProtection="1">
      <alignment horizontal="left" vertical="center" wrapText="1" indent="1"/>
      <protection locked="0"/>
    </xf>
    <xf numFmtId="0" fontId="64" fillId="13" borderId="45" xfId="0" applyFont="1" applyFill="1" applyBorder="1" applyAlignment="1" applyProtection="1">
      <alignment horizontal="left" vertical="center" wrapText="1" indent="1"/>
      <protection locked="0"/>
    </xf>
    <xf numFmtId="49" fontId="61" fillId="0" borderId="0" xfId="0" applyNumberFormat="1" applyFont="1" applyAlignment="1">
      <alignment horizontal="left" vertical="center" wrapText="1"/>
    </xf>
    <xf numFmtId="49" fontId="61" fillId="13" borderId="9" xfId="0" applyNumberFormat="1" applyFont="1" applyFill="1" applyBorder="1" applyAlignment="1" applyProtection="1">
      <alignment horizontal="center" vertical="center"/>
      <protection locked="0"/>
    </xf>
    <xf numFmtId="49" fontId="0" fillId="13" borderId="9" xfId="0" applyNumberFormat="1" applyFill="1" applyBorder="1" applyAlignment="1">
      <alignment horizontal="left" vertical="center" wrapText="1" indent="1"/>
    </xf>
    <xf numFmtId="49" fontId="1" fillId="13" borderId="8" xfId="0" applyNumberFormat="1" applyFont="1" applyFill="1" applyBorder="1" applyAlignment="1">
      <alignment horizontal="left" vertical="center" wrapText="1" indent="1"/>
    </xf>
    <xf numFmtId="49" fontId="61" fillId="0" borderId="19" xfId="0" applyNumberFormat="1" applyFont="1" applyBorder="1" applyAlignment="1" applyProtection="1">
      <alignment horizontal="center" vertical="center"/>
      <protection locked="0"/>
    </xf>
    <xf numFmtId="49" fontId="0" fillId="0" borderId="19" xfId="0" applyNumberFormat="1" applyBorder="1" applyAlignment="1">
      <alignment horizontal="left" vertical="center" wrapText="1" indent="1"/>
    </xf>
    <xf numFmtId="0" fontId="0" fillId="0" borderId="19" xfId="0" applyBorder="1" applyAlignment="1">
      <alignment horizontal="left" vertical="center" indent="1"/>
    </xf>
    <xf numFmtId="49" fontId="1" fillId="0" borderId="8" xfId="0" applyNumberFormat="1" applyFont="1" applyBorder="1" applyAlignment="1">
      <alignment horizontal="left" vertical="center" indent="1"/>
    </xf>
    <xf numFmtId="49" fontId="61" fillId="0" borderId="0" xfId="4" applyNumberFormat="1" applyFont="1" applyAlignment="1">
      <alignment horizontal="left" vertical="center" wrapText="1"/>
    </xf>
    <xf numFmtId="49" fontId="83" fillId="0" borderId="0" xfId="4" applyNumberFormat="1" applyFont="1" applyAlignment="1">
      <alignment horizontal="left" vertical="center" wrapText="1"/>
    </xf>
    <xf numFmtId="0" fontId="0" fillId="0" borderId="0" xfId="0" applyAlignment="1">
      <alignment horizontal="left" vertical="top" wrapText="1"/>
    </xf>
    <xf numFmtId="0" fontId="1" fillId="0" borderId="0" xfId="0" applyFont="1" applyAlignment="1">
      <alignment horizontal="right" wrapText="1" indent="1"/>
    </xf>
    <xf numFmtId="0" fontId="14" fillId="0" borderId="0" xfId="0" applyFont="1" applyAlignment="1">
      <alignment vertical="center"/>
    </xf>
  </cellXfs>
  <cellStyles count="6">
    <cellStyle name="Lien hypertexte" xfId="4" builtinId="8"/>
    <cellStyle name="Monétaire" xfId="5" builtinId="4"/>
    <cellStyle name="Normal" xfId="0" builtinId="0"/>
    <cellStyle name="Normal 2" xfId="1" xr:uid="{D125004F-AA4A-497A-BF0A-D103E84E6BF4}"/>
    <cellStyle name="Pourcentage" xfId="3" builtinId="5"/>
    <cellStyle name="Pourcentage 2" xfId="2" xr:uid="{F216B7E9-B41E-43EC-ADFD-2212C9BDE407}"/>
  </cellStyles>
  <dxfs count="115">
    <dxf>
      <font>
        <color rgb="FFC00000"/>
      </font>
      <fill>
        <patternFill>
          <bgColor rgb="FFF8DFE9"/>
        </patternFill>
      </fill>
    </dxf>
    <dxf>
      <font>
        <color rgb="FFC00000"/>
      </font>
      <fill>
        <patternFill>
          <bgColor rgb="FFF8DFE9"/>
        </patternFill>
      </fill>
    </dxf>
    <dxf>
      <font>
        <b/>
        <i val="0"/>
        <color rgb="FFC00000"/>
      </font>
    </dxf>
    <dxf>
      <font>
        <b/>
        <i val="0"/>
        <color rgb="FFC00000"/>
      </font>
    </dxf>
    <dxf>
      <font>
        <b/>
        <i val="0"/>
        <color rgb="FFC00000"/>
      </font>
    </dxf>
    <dxf>
      <fill>
        <patternFill>
          <bgColor rgb="FFFFEB9C"/>
        </patternFill>
      </fill>
    </dxf>
    <dxf>
      <font>
        <b val="0"/>
        <i val="0"/>
      </font>
      <fill>
        <patternFill>
          <bgColor theme="5" tint="0.79998168889431442"/>
        </patternFill>
      </fill>
    </dxf>
    <dxf>
      <fill>
        <patternFill>
          <bgColor rgb="FFF8DFE9"/>
        </patternFill>
      </fill>
    </dxf>
    <dxf>
      <fill>
        <patternFill>
          <bgColor rgb="FFC1F0C8"/>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C00000"/>
      </font>
      <fill>
        <patternFill>
          <bgColor rgb="FFF8DFE9"/>
        </patternFill>
      </fill>
    </dxf>
    <dxf>
      <font>
        <color rgb="FFC00000"/>
      </font>
      <fill>
        <patternFill>
          <bgColor rgb="FFF8DFE9"/>
        </patternFill>
      </fill>
    </dxf>
    <dxf>
      <font>
        <color rgb="FF9C5700"/>
      </font>
      <fill>
        <patternFill>
          <bgColor rgb="FFFFEB9C"/>
        </patternFill>
      </fill>
    </dxf>
    <dxf>
      <font>
        <color rgb="FFC00000"/>
      </font>
      <fill>
        <patternFill>
          <bgColor rgb="FFF8DFE9"/>
        </patternFill>
      </fill>
    </dxf>
    <dxf>
      <font>
        <b val="0"/>
        <i val="0"/>
        <strike val="0"/>
        <condense val="0"/>
        <extend val="0"/>
        <outline val="0"/>
        <shadow val="0"/>
        <u val="none"/>
        <vertAlign val="baseline"/>
        <sz val="11"/>
        <color rgb="FF2E2E2E"/>
        <name val="Calibri"/>
        <family val="2"/>
        <scheme val="none"/>
      </font>
      <numFmt numFmtId="166" formatCode="#,##0\ &quot;$&quot;"/>
      <alignment horizontal="general" vertical="center" textRotation="0" wrapText="0" indent="0" justifyLastLine="0" shrinkToFit="0" readingOrder="0"/>
    </dxf>
    <dxf>
      <numFmt numFmtId="166" formatCode="#,##0\ &quot;$&quot;"/>
      <alignment vertical="center" textRotation="0" indent="0" justifyLastLine="0" shrinkToFit="0" readingOrder="0"/>
      <protection locked="0" hidden="0"/>
    </dxf>
    <dxf>
      <font>
        <b val="0"/>
        <i val="0"/>
        <strike val="0"/>
        <condense val="0"/>
        <extend val="0"/>
        <outline val="0"/>
        <shadow val="0"/>
        <u val="none"/>
        <vertAlign val="baseline"/>
        <sz val="11"/>
        <color rgb="FF2E2E2E"/>
        <name val="Calibri"/>
        <family val="2"/>
        <scheme val="none"/>
      </font>
      <alignment horizontal="general" vertical="center" textRotation="0" wrapText="0" indent="0" justifyLastLine="0" shrinkToFit="0" readingOrder="0"/>
    </dxf>
    <dxf>
      <numFmt numFmtId="0" formatCode="General"/>
      <fill>
        <patternFill patternType="solid">
          <fgColor indexed="64"/>
          <bgColor rgb="FFE8F5F3"/>
        </patternFill>
      </fill>
      <alignment vertical="center" textRotation="0" indent="0" justifyLastLine="0" shrinkToFit="0" readingOrder="0"/>
      <protection locked="1" hidden="0"/>
    </dxf>
    <dxf>
      <font>
        <b val="0"/>
        <i val="0"/>
        <strike val="0"/>
        <condense val="0"/>
        <extend val="0"/>
        <outline val="0"/>
        <shadow val="0"/>
        <u val="none"/>
        <vertAlign val="baseline"/>
        <sz val="11"/>
        <color rgb="FF2E2E2E"/>
        <name val="Calibri"/>
        <family val="2"/>
        <scheme val="none"/>
      </font>
      <numFmt numFmtId="165" formatCode="#,##0.00\ &quot;$&quot;"/>
      <alignment horizontal="general" vertical="center" textRotation="0" wrapText="0" indent="0" justifyLastLine="0" shrinkToFit="0" readingOrder="0"/>
    </dxf>
    <dxf>
      <numFmt numFmtId="165" formatCode="#,##0.00\ &quot;$&quot;"/>
      <fill>
        <patternFill patternType="solid">
          <fgColor indexed="64"/>
          <bgColor rgb="FFE8F5F3"/>
        </patternFill>
      </fill>
      <alignment vertical="center" textRotation="0" indent="0" justifyLastLine="0" shrinkToFit="0" readingOrder="0"/>
      <protection locked="1" hidden="0"/>
    </dxf>
    <dxf>
      <font>
        <b val="0"/>
        <i val="0"/>
        <strike val="0"/>
        <condense val="0"/>
        <extend val="0"/>
        <outline val="0"/>
        <shadow val="0"/>
        <u val="none"/>
        <vertAlign val="baseline"/>
        <sz val="11"/>
        <color rgb="FF2E2E2E"/>
        <name val="Calibri"/>
        <family val="2"/>
        <scheme val="none"/>
      </font>
      <numFmt numFmtId="165" formatCode="#,##0.00\ &quot;$&quot;"/>
      <alignment horizontal="general" vertical="center" textRotation="0" wrapText="0" indent="0" justifyLastLine="0" shrinkToFit="0" readingOrder="0"/>
    </dxf>
    <dxf>
      <numFmt numFmtId="165" formatCode="#,##0.00\ &quot;$&quot;"/>
      <fill>
        <patternFill patternType="solid">
          <fgColor indexed="64"/>
          <bgColor rgb="FFE8F5F3"/>
        </patternFill>
      </fill>
      <alignment vertical="center" textRotation="0" indent="0" justifyLastLine="0" shrinkToFit="0" readingOrder="0"/>
      <protection locked="1" hidden="0"/>
    </dxf>
    <dxf>
      <font>
        <b val="0"/>
        <i val="0"/>
        <strike val="0"/>
        <condense val="0"/>
        <extend val="0"/>
        <outline val="0"/>
        <shadow val="0"/>
        <u val="none"/>
        <vertAlign val="baseline"/>
        <sz val="11"/>
        <color rgb="FF2E2E2E"/>
        <name val="Calibri"/>
        <family val="2"/>
        <scheme val="none"/>
      </font>
      <numFmt numFmtId="165" formatCode="#,##0.00\ &quot;$&quot;"/>
      <alignment horizontal="general" vertical="center" textRotation="0" wrapText="0" indent="0" justifyLastLine="0" shrinkToFit="0" readingOrder="0"/>
    </dxf>
    <dxf>
      <numFmt numFmtId="165" formatCode="#,##0.00\ &quot;$&quot;"/>
      <fill>
        <patternFill patternType="solid">
          <fgColor indexed="64"/>
          <bgColor rgb="FFE8F5F3"/>
        </patternFill>
      </fill>
      <alignment vertical="center" textRotation="0" indent="0" justifyLastLine="0" shrinkToFit="0" readingOrder="0"/>
      <protection locked="1" hidden="0"/>
    </dxf>
    <dxf>
      <font>
        <b val="0"/>
        <i val="0"/>
        <strike val="0"/>
        <condense val="0"/>
        <extend val="0"/>
        <outline val="0"/>
        <shadow val="0"/>
        <u val="none"/>
        <vertAlign val="baseline"/>
        <sz val="11"/>
        <color rgb="FF2E2E2E"/>
        <name val="Calibri"/>
        <family val="2"/>
        <scheme val="none"/>
      </font>
      <numFmt numFmtId="165" formatCode="#,##0.00\ &quot;$&quot;"/>
      <alignment horizontal="general" vertical="center" textRotation="0" wrapText="0" indent="0" justifyLastLine="0" shrinkToFit="0" readingOrder="0"/>
    </dxf>
    <dxf>
      <numFmt numFmtId="165" formatCode="#,##0.00\ &quot;$&quot;"/>
      <fill>
        <patternFill patternType="solid">
          <fgColor indexed="64"/>
          <bgColor rgb="FFE8F5F3"/>
        </patternFill>
      </fill>
      <alignment vertical="center" textRotation="0" indent="0" justifyLastLine="0" shrinkToFit="0" readingOrder="0"/>
      <protection locked="1" hidden="0"/>
    </dxf>
    <dxf>
      <font>
        <b val="0"/>
        <i val="0"/>
        <strike val="0"/>
        <condense val="0"/>
        <extend val="0"/>
        <outline val="0"/>
        <shadow val="0"/>
        <u val="none"/>
        <vertAlign val="baseline"/>
        <sz val="11"/>
        <color rgb="FF2E2E2E"/>
        <name val="Calibri"/>
        <family val="2"/>
        <scheme val="none"/>
      </font>
      <alignment horizontal="general" vertical="center" textRotation="0" wrapText="0" indent="0" justifyLastLine="0" shrinkToFit="0" readingOrder="0"/>
    </dxf>
    <dxf>
      <alignment vertical="center" textRotation="0" indent="0" justifyLastLine="0" shrinkToFit="0" readingOrder="0"/>
      <protection locked="0" hidden="0"/>
    </dxf>
    <dxf>
      <font>
        <b val="0"/>
        <i val="0"/>
        <strike val="0"/>
        <condense val="0"/>
        <extend val="0"/>
        <outline val="0"/>
        <shadow val="0"/>
        <u val="none"/>
        <vertAlign val="baseline"/>
        <sz val="11"/>
        <color rgb="FF2E2E2E"/>
        <name val="Calibri"/>
        <family val="2"/>
        <scheme val="none"/>
      </font>
      <alignment horizontal="general" vertical="center" textRotation="0" wrapText="0" indent="0" justifyLastLine="0" shrinkToFit="0" readingOrder="0"/>
    </dxf>
    <dxf>
      <alignment vertical="center" textRotation="0" indent="0" justifyLastLine="0" shrinkToFit="0" readingOrder="0"/>
      <protection locked="0" hidden="0"/>
    </dxf>
    <dxf>
      <font>
        <b val="0"/>
        <i val="0"/>
        <strike val="0"/>
        <condense val="0"/>
        <extend val="0"/>
        <outline val="0"/>
        <shadow val="0"/>
        <u val="none"/>
        <vertAlign val="baseline"/>
        <sz val="11"/>
        <color rgb="FF2E2E2E"/>
        <name val="Calibri"/>
        <family val="2"/>
        <scheme val="none"/>
      </font>
      <alignment horizontal="general" vertical="center" textRotation="0" wrapText="0" indent="0" justifyLastLine="0" shrinkToFit="0" readingOrder="0"/>
    </dxf>
    <dxf>
      <fill>
        <patternFill patternType="solid">
          <fgColor indexed="64"/>
          <bgColor rgb="FFE8F5F3"/>
        </patternFill>
      </fill>
      <alignment vertical="center" textRotation="0" indent="0" justifyLastLine="0" shrinkToFit="0" readingOrder="0"/>
      <protection locked="1" hidden="0"/>
    </dxf>
    <dxf>
      <font>
        <strike val="0"/>
        <outline val="0"/>
        <shadow val="0"/>
        <u val="none"/>
        <vertAlign val="baseline"/>
        <sz val="11"/>
        <color rgb="FF2E2E2E"/>
        <name val="Calibri"/>
        <family val="2"/>
        <scheme val="none"/>
      </font>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vertical="center" textRotation="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none"/>
      </font>
    </dxf>
    <dxf>
      <font>
        <b val="0"/>
        <i val="0"/>
        <strike val="0"/>
        <condense val="0"/>
        <extend val="0"/>
        <outline val="0"/>
        <shadow val="0"/>
        <u val="none"/>
        <vertAlign val="baseline"/>
        <sz val="10"/>
        <color theme="1"/>
        <name val="Calibri"/>
        <family val="2"/>
        <scheme val="none"/>
      </font>
      <numFmt numFmtId="30" formatCode="@"/>
      <alignment horizontal="left" vertical="center" textRotation="0" wrapText="0" indent="0" justifyLastLine="0" shrinkToFit="0" readingOrder="0"/>
      <protection locked="0" hidden="0"/>
    </dxf>
    <dxf>
      <font>
        <b/>
        <i val="0"/>
        <strike val="0"/>
        <condense val="0"/>
        <extend val="0"/>
        <outline val="0"/>
        <shadow val="0"/>
        <u val="none"/>
        <vertAlign val="baseline"/>
        <sz val="9"/>
        <color theme="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theme="1"/>
        <name val="Calibri"/>
        <family val="2"/>
        <scheme val="none"/>
      </font>
      <alignment horizontal="center" vertical="center" textRotation="0" wrapText="0" indent="0" justifyLastLine="0" shrinkToFit="0" readingOrder="0"/>
    </dxf>
    <dxf>
      <font>
        <strike val="0"/>
        <outline val="0"/>
        <shadow val="0"/>
        <vertAlign val="baseline"/>
        <name val="Calibri"/>
        <family val="2"/>
        <scheme val="none"/>
      </font>
    </dxf>
    <dxf>
      <font>
        <b val="0"/>
        <i val="0"/>
        <strike val="0"/>
        <condense val="0"/>
        <extend val="0"/>
        <outline val="0"/>
        <shadow val="0"/>
        <u val="none"/>
        <vertAlign val="baseline"/>
        <sz val="10"/>
        <color theme="1"/>
        <name val="Calibri"/>
        <family val="2"/>
        <scheme val="none"/>
      </font>
      <alignment vertical="center" textRotation="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1" hidden="0"/>
    </dxf>
    <dxf>
      <alignment horizontal="left" vertical="center" textRotation="0" wrapText="0" relativeIndent="1" justifyLastLine="0" shrinkToFit="0" readingOrder="0"/>
      <protection locked="0" hidden="0"/>
    </dxf>
    <dxf>
      <numFmt numFmtId="32" formatCode="_ * #,##0_)\ &quot;$&quot;_ ;_ * \(#,##0\)\ &quot;$&quot;_ ;_ * &quot;-&quot;_)\ &quot;$&quot;_ ;_ @_ "/>
      <alignment horizontal="general" vertical="center" textRotation="0" wrapText="0" indent="0" justifyLastLine="0" shrinkToFit="0" readingOrder="0"/>
      <protection locked="1" hidden="0"/>
    </dxf>
    <dxf>
      <numFmt numFmtId="32" formatCode="_ * #,##0_)\ &quot;$&quot;_ ;_ * \(#,##0\)\ &quot;$&quot;_ ;_ * &quot;-&quot;_)\ &quot;$&quot;_ ;_ @_ "/>
      <alignment horizontal="right" vertical="center" textRotation="0" wrapText="0" indent="0" justifyLastLine="0" shrinkToFit="0" readingOrder="0"/>
      <protection locked="0" hidden="0"/>
    </dxf>
    <dxf>
      <numFmt numFmtId="32" formatCode="_ * #,##0_)\ &quot;$&quot;_ ;_ * \(#,##0\)\ &quot;$&quot;_ ;_ * &quot;-&quot;_)\ &quot;$&quot;_ ;_ @_ "/>
      <alignment horizontal="general" vertical="center" textRotation="0" wrapText="0" indent="0" justifyLastLine="0" shrinkToFit="0" readingOrder="0"/>
      <protection locked="1" hidden="0"/>
    </dxf>
    <dxf>
      <numFmt numFmtId="32" formatCode="_ * #,##0_)\ &quot;$&quot;_ ;_ * \(#,##0\)\ &quot;$&quot;_ ;_ * &quot;-&quot;_)\ &quot;$&quot;_ ;_ @_ "/>
      <alignment horizontal="right" vertical="center" textRotation="0" wrapText="0" indent="0" justifyLastLine="0" shrinkToFit="0" readingOrder="0"/>
      <protection locked="0" hidden="0"/>
    </dxf>
    <dxf>
      <numFmt numFmtId="32" formatCode="_ * #,##0_)\ &quot;$&quot;_ ;_ * \(#,##0\)\ &quot;$&quot;_ ;_ * &quot;-&quot;_)\ &quot;$&quot;_ ;_ @_ "/>
      <alignment horizontal="general" vertical="center" textRotation="0" wrapText="0" indent="0" justifyLastLine="0" shrinkToFit="0" readingOrder="0"/>
      <protection locked="1" hidden="0"/>
    </dxf>
    <dxf>
      <numFmt numFmtId="32" formatCode="_ * #,##0_)\ &quot;$&quot;_ ;_ * \(#,##0\)\ &quot;$&quot;_ ;_ * &quot;-&quot;_)\ &quot;$&quot;_ ;_ @_ "/>
      <alignment horizontal="right" vertical="center" textRotation="0" wrapText="0" indent="0" justifyLastLine="0" shrinkToFit="0" readingOrder="0"/>
      <protection locked="0" hidden="0"/>
    </dxf>
    <dxf>
      <numFmt numFmtId="32" formatCode="_ * #,##0_)\ &quot;$&quot;_ ;_ * \(#,##0\)\ &quot;$&quot;_ ;_ * &quot;-&quot;_)\ &quot;$&quot;_ ;_ @_ "/>
      <alignment horizontal="right" vertical="center" textRotation="0" wrapText="0" indent="0" justifyLastLine="0" shrinkToFit="0" readingOrder="0"/>
      <protection locked="1" hidden="0"/>
    </dxf>
    <dxf>
      <numFmt numFmtId="0" formatCode="General"/>
      <alignment horizontal="right" vertical="center" textRotation="0" wrapText="0" indent="1" justifyLastLine="0" shrinkToFit="0" readingOrder="0"/>
      <protection locked="0" hidden="0"/>
    </dxf>
    <dxf>
      <alignment horizontal="general" vertical="center" textRotation="0" wrapText="0" indent="0" justifyLastLine="0" shrinkToFit="0" readingOrder="0"/>
      <protection locked="1" hidden="0"/>
    </dxf>
    <dxf>
      <numFmt numFmtId="164" formatCode="yyyy/mm/dd;@"/>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1" hidden="0"/>
    </dxf>
    <dxf>
      <numFmt numFmtId="30" formatCode="@"/>
      <alignment horizontal="left" vertical="center" textRotation="0" wrapText="1" relativeIndent="1" justifyLastLine="0" shrinkToFit="0" readingOrder="0"/>
      <protection locked="0" hidden="0"/>
    </dxf>
    <dxf>
      <alignment horizontal="left" vertical="center" textRotation="0" wrapText="0" indent="1" justifyLastLine="0" shrinkToFit="0" readingOrder="0"/>
      <protection locked="1" hidden="0"/>
    </dxf>
    <dxf>
      <alignment horizontal="left" vertical="center" textRotation="0" wrapText="0" relativeIndent="1" justifyLastLine="0" shrinkToFit="0" readingOrder="0"/>
      <protection locked="0" hidden="0"/>
    </dxf>
    <dxf>
      <alignment horizontal="center" vertical="center" textRotation="0" wrapText="0" indent="0" justifyLastLine="0" shrinkToFit="0" readingOrder="0"/>
      <protection locked="1" hidden="0"/>
    </dxf>
    <dxf>
      <font>
        <sz val="12"/>
      </font>
      <numFmt numFmtId="30" formatCode="@"/>
      <alignment horizontal="center" vertical="center" textRotation="0" wrapText="0" indent="0" justifyLastLine="0" shrinkToFit="0" readingOrder="0"/>
      <protection locked="0" hidden="0"/>
    </dxf>
    <dxf>
      <protection locked="1" hidden="0"/>
    </dxf>
    <dxf>
      <alignment horizontal="general" vertical="center" textRotation="0" wrapText="0" indent="0" justifyLastLine="0" shrinkToFit="0" readingOrder="0"/>
      <protection locked="0" hidden="0"/>
    </dxf>
    <dxf>
      <alignment horizontal="center" vertical="center" textRotation="0" wrapText="1" indent="0" justifyLastLine="0" shrinkToFit="0" readingOrder="0"/>
      <protection locked="1" hidden="0"/>
    </dxf>
    <dxf>
      <fill>
        <patternFill>
          <bgColor theme="0"/>
        </patternFill>
      </fill>
    </dxf>
    <dxf>
      <fill>
        <patternFill>
          <bgColor theme="0" tint="-4.9989318521683403E-2"/>
        </patternFill>
      </fill>
    </dxf>
    <dxf>
      <font>
        <b/>
        <i val="0"/>
        <color theme="0"/>
      </font>
      <fill>
        <patternFill>
          <bgColor theme="2" tint="-9.9948118533890809E-2"/>
        </patternFill>
      </fill>
      <border>
        <top style="thick">
          <color theme="1"/>
        </top>
      </border>
    </dxf>
    <dxf>
      <font>
        <b/>
        <i val="0"/>
        <color theme="0"/>
      </font>
      <fill>
        <patternFill>
          <bgColor theme="1"/>
        </patternFill>
      </fill>
    </dxf>
    <dxf>
      <border>
        <left style="thin">
          <color rgb="FFE3E3E3"/>
        </left>
        <right style="thin">
          <color rgb="FFE3E3E3"/>
        </right>
        <top style="thin">
          <color rgb="FFE3E3E3"/>
        </top>
        <bottom style="thin">
          <color rgb="FFE3E3E3"/>
        </bottom>
        <vertical style="thin">
          <color rgb="FFE3E3E3"/>
        </vertical>
        <horizontal style="thin">
          <color rgb="FFE3E3E3"/>
        </horizontal>
      </border>
    </dxf>
    <dxf>
      <fill>
        <patternFill>
          <bgColor theme="0"/>
        </patternFill>
      </fill>
    </dxf>
    <dxf>
      <fill>
        <patternFill>
          <bgColor theme="0" tint="-4.9989318521683403E-2"/>
        </patternFill>
      </fill>
    </dxf>
    <dxf>
      <font>
        <b/>
        <i val="0"/>
        <color theme="0"/>
      </font>
      <fill>
        <patternFill>
          <bgColor theme="1" tint="0.34998626667073579"/>
        </patternFill>
      </fill>
      <border>
        <top style="thick">
          <color rgb="FF1A7F74"/>
        </top>
      </border>
    </dxf>
    <dxf>
      <font>
        <b/>
        <i val="0"/>
        <color theme="0"/>
      </font>
      <fill>
        <patternFill>
          <bgColor theme="1"/>
        </patternFill>
      </fill>
    </dxf>
    <dxf>
      <border>
        <left style="thin">
          <color rgb="FFE3E3E3"/>
        </left>
        <right style="thin">
          <color rgb="FFE3E3E3"/>
        </right>
        <top style="thin">
          <color rgb="FFE3E3E3"/>
        </top>
        <bottom style="thin">
          <color rgb="FFE3E3E3"/>
        </bottom>
        <vertical style="thin">
          <color rgb="FFE3E3E3"/>
        </vertical>
        <horizontal style="thin">
          <color rgb="FFE3E3E3"/>
        </horizontal>
      </border>
    </dxf>
    <dxf>
      <fill>
        <patternFill>
          <bgColor theme="0"/>
        </patternFill>
      </fill>
    </dxf>
    <dxf>
      <fill>
        <patternFill>
          <bgColor theme="0" tint="-4.9989318521683403E-2"/>
        </patternFill>
      </fill>
    </dxf>
    <dxf>
      <font>
        <b/>
        <i val="0"/>
      </font>
      <fill>
        <patternFill>
          <bgColor rgb="FFEBF3FB"/>
        </patternFill>
      </fill>
      <border>
        <top style="thick">
          <color rgb="FF2D5FA4"/>
        </top>
      </border>
    </dxf>
    <dxf>
      <font>
        <b/>
        <i val="0"/>
        <color theme="0"/>
      </font>
      <fill>
        <patternFill>
          <bgColor rgb="FF2D5FA4"/>
        </patternFill>
      </fill>
    </dxf>
    <dxf>
      <border>
        <left style="thin">
          <color rgb="FFE3E3E3"/>
        </left>
        <right style="thin">
          <color rgb="FFE3E3E3"/>
        </right>
        <top style="thin">
          <color rgb="FFE3E3E3"/>
        </top>
        <bottom style="thin">
          <color rgb="FFE3E3E3"/>
        </bottom>
        <vertical style="thin">
          <color rgb="FFE3E3E3"/>
        </vertical>
        <horizontal style="thin">
          <color rgb="FFE3E3E3"/>
        </horizontal>
      </border>
    </dxf>
    <dxf>
      <fill>
        <patternFill>
          <bgColor theme="0"/>
        </patternFill>
      </fill>
    </dxf>
    <dxf>
      <fill>
        <patternFill>
          <bgColor rgb="FFF2F2F2"/>
        </patternFill>
      </fill>
    </dxf>
    <dxf>
      <font>
        <b/>
        <i val="0"/>
        <color rgb="FF2E2E2E"/>
      </font>
      <fill>
        <patternFill>
          <bgColor rgb="FFF2F2F2"/>
        </patternFill>
      </fill>
      <border>
        <top style="thick">
          <color theme="1"/>
        </top>
      </border>
    </dxf>
    <dxf>
      <font>
        <b/>
        <i val="0"/>
        <color theme="0"/>
      </font>
      <fill>
        <patternFill>
          <bgColor theme="1"/>
        </patternFill>
      </fill>
    </dxf>
    <dxf>
      <border>
        <left style="thin">
          <color rgb="FFE3E3E3"/>
        </left>
        <right style="thin">
          <color rgb="FFE3E3E3"/>
        </right>
        <top style="thin">
          <color rgb="FFE3E3E3"/>
        </top>
        <bottom style="thin">
          <color rgb="FFE3E3E3"/>
        </bottom>
        <vertical style="thin">
          <color rgb="FFE3E3E3"/>
        </vertical>
        <horizontal style="thin">
          <color rgb="FFE3E3E3"/>
        </horizontal>
      </border>
    </dxf>
    <dxf>
      <fill>
        <patternFill>
          <bgColor theme="0"/>
        </patternFill>
      </fill>
    </dxf>
    <dxf>
      <fill>
        <patternFill>
          <bgColor theme="0" tint="-4.9989318521683403E-2"/>
        </patternFill>
      </fill>
    </dxf>
    <dxf>
      <font>
        <b/>
        <i val="0"/>
      </font>
      <fill>
        <patternFill>
          <bgColor rgb="FFDFF9F6"/>
        </patternFill>
      </fill>
      <border>
        <top style="thick">
          <color rgb="FF1A7F74"/>
        </top>
      </border>
    </dxf>
    <dxf>
      <font>
        <b/>
        <i val="0"/>
        <color theme="0"/>
      </font>
      <fill>
        <patternFill>
          <bgColor rgb="FF1A7F74"/>
        </patternFill>
      </fill>
    </dxf>
    <dxf>
      <border>
        <left style="thin">
          <color rgb="FFE3E3E3"/>
        </left>
        <right style="thin">
          <color rgb="FFE3E3E3"/>
        </right>
        <top style="thin">
          <color rgb="FFE3E3E3"/>
        </top>
        <bottom style="thin">
          <color rgb="FFE3E3E3"/>
        </bottom>
        <vertical style="thin">
          <color rgb="FFE3E3E3"/>
        </vertical>
        <horizontal style="thin">
          <color rgb="FFE3E3E3"/>
        </horizontal>
      </border>
    </dxf>
  </dxfs>
  <tableStyles count="5" defaultTableStyle="TableStyleMedium2" defaultPivotStyle="PivotStyleLight16">
    <tableStyle name="Musicaction AJU" pivot="0" count="5" xr9:uid="{78535889-308A-4753-B11B-53085F95CEC4}">
      <tableStyleElement type="wholeTable" dxfId="114"/>
      <tableStyleElement type="headerRow" dxfId="113"/>
      <tableStyleElement type="totalRow" dxfId="112"/>
      <tableStyleElement type="firstRowStripe" dxfId="111"/>
      <tableStyleElement type="secondRowStripe" dxfId="110"/>
    </tableStyle>
    <tableStyle name="Musicaction AJU ADMIN" pivot="0" count="5" xr9:uid="{3EB9230C-ADC7-4CC8-9F80-9AFC931C3130}">
      <tableStyleElement type="wholeTable" dxfId="109"/>
      <tableStyleElement type="headerRow" dxfId="108"/>
      <tableStyleElement type="totalRow" dxfId="107"/>
      <tableStyleElement type="firstRowStripe" dxfId="106"/>
      <tableStyleElement type="secondRowStripe" dxfId="105"/>
    </tableStyle>
    <tableStyle name="Musicaction AJU BLEU" pivot="0" count="5" xr9:uid="{EE04D66D-F6E3-4904-8EAC-1A57C2807011}">
      <tableStyleElement type="wholeTable" dxfId="104"/>
      <tableStyleElement type="headerRow" dxfId="103"/>
      <tableStyleElement type="totalRow" dxfId="102"/>
      <tableStyleElement type="firstRowStripe" dxfId="101"/>
      <tableStyleElement type="secondRowStripe" dxfId="100"/>
    </tableStyle>
    <tableStyle name="Musicaction AJU NOIR" pivot="0" count="5" xr9:uid="{5D38C714-DFE8-4F17-A183-184DE36806D2}">
      <tableStyleElement type="wholeTable" dxfId="99"/>
      <tableStyleElement type="headerRow" dxfId="98"/>
      <tableStyleElement type="totalRow" dxfId="97"/>
      <tableStyleElement type="firstRowStripe" dxfId="96"/>
      <tableStyleElement type="secondRowStripe" dxfId="95"/>
    </tableStyle>
    <tableStyle name="Musicaction AJU NOIR 2" pivot="0" count="5" xr9:uid="{F3F77283-4767-4673-8B96-16DAC32844CE}">
      <tableStyleElement type="wholeTable" dxfId="94"/>
      <tableStyleElement type="headerRow" dxfId="93"/>
      <tableStyleElement type="totalRow" dxfId="92"/>
      <tableStyleElement type="firstRowStripe" dxfId="91"/>
      <tableStyleElement type="secondRowStripe" dxfId="90"/>
    </tableStyle>
  </tableStyles>
  <colors>
    <mruColors>
      <color rgb="FF2E2E2E"/>
      <color rgb="FF94BDC9"/>
      <color rgb="FF2D5FA4"/>
      <color rgb="FFFFEB9C"/>
      <color rgb="FF767676"/>
      <color rgb="FF919191"/>
      <color rgb="FFE8F5F3"/>
      <color rgb="FFF2F2F2"/>
      <color rgb="FFEBF3FB"/>
      <color rgb="FF1A7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svg"/><Relationship Id="rId7" Type="http://schemas.openxmlformats.org/officeDocument/2006/relationships/image" Target="../media/image10.svg"/><Relationship Id="rId2" Type="http://schemas.openxmlformats.org/officeDocument/2006/relationships/image" Target="../media/image7.png"/><Relationship Id="rId1" Type="http://schemas.openxmlformats.org/officeDocument/2006/relationships/image" Target="../media/image1.png"/><Relationship Id="rId6" Type="http://schemas.openxmlformats.org/officeDocument/2006/relationships/image" Target="../media/image9.png"/><Relationship Id="rId5" Type="http://schemas.openxmlformats.org/officeDocument/2006/relationships/image" Target="../media/image6.sv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1.png"/><Relationship Id="rId5" Type="http://schemas.openxmlformats.org/officeDocument/2006/relationships/image" Target="../media/image6.sv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8.sv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1.png"/><Relationship Id="rId5" Type="http://schemas.openxmlformats.org/officeDocument/2006/relationships/image" Target="../media/image6.sv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8.sv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image" Target="../media/image1.png"/><Relationship Id="rId5" Type="http://schemas.openxmlformats.org/officeDocument/2006/relationships/image" Target="../media/image6.sv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8.sv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115889</xdr:colOff>
      <xdr:row>0</xdr:row>
      <xdr:rowOff>112114</xdr:rowOff>
    </xdr:from>
    <xdr:to>
      <xdr:col>2</xdr:col>
      <xdr:colOff>1260435</xdr:colOff>
      <xdr:row>0</xdr:row>
      <xdr:rowOff>501764</xdr:rowOff>
    </xdr:to>
    <xdr:pic>
      <xdr:nvPicPr>
        <xdr:cNvPr id="3" name="Image 2">
          <a:extLst>
            <a:ext uri="{FF2B5EF4-FFF2-40B4-BE49-F238E27FC236}">
              <a16:creationId xmlns:a16="http://schemas.microsoft.com/office/drawing/2014/main" id="{019EA645-8C06-2E79-9A11-6B077E577D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5439" y="112114"/>
          <a:ext cx="1535071" cy="392825"/>
        </a:xfrm>
        <a:prstGeom prst="rect">
          <a:avLst/>
        </a:prstGeom>
      </xdr:spPr>
    </xdr:pic>
    <xdr:clientData/>
  </xdr:twoCellAnchor>
  <xdr:twoCellAnchor editAs="oneCell">
    <xdr:from>
      <xdr:col>1</xdr:col>
      <xdr:colOff>63501</xdr:colOff>
      <xdr:row>6</xdr:row>
      <xdr:rowOff>19053</xdr:rowOff>
    </xdr:from>
    <xdr:to>
      <xdr:col>1</xdr:col>
      <xdr:colOff>351421</xdr:colOff>
      <xdr:row>6</xdr:row>
      <xdr:rowOff>307053</xdr:rowOff>
    </xdr:to>
    <xdr:pic>
      <xdr:nvPicPr>
        <xdr:cNvPr id="6" name="Graphique 5" descr="Utilisateur avec un remplissage uni">
          <a:extLst>
            <a:ext uri="{FF2B5EF4-FFF2-40B4-BE49-F238E27FC236}">
              <a16:creationId xmlns:a16="http://schemas.microsoft.com/office/drawing/2014/main" id="{3EC005DB-6DB4-172A-6D9D-47D9CC84E16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3051" y="1533528"/>
          <a:ext cx="287920"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390526</xdr:colOff>
      <xdr:row>102</xdr:row>
      <xdr:rowOff>38100</xdr:rowOff>
    </xdr:from>
    <xdr:to>
      <xdr:col>14</xdr:col>
      <xdr:colOff>285751</xdr:colOff>
      <xdr:row>111</xdr:row>
      <xdr:rowOff>171450</xdr:rowOff>
    </xdr:to>
    <xdr:sp macro="" textlink="">
      <xdr:nvSpPr>
        <xdr:cNvPr id="2" name="Rectangle : coins arrondis 1">
          <a:extLst>
            <a:ext uri="{FF2B5EF4-FFF2-40B4-BE49-F238E27FC236}">
              <a16:creationId xmlns:a16="http://schemas.microsoft.com/office/drawing/2014/main" id="{7562D9E8-84E9-4210-96B2-AC12514DE295}"/>
            </a:ext>
          </a:extLst>
        </xdr:cNvPr>
        <xdr:cNvSpPr/>
      </xdr:nvSpPr>
      <xdr:spPr>
        <a:xfrm>
          <a:off x="6400801" y="21221700"/>
          <a:ext cx="6496050" cy="1524000"/>
        </a:xfrm>
        <a:prstGeom prst="roundRect">
          <a:avLst/>
        </a:prstGeom>
        <a:noFill/>
        <a:ln w="28575">
          <a:solidFill>
            <a:srgbClr val="E5814A"/>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spcAft>
              <a:spcPts val="600"/>
            </a:spcAft>
          </a:pPr>
          <a:endParaRPr lang="fr-FR" sz="11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2</xdr:col>
      <xdr:colOff>74614</xdr:colOff>
      <xdr:row>0</xdr:row>
      <xdr:rowOff>74014</xdr:rowOff>
    </xdr:from>
    <xdr:to>
      <xdr:col>3</xdr:col>
      <xdr:colOff>1355685</xdr:colOff>
      <xdr:row>0</xdr:row>
      <xdr:rowOff>466839</xdr:rowOff>
    </xdr:to>
    <xdr:pic>
      <xdr:nvPicPr>
        <xdr:cNvPr id="3" name="Image 2">
          <a:extLst>
            <a:ext uri="{FF2B5EF4-FFF2-40B4-BE49-F238E27FC236}">
              <a16:creationId xmlns:a16="http://schemas.microsoft.com/office/drawing/2014/main" id="{3EB20335-F98A-491C-9F88-76F92B75C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6089" y="74014"/>
          <a:ext cx="1538246" cy="389650"/>
        </a:xfrm>
        <a:prstGeom prst="rect">
          <a:avLst/>
        </a:prstGeom>
      </xdr:spPr>
    </xdr:pic>
    <xdr:clientData/>
  </xdr:twoCellAnchor>
  <xdr:oneCellAnchor>
    <xdr:from>
      <xdr:col>2</xdr:col>
      <xdr:colOff>95250</xdr:colOff>
      <xdr:row>98</xdr:row>
      <xdr:rowOff>104775</xdr:rowOff>
    </xdr:from>
    <xdr:ext cx="255175" cy="248825"/>
    <xdr:pic>
      <xdr:nvPicPr>
        <xdr:cNvPr id="4" name="Graphique 3" descr="Informations avec un remplissage uni">
          <a:extLst>
            <a:ext uri="{FF2B5EF4-FFF2-40B4-BE49-F238E27FC236}">
              <a16:creationId xmlns:a16="http://schemas.microsoft.com/office/drawing/2014/main" id="{B415B648-FCD1-499B-9AAA-FAE63681C74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66725" y="20180300"/>
          <a:ext cx="255175" cy="248825"/>
        </a:xfrm>
        <a:prstGeom prst="rect">
          <a:avLst/>
        </a:prstGeom>
      </xdr:spPr>
    </xdr:pic>
    <xdr:clientData/>
  </xdr:oneCellAnchor>
  <xdr:twoCellAnchor editAs="oneCell">
    <xdr:from>
      <xdr:col>2</xdr:col>
      <xdr:colOff>209550</xdr:colOff>
      <xdr:row>13</xdr:row>
      <xdr:rowOff>101600</xdr:rowOff>
    </xdr:from>
    <xdr:to>
      <xdr:col>3</xdr:col>
      <xdr:colOff>210725</xdr:colOff>
      <xdr:row>13</xdr:row>
      <xdr:rowOff>350425</xdr:rowOff>
    </xdr:to>
    <xdr:pic>
      <xdr:nvPicPr>
        <xdr:cNvPr id="5" name="Graphique 4" descr="Informations avec un remplissage uni">
          <a:extLst>
            <a:ext uri="{FF2B5EF4-FFF2-40B4-BE49-F238E27FC236}">
              <a16:creationId xmlns:a16="http://schemas.microsoft.com/office/drawing/2014/main" id="{EAB712CD-5462-47FD-AD28-74304E2FD50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1025" y="2168525"/>
          <a:ext cx="258350" cy="248825"/>
        </a:xfrm>
        <a:prstGeom prst="rect">
          <a:avLst/>
        </a:prstGeom>
      </xdr:spPr>
    </xdr:pic>
    <xdr:clientData/>
  </xdr:twoCellAnchor>
  <xdr:twoCellAnchor editAs="oneCell">
    <xdr:from>
      <xdr:col>8</xdr:col>
      <xdr:colOff>161925</xdr:colOff>
      <xdr:row>2</xdr:row>
      <xdr:rowOff>76200</xdr:rowOff>
    </xdr:from>
    <xdr:to>
      <xdr:col>14</xdr:col>
      <xdr:colOff>171450</xdr:colOff>
      <xdr:row>10</xdr:row>
      <xdr:rowOff>133350</xdr:rowOff>
    </xdr:to>
    <xdr:sp macro="" textlink="">
      <xdr:nvSpPr>
        <xdr:cNvPr id="6" name="Rectangle : coins arrondis 5">
          <a:extLst>
            <a:ext uri="{FF2B5EF4-FFF2-40B4-BE49-F238E27FC236}">
              <a16:creationId xmlns:a16="http://schemas.microsoft.com/office/drawing/2014/main" id="{5A2FB4EC-8BC5-4FC2-9CE7-781AF801AA71}"/>
            </a:ext>
          </a:extLst>
        </xdr:cNvPr>
        <xdr:cNvSpPr/>
      </xdr:nvSpPr>
      <xdr:spPr>
        <a:xfrm>
          <a:off x="6696075" y="857250"/>
          <a:ext cx="6143625" cy="1238250"/>
        </a:xfrm>
        <a:prstGeom prst="roundRect">
          <a:avLst/>
        </a:prstGeom>
        <a:noFill/>
        <a:ln w="28575">
          <a:solidFill>
            <a:srgbClr val="F4F4F4"/>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spcAft>
              <a:spcPts val="600"/>
            </a:spcAft>
          </a:pPr>
          <a:endParaRPr lang="fr-FR" sz="11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106364</xdr:colOff>
      <xdr:row>0</xdr:row>
      <xdr:rowOff>105764</xdr:rowOff>
    </xdr:from>
    <xdr:to>
      <xdr:col>2</xdr:col>
      <xdr:colOff>965160</xdr:colOff>
      <xdr:row>0</xdr:row>
      <xdr:rowOff>495414</xdr:rowOff>
    </xdr:to>
    <xdr:pic>
      <xdr:nvPicPr>
        <xdr:cNvPr id="5" name="Image 4">
          <a:extLst>
            <a:ext uri="{FF2B5EF4-FFF2-40B4-BE49-F238E27FC236}">
              <a16:creationId xmlns:a16="http://schemas.microsoft.com/office/drawing/2014/main" id="{0663C2C3-F45F-47CF-AA78-2253C7436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5964" y="105764"/>
          <a:ext cx="1531896" cy="389650"/>
        </a:xfrm>
        <a:prstGeom prst="rect">
          <a:avLst/>
        </a:prstGeom>
      </xdr:spPr>
    </xdr:pic>
    <xdr:clientData/>
  </xdr:twoCellAnchor>
  <xdr:oneCellAnchor>
    <xdr:from>
      <xdr:col>1</xdr:col>
      <xdr:colOff>215900</xdr:colOff>
      <xdr:row>15</xdr:row>
      <xdr:rowOff>95250</xdr:rowOff>
    </xdr:from>
    <xdr:ext cx="248825" cy="248825"/>
    <xdr:pic>
      <xdr:nvPicPr>
        <xdr:cNvPr id="3" name="Graphique 2" descr="Irritant avec un remplissage uni">
          <a:extLst>
            <a:ext uri="{FF2B5EF4-FFF2-40B4-BE49-F238E27FC236}">
              <a16:creationId xmlns:a16="http://schemas.microsoft.com/office/drawing/2014/main" id="{572AA722-8219-4794-94B8-585393947C0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825500" y="3162300"/>
          <a:ext cx="248825" cy="248825"/>
        </a:xfrm>
        <a:prstGeom prst="rect">
          <a:avLst/>
        </a:prstGeom>
      </xdr:spPr>
    </xdr:pic>
    <xdr:clientData/>
  </xdr:oneCellAnchor>
  <xdr:oneCellAnchor>
    <xdr:from>
      <xdr:col>1</xdr:col>
      <xdr:colOff>211137</xdr:colOff>
      <xdr:row>11</xdr:row>
      <xdr:rowOff>111125</xdr:rowOff>
    </xdr:from>
    <xdr:ext cx="258350" cy="245650"/>
    <xdr:pic>
      <xdr:nvPicPr>
        <xdr:cNvPr id="6" name="Graphique 5" descr="Informations avec un remplissage uni">
          <a:extLst>
            <a:ext uri="{FF2B5EF4-FFF2-40B4-BE49-F238E27FC236}">
              <a16:creationId xmlns:a16="http://schemas.microsoft.com/office/drawing/2014/main" id="{F91F2919-C2DF-487D-A75A-5FC5605DAD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20737" y="2425700"/>
          <a:ext cx="258350" cy="245650"/>
        </a:xfrm>
        <a:prstGeom prst="rect">
          <a:avLst/>
        </a:prstGeom>
      </xdr:spPr>
    </xdr:pic>
    <xdr:clientData/>
  </xdr:oneCellAnchor>
  <xdr:oneCellAnchor>
    <xdr:from>
      <xdr:col>1</xdr:col>
      <xdr:colOff>219075</xdr:colOff>
      <xdr:row>13</xdr:row>
      <xdr:rowOff>171450</xdr:rowOff>
    </xdr:from>
    <xdr:ext cx="248825" cy="248825"/>
    <xdr:pic>
      <xdr:nvPicPr>
        <xdr:cNvPr id="4" name="Graphique 3" descr="Lumières allumées avec un remplissage uni">
          <a:extLst>
            <a:ext uri="{FF2B5EF4-FFF2-40B4-BE49-F238E27FC236}">
              <a16:creationId xmlns:a16="http://schemas.microsoft.com/office/drawing/2014/main" id="{38405225-C43D-4451-A827-E200800929C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rcRect/>
        <a:stretch/>
      </xdr:blipFill>
      <xdr:spPr>
        <a:xfrm>
          <a:off x="434975" y="3724275"/>
          <a:ext cx="248825" cy="24882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2</xdr:col>
      <xdr:colOff>85725</xdr:colOff>
      <xdr:row>0</xdr:row>
      <xdr:rowOff>139700</xdr:rowOff>
    </xdr:from>
    <xdr:to>
      <xdr:col>3</xdr:col>
      <xdr:colOff>639721</xdr:colOff>
      <xdr:row>0</xdr:row>
      <xdr:rowOff>532525</xdr:rowOff>
    </xdr:to>
    <xdr:pic>
      <xdr:nvPicPr>
        <xdr:cNvPr id="5" name="Image 4">
          <a:extLst>
            <a:ext uri="{FF2B5EF4-FFF2-40B4-BE49-F238E27FC236}">
              <a16:creationId xmlns:a16="http://schemas.microsoft.com/office/drawing/2014/main" id="{865479C4-8086-4B96-BD0D-86DB003CF6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3900" y="139700"/>
          <a:ext cx="1531896" cy="392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125414</xdr:colOff>
      <xdr:row>0</xdr:row>
      <xdr:rowOff>74014</xdr:rowOff>
    </xdr:from>
    <xdr:to>
      <xdr:col>6</xdr:col>
      <xdr:colOff>95210</xdr:colOff>
      <xdr:row>0</xdr:row>
      <xdr:rowOff>466839</xdr:rowOff>
    </xdr:to>
    <xdr:pic>
      <xdr:nvPicPr>
        <xdr:cNvPr id="2" name="Image 1">
          <a:extLst>
            <a:ext uri="{FF2B5EF4-FFF2-40B4-BE49-F238E27FC236}">
              <a16:creationId xmlns:a16="http://schemas.microsoft.com/office/drawing/2014/main" id="{8332F536-70F2-4072-8A57-E6B16BAB4B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8339" y="74014"/>
          <a:ext cx="1531896" cy="392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3</xdr:col>
      <xdr:colOff>542885</xdr:colOff>
      <xdr:row>0</xdr:row>
      <xdr:rowOff>466839</xdr:rowOff>
    </xdr:to>
    <xdr:pic>
      <xdr:nvPicPr>
        <xdr:cNvPr id="2" name="Image 1">
          <a:extLst>
            <a:ext uri="{FF2B5EF4-FFF2-40B4-BE49-F238E27FC236}">
              <a16:creationId xmlns:a16="http://schemas.microsoft.com/office/drawing/2014/main" id="{0AD8CC2B-2755-48D7-A62F-870BC2F2D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89" y="74014"/>
          <a:ext cx="1535071" cy="389650"/>
        </a:xfrm>
        <a:prstGeom prst="rect">
          <a:avLst/>
        </a:prstGeom>
      </xdr:spPr>
    </xdr:pic>
    <xdr:clientData/>
  </xdr:twoCellAnchor>
  <xdr:oneCellAnchor>
    <xdr:from>
      <xdr:col>2</xdr:col>
      <xdr:colOff>107950</xdr:colOff>
      <xdr:row>13</xdr:row>
      <xdr:rowOff>101600</xdr:rowOff>
    </xdr:from>
    <xdr:ext cx="248825" cy="248825"/>
    <xdr:pic>
      <xdr:nvPicPr>
        <xdr:cNvPr id="3" name="Graphique 2" descr="Irritant avec un remplissage uni">
          <a:extLst>
            <a:ext uri="{FF2B5EF4-FFF2-40B4-BE49-F238E27FC236}">
              <a16:creationId xmlns:a16="http://schemas.microsoft.com/office/drawing/2014/main" id="{B945815B-EBF5-4964-8D75-C6F5C5C08D2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47700" y="3028950"/>
          <a:ext cx="248825" cy="248825"/>
        </a:xfrm>
        <a:prstGeom prst="rect">
          <a:avLst/>
        </a:prstGeom>
      </xdr:spPr>
    </xdr:pic>
    <xdr:clientData/>
  </xdr:oneCellAnchor>
  <xdr:oneCellAnchor>
    <xdr:from>
      <xdr:col>2</xdr:col>
      <xdr:colOff>101600</xdr:colOff>
      <xdr:row>11</xdr:row>
      <xdr:rowOff>177800</xdr:rowOff>
    </xdr:from>
    <xdr:ext cx="258350" cy="245650"/>
    <xdr:pic>
      <xdr:nvPicPr>
        <xdr:cNvPr id="4" name="Graphique 3" descr="Informations avec un remplissage uni">
          <a:extLst>
            <a:ext uri="{FF2B5EF4-FFF2-40B4-BE49-F238E27FC236}">
              <a16:creationId xmlns:a16="http://schemas.microsoft.com/office/drawing/2014/main" id="{E05B3689-C6CC-40DA-AA3D-8DFE8BA2DC2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44525" y="2149475"/>
          <a:ext cx="258350" cy="245650"/>
        </a:xfrm>
        <a:prstGeom prst="rect">
          <a:avLst/>
        </a:prstGeom>
      </xdr:spPr>
    </xdr:pic>
    <xdr:clientData/>
  </xdr:oneCellAnchor>
  <xdr:oneCellAnchor>
    <xdr:from>
      <xdr:col>2</xdr:col>
      <xdr:colOff>107950</xdr:colOff>
      <xdr:row>84</xdr:row>
      <xdr:rowOff>101600</xdr:rowOff>
    </xdr:from>
    <xdr:ext cx="248825" cy="248825"/>
    <xdr:pic>
      <xdr:nvPicPr>
        <xdr:cNvPr id="6" name="Graphique 5" descr="Irritant avec un remplissage uni">
          <a:extLst>
            <a:ext uri="{FF2B5EF4-FFF2-40B4-BE49-F238E27FC236}">
              <a16:creationId xmlns:a16="http://schemas.microsoft.com/office/drawing/2014/main" id="{65D73E04-9611-4FA5-A096-C527A77F4C9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47700" y="2867025"/>
          <a:ext cx="248825" cy="248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4</xdr:col>
      <xdr:colOff>333335</xdr:colOff>
      <xdr:row>0</xdr:row>
      <xdr:rowOff>466839</xdr:rowOff>
    </xdr:to>
    <xdr:pic>
      <xdr:nvPicPr>
        <xdr:cNvPr id="2" name="Image 1">
          <a:extLst>
            <a:ext uri="{FF2B5EF4-FFF2-40B4-BE49-F238E27FC236}">
              <a16:creationId xmlns:a16="http://schemas.microsoft.com/office/drawing/2014/main" id="{1FFB2168-9765-46F2-A245-DB16452990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6114" y="74014"/>
          <a:ext cx="1535071" cy="392825"/>
        </a:xfrm>
        <a:prstGeom prst="rect">
          <a:avLst/>
        </a:prstGeom>
      </xdr:spPr>
    </xdr:pic>
    <xdr:clientData/>
  </xdr:twoCellAnchor>
  <xdr:twoCellAnchor editAs="oneCell">
    <xdr:from>
      <xdr:col>2</xdr:col>
      <xdr:colOff>107950</xdr:colOff>
      <xdr:row>12</xdr:row>
      <xdr:rowOff>101600</xdr:rowOff>
    </xdr:from>
    <xdr:to>
      <xdr:col>2</xdr:col>
      <xdr:colOff>363125</xdr:colOff>
      <xdr:row>12</xdr:row>
      <xdr:rowOff>353600</xdr:rowOff>
    </xdr:to>
    <xdr:pic>
      <xdr:nvPicPr>
        <xdr:cNvPr id="4" name="Graphique 3" descr="Informations avec un remplissage uni">
          <a:extLst>
            <a:ext uri="{FF2B5EF4-FFF2-40B4-BE49-F238E27FC236}">
              <a16:creationId xmlns:a16="http://schemas.microsoft.com/office/drawing/2014/main" id="{1FC54A64-6FBD-8D0F-F8A1-B4C7D8635C7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50875" y="2482850"/>
          <a:ext cx="255175" cy="248825"/>
        </a:xfrm>
        <a:prstGeom prst="rect">
          <a:avLst/>
        </a:prstGeom>
      </xdr:spPr>
    </xdr:pic>
    <xdr:clientData/>
  </xdr:twoCellAnchor>
  <xdr:oneCellAnchor>
    <xdr:from>
      <xdr:col>2</xdr:col>
      <xdr:colOff>107950</xdr:colOff>
      <xdr:row>40</xdr:row>
      <xdr:rowOff>101600</xdr:rowOff>
    </xdr:from>
    <xdr:ext cx="255175" cy="248825"/>
    <xdr:pic>
      <xdr:nvPicPr>
        <xdr:cNvPr id="3" name="Graphique 2" descr="Informations avec un remplissage uni">
          <a:extLst>
            <a:ext uri="{FF2B5EF4-FFF2-40B4-BE49-F238E27FC236}">
              <a16:creationId xmlns:a16="http://schemas.microsoft.com/office/drawing/2014/main" id="{16442FC5-CBA6-4780-8E70-61D569FF77A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50875" y="11217275"/>
          <a:ext cx="255175" cy="248825"/>
        </a:xfrm>
        <a:prstGeom prst="rect">
          <a:avLst/>
        </a:prstGeom>
      </xdr:spPr>
    </xdr:pic>
    <xdr:clientData/>
  </xdr:oneCellAnchor>
  <xdr:oneCellAnchor>
    <xdr:from>
      <xdr:col>2</xdr:col>
      <xdr:colOff>107950</xdr:colOff>
      <xdr:row>64</xdr:row>
      <xdr:rowOff>101600</xdr:rowOff>
    </xdr:from>
    <xdr:ext cx="255175" cy="248825"/>
    <xdr:pic>
      <xdr:nvPicPr>
        <xdr:cNvPr id="6" name="Graphique 5" descr="Informations avec un remplissage uni">
          <a:extLst>
            <a:ext uri="{FF2B5EF4-FFF2-40B4-BE49-F238E27FC236}">
              <a16:creationId xmlns:a16="http://schemas.microsoft.com/office/drawing/2014/main" id="{FB958BA1-86DB-4AAE-A6F5-A8B562FFAB4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50875" y="14150975"/>
          <a:ext cx="255175" cy="248825"/>
        </a:xfrm>
        <a:prstGeom prst="rect">
          <a:avLst/>
        </a:prstGeom>
      </xdr:spPr>
    </xdr:pic>
    <xdr:clientData/>
  </xdr:oneCellAnchor>
  <xdr:oneCellAnchor>
    <xdr:from>
      <xdr:col>2</xdr:col>
      <xdr:colOff>104775</xdr:colOff>
      <xdr:row>93</xdr:row>
      <xdr:rowOff>168275</xdr:rowOff>
    </xdr:from>
    <xdr:ext cx="258350" cy="245650"/>
    <xdr:pic>
      <xdr:nvPicPr>
        <xdr:cNvPr id="8" name="Graphique 7" descr="Informations avec un remplissage uni">
          <a:extLst>
            <a:ext uri="{FF2B5EF4-FFF2-40B4-BE49-F238E27FC236}">
              <a16:creationId xmlns:a16="http://schemas.microsoft.com/office/drawing/2014/main" id="{DA5C20AF-8517-46FF-B5D1-A65A73558C0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44525" y="23685500"/>
          <a:ext cx="258350" cy="245650"/>
        </a:xfrm>
        <a:prstGeom prst="rect">
          <a:avLst/>
        </a:prstGeom>
      </xdr:spPr>
    </xdr:pic>
    <xdr:clientData/>
  </xdr:oneCellAnchor>
  <xdr:oneCellAnchor>
    <xdr:from>
      <xdr:col>2</xdr:col>
      <xdr:colOff>107950</xdr:colOff>
      <xdr:row>95</xdr:row>
      <xdr:rowOff>101600</xdr:rowOff>
    </xdr:from>
    <xdr:ext cx="258350" cy="245650"/>
    <xdr:pic>
      <xdr:nvPicPr>
        <xdr:cNvPr id="5" name="Graphique 4" descr="Informations avec un remplissage uni">
          <a:extLst>
            <a:ext uri="{FF2B5EF4-FFF2-40B4-BE49-F238E27FC236}">
              <a16:creationId xmlns:a16="http://schemas.microsoft.com/office/drawing/2014/main" id="{86CEC901-EE0B-4083-8525-414538E1344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47700" y="23622000"/>
          <a:ext cx="258350" cy="245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4</xdr:col>
      <xdr:colOff>333335</xdr:colOff>
      <xdr:row>0</xdr:row>
      <xdr:rowOff>466839</xdr:rowOff>
    </xdr:to>
    <xdr:pic>
      <xdr:nvPicPr>
        <xdr:cNvPr id="2" name="Image 1">
          <a:extLst>
            <a:ext uri="{FF2B5EF4-FFF2-40B4-BE49-F238E27FC236}">
              <a16:creationId xmlns:a16="http://schemas.microsoft.com/office/drawing/2014/main" id="{16926A40-0BB3-45E1-BF2E-7F5389D9A7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89" y="74014"/>
          <a:ext cx="1531896" cy="392825"/>
        </a:xfrm>
        <a:prstGeom prst="rect">
          <a:avLst/>
        </a:prstGeom>
      </xdr:spPr>
    </xdr:pic>
    <xdr:clientData/>
  </xdr:twoCellAnchor>
  <xdr:twoCellAnchor editAs="oneCell">
    <xdr:from>
      <xdr:col>2</xdr:col>
      <xdr:colOff>107950</xdr:colOff>
      <xdr:row>23</xdr:row>
      <xdr:rowOff>101600</xdr:rowOff>
    </xdr:from>
    <xdr:to>
      <xdr:col>2</xdr:col>
      <xdr:colOff>363125</xdr:colOff>
      <xdr:row>23</xdr:row>
      <xdr:rowOff>353600</xdr:rowOff>
    </xdr:to>
    <xdr:pic>
      <xdr:nvPicPr>
        <xdr:cNvPr id="8" name="Graphique 7" descr="Informations avec un remplissage uni">
          <a:extLst>
            <a:ext uri="{FF2B5EF4-FFF2-40B4-BE49-F238E27FC236}">
              <a16:creationId xmlns:a16="http://schemas.microsoft.com/office/drawing/2014/main" id="{AB99502B-2F29-47DC-9BDC-88AA11E3843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47700" y="2486025"/>
          <a:ext cx="258350" cy="248825"/>
        </a:xfrm>
        <a:prstGeom prst="rect">
          <a:avLst/>
        </a:prstGeom>
      </xdr:spPr>
    </xdr:pic>
    <xdr:clientData/>
  </xdr:twoCellAnchor>
  <xdr:oneCellAnchor>
    <xdr:from>
      <xdr:col>2</xdr:col>
      <xdr:colOff>107950</xdr:colOff>
      <xdr:row>78</xdr:row>
      <xdr:rowOff>101600</xdr:rowOff>
    </xdr:from>
    <xdr:ext cx="258350" cy="245650"/>
    <xdr:pic>
      <xdr:nvPicPr>
        <xdr:cNvPr id="3" name="Graphique 2" descr="Informations avec un remplissage uni">
          <a:extLst>
            <a:ext uri="{FF2B5EF4-FFF2-40B4-BE49-F238E27FC236}">
              <a16:creationId xmlns:a16="http://schemas.microsoft.com/office/drawing/2014/main" id="{2BEF4E1F-F83E-47A6-955A-24314DFF3BA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47700" y="5105400"/>
          <a:ext cx="258350" cy="245650"/>
        </a:xfrm>
        <a:prstGeom prst="rect">
          <a:avLst/>
        </a:prstGeom>
      </xdr:spPr>
    </xdr:pic>
    <xdr:clientData/>
  </xdr:oneCellAnchor>
  <xdr:oneCellAnchor>
    <xdr:from>
      <xdr:col>2</xdr:col>
      <xdr:colOff>107950</xdr:colOff>
      <xdr:row>80</xdr:row>
      <xdr:rowOff>101600</xdr:rowOff>
    </xdr:from>
    <xdr:ext cx="248825" cy="248825"/>
    <xdr:pic>
      <xdr:nvPicPr>
        <xdr:cNvPr id="4" name="Graphique 3" descr="Irritant avec un remplissage uni">
          <a:extLst>
            <a:ext uri="{FF2B5EF4-FFF2-40B4-BE49-F238E27FC236}">
              <a16:creationId xmlns:a16="http://schemas.microsoft.com/office/drawing/2014/main" id="{68123AE8-6478-440E-91CD-33A0ADB29E7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647700" y="19631025"/>
          <a:ext cx="248825" cy="2488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4</xdr:col>
      <xdr:colOff>336510</xdr:colOff>
      <xdr:row>0</xdr:row>
      <xdr:rowOff>463664</xdr:rowOff>
    </xdr:to>
    <xdr:pic>
      <xdr:nvPicPr>
        <xdr:cNvPr id="2" name="Image 1">
          <a:extLst>
            <a:ext uri="{FF2B5EF4-FFF2-40B4-BE49-F238E27FC236}">
              <a16:creationId xmlns:a16="http://schemas.microsoft.com/office/drawing/2014/main" id="{21396764-49F9-4045-AE0B-FCA7D8712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89" y="74014"/>
          <a:ext cx="1531896" cy="392825"/>
        </a:xfrm>
        <a:prstGeom prst="rect">
          <a:avLst/>
        </a:prstGeom>
      </xdr:spPr>
    </xdr:pic>
    <xdr:clientData/>
  </xdr:twoCellAnchor>
  <xdr:oneCellAnchor>
    <xdr:from>
      <xdr:col>2</xdr:col>
      <xdr:colOff>107950</xdr:colOff>
      <xdr:row>60</xdr:row>
      <xdr:rowOff>101600</xdr:rowOff>
    </xdr:from>
    <xdr:ext cx="248825" cy="248825"/>
    <xdr:pic>
      <xdr:nvPicPr>
        <xdr:cNvPr id="7" name="Graphique 6" descr="Irritant avec un remplissage uni">
          <a:extLst>
            <a:ext uri="{FF2B5EF4-FFF2-40B4-BE49-F238E27FC236}">
              <a16:creationId xmlns:a16="http://schemas.microsoft.com/office/drawing/2014/main" id="{BF509F35-315C-4A8E-9B68-CF2FD4F7653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47700" y="19631025"/>
          <a:ext cx="248825" cy="248825"/>
        </a:xfrm>
        <a:prstGeom prst="rect">
          <a:avLst/>
        </a:prstGeom>
      </xdr:spPr>
    </xdr:pic>
    <xdr:clientData/>
  </xdr:oneCellAnchor>
  <xdr:oneCellAnchor>
    <xdr:from>
      <xdr:col>2</xdr:col>
      <xdr:colOff>107950</xdr:colOff>
      <xdr:row>91</xdr:row>
      <xdr:rowOff>101600</xdr:rowOff>
    </xdr:from>
    <xdr:ext cx="255175" cy="248825"/>
    <xdr:pic>
      <xdr:nvPicPr>
        <xdr:cNvPr id="3" name="Graphique 2" descr="Informations avec un remplissage uni">
          <a:extLst>
            <a:ext uri="{FF2B5EF4-FFF2-40B4-BE49-F238E27FC236}">
              <a16:creationId xmlns:a16="http://schemas.microsoft.com/office/drawing/2014/main" id="{76970083-39DE-474D-8FFE-44AF2D013C6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47700" y="11220450"/>
          <a:ext cx="255175" cy="248825"/>
        </a:xfrm>
        <a:prstGeom prst="rect">
          <a:avLst/>
        </a:prstGeom>
      </xdr:spPr>
    </xdr:pic>
    <xdr:clientData/>
  </xdr:oneCellAnchor>
  <xdr:oneCellAnchor>
    <xdr:from>
      <xdr:col>2</xdr:col>
      <xdr:colOff>107950</xdr:colOff>
      <xdr:row>47</xdr:row>
      <xdr:rowOff>101600</xdr:rowOff>
    </xdr:from>
    <xdr:ext cx="248825" cy="248825"/>
    <xdr:pic>
      <xdr:nvPicPr>
        <xdr:cNvPr id="4" name="Graphique 3" descr="Irritant avec un remplissage uni">
          <a:extLst>
            <a:ext uri="{FF2B5EF4-FFF2-40B4-BE49-F238E27FC236}">
              <a16:creationId xmlns:a16="http://schemas.microsoft.com/office/drawing/2014/main" id="{1EB1D955-B944-4549-B75D-891D2D1F275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47700" y="8048625"/>
          <a:ext cx="248825" cy="2488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25401</xdr:colOff>
      <xdr:row>2</xdr:row>
      <xdr:rowOff>107949</xdr:rowOff>
    </xdr:from>
    <xdr:to>
      <xdr:col>12</xdr:col>
      <xdr:colOff>114300</xdr:colOff>
      <xdr:row>11</xdr:row>
      <xdr:rowOff>95249</xdr:rowOff>
    </xdr:to>
    <xdr:sp macro="" textlink="">
      <xdr:nvSpPr>
        <xdr:cNvPr id="3" name="Rectangle : coins arrondis 2">
          <a:extLst>
            <a:ext uri="{FF2B5EF4-FFF2-40B4-BE49-F238E27FC236}">
              <a16:creationId xmlns:a16="http://schemas.microsoft.com/office/drawing/2014/main" id="{3D78D461-9046-4980-8558-A6750F873C2E}"/>
            </a:ext>
          </a:extLst>
        </xdr:cNvPr>
        <xdr:cNvSpPr/>
      </xdr:nvSpPr>
      <xdr:spPr>
        <a:xfrm>
          <a:off x="4702176" y="888999"/>
          <a:ext cx="5813424" cy="1196975"/>
        </a:xfrm>
        <a:prstGeom prst="roundRect">
          <a:avLst/>
        </a:prstGeom>
        <a:noFill/>
        <a:ln w="28575">
          <a:solidFill>
            <a:srgbClr val="F4F4F4"/>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spcAft>
              <a:spcPts val="600"/>
            </a:spcAft>
          </a:pPr>
          <a:endParaRPr lang="fr-FR" sz="11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7</xdr:col>
      <xdr:colOff>387350</xdr:colOff>
      <xdr:row>100</xdr:row>
      <xdr:rowOff>38100</xdr:rowOff>
    </xdr:from>
    <xdr:to>
      <xdr:col>12</xdr:col>
      <xdr:colOff>200025</xdr:colOff>
      <xdr:row>108</xdr:row>
      <xdr:rowOff>47624</xdr:rowOff>
    </xdr:to>
    <xdr:sp macro="" textlink="">
      <xdr:nvSpPr>
        <xdr:cNvPr id="8" name="Rectangle : coins arrondis 7">
          <a:extLst>
            <a:ext uri="{FF2B5EF4-FFF2-40B4-BE49-F238E27FC236}">
              <a16:creationId xmlns:a16="http://schemas.microsoft.com/office/drawing/2014/main" id="{DA0D45D3-CB52-44C8-936F-B54A03846C4F}"/>
            </a:ext>
          </a:extLst>
        </xdr:cNvPr>
        <xdr:cNvSpPr/>
      </xdr:nvSpPr>
      <xdr:spPr>
        <a:xfrm>
          <a:off x="6397625" y="20650200"/>
          <a:ext cx="4146550" cy="1171574"/>
        </a:xfrm>
        <a:prstGeom prst="roundRect">
          <a:avLst/>
        </a:prstGeom>
        <a:noFill/>
        <a:ln w="28575">
          <a:solidFill>
            <a:srgbClr val="E5814A"/>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spcAft>
              <a:spcPts val="600"/>
            </a:spcAft>
          </a:pPr>
          <a:endParaRPr lang="fr-FR" sz="1100">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2</xdr:col>
      <xdr:colOff>74614</xdr:colOff>
      <xdr:row>0</xdr:row>
      <xdr:rowOff>74014</xdr:rowOff>
    </xdr:from>
    <xdr:to>
      <xdr:col>3</xdr:col>
      <xdr:colOff>1355685</xdr:colOff>
      <xdr:row>0</xdr:row>
      <xdr:rowOff>466839</xdr:rowOff>
    </xdr:to>
    <xdr:pic>
      <xdr:nvPicPr>
        <xdr:cNvPr id="2" name="Image 1">
          <a:extLst>
            <a:ext uri="{FF2B5EF4-FFF2-40B4-BE49-F238E27FC236}">
              <a16:creationId xmlns:a16="http://schemas.microsoft.com/office/drawing/2014/main" id="{C6F29475-B3C6-4498-A7B6-51799D256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7539" y="74014"/>
          <a:ext cx="1538246" cy="392825"/>
        </a:xfrm>
        <a:prstGeom prst="rect">
          <a:avLst/>
        </a:prstGeom>
      </xdr:spPr>
    </xdr:pic>
    <xdr:clientData/>
  </xdr:twoCellAnchor>
  <xdr:oneCellAnchor>
    <xdr:from>
      <xdr:col>2</xdr:col>
      <xdr:colOff>95250</xdr:colOff>
      <xdr:row>96</xdr:row>
      <xdr:rowOff>104775</xdr:rowOff>
    </xdr:from>
    <xdr:ext cx="255175" cy="248825"/>
    <xdr:pic>
      <xdr:nvPicPr>
        <xdr:cNvPr id="7" name="Graphique 6" descr="Informations avec un remplissage uni">
          <a:extLst>
            <a:ext uri="{FF2B5EF4-FFF2-40B4-BE49-F238E27FC236}">
              <a16:creationId xmlns:a16="http://schemas.microsoft.com/office/drawing/2014/main" id="{D6E4C34A-AD37-47FA-959D-55A0F743F8F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66725" y="18573750"/>
          <a:ext cx="255175" cy="2488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4</xdr:col>
      <xdr:colOff>507960</xdr:colOff>
      <xdr:row>0</xdr:row>
      <xdr:rowOff>463664</xdr:rowOff>
    </xdr:to>
    <xdr:pic>
      <xdr:nvPicPr>
        <xdr:cNvPr id="2" name="Image 1">
          <a:extLst>
            <a:ext uri="{FF2B5EF4-FFF2-40B4-BE49-F238E27FC236}">
              <a16:creationId xmlns:a16="http://schemas.microsoft.com/office/drawing/2014/main" id="{F4FB7204-F99F-4060-B0E4-6732E7974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89" y="74014"/>
          <a:ext cx="1531896" cy="392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6</xdr:col>
      <xdr:colOff>66635</xdr:colOff>
      <xdr:row>0</xdr:row>
      <xdr:rowOff>466839</xdr:rowOff>
    </xdr:to>
    <xdr:pic>
      <xdr:nvPicPr>
        <xdr:cNvPr id="2" name="Image 1">
          <a:extLst>
            <a:ext uri="{FF2B5EF4-FFF2-40B4-BE49-F238E27FC236}">
              <a16:creationId xmlns:a16="http://schemas.microsoft.com/office/drawing/2014/main" id="{39E0FDB0-2221-42AA-9218-920EAFE64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89" y="74014"/>
          <a:ext cx="1535071" cy="389650"/>
        </a:xfrm>
        <a:prstGeom prst="rect">
          <a:avLst/>
        </a:prstGeom>
      </xdr:spPr>
    </xdr:pic>
    <xdr:clientData/>
  </xdr:twoCellAnchor>
  <xdr:oneCellAnchor>
    <xdr:from>
      <xdr:col>2</xdr:col>
      <xdr:colOff>254000</xdr:colOff>
      <xdr:row>12</xdr:row>
      <xdr:rowOff>82550</xdr:rowOff>
    </xdr:from>
    <xdr:ext cx="258350" cy="245650"/>
    <xdr:pic>
      <xdr:nvPicPr>
        <xdr:cNvPr id="3" name="Graphique 2" descr="Informations avec un remplissage uni">
          <a:extLst>
            <a:ext uri="{FF2B5EF4-FFF2-40B4-BE49-F238E27FC236}">
              <a16:creationId xmlns:a16="http://schemas.microsoft.com/office/drawing/2014/main" id="{F78B27D7-0073-48D1-82E7-55289847561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96925" y="2644775"/>
          <a:ext cx="258350" cy="245650"/>
        </a:xfrm>
        <a:prstGeom prst="rect">
          <a:avLst/>
        </a:prstGeom>
      </xdr:spPr>
    </xdr:pic>
    <xdr:clientData/>
  </xdr:oneCellAnchor>
  <xdr:oneCellAnchor>
    <xdr:from>
      <xdr:col>2</xdr:col>
      <xdr:colOff>112713</xdr:colOff>
      <xdr:row>56</xdr:row>
      <xdr:rowOff>101600</xdr:rowOff>
    </xdr:from>
    <xdr:ext cx="248825" cy="248825"/>
    <xdr:pic>
      <xdr:nvPicPr>
        <xdr:cNvPr id="4" name="Graphique 3" descr="Irritant avec un remplissage uni">
          <a:extLst>
            <a:ext uri="{FF2B5EF4-FFF2-40B4-BE49-F238E27FC236}">
              <a16:creationId xmlns:a16="http://schemas.microsoft.com/office/drawing/2014/main" id="{7A8D656B-6327-419F-834D-32B7732FA0B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655638" y="3371850"/>
          <a:ext cx="248825" cy="2488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3</xdr:col>
      <xdr:colOff>546060</xdr:colOff>
      <xdr:row>0</xdr:row>
      <xdr:rowOff>463664</xdr:rowOff>
    </xdr:to>
    <xdr:pic>
      <xdr:nvPicPr>
        <xdr:cNvPr id="2" name="Image 1">
          <a:extLst>
            <a:ext uri="{FF2B5EF4-FFF2-40B4-BE49-F238E27FC236}">
              <a16:creationId xmlns:a16="http://schemas.microsoft.com/office/drawing/2014/main" id="{5405A67E-B47B-40E9-B675-C50C30F94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89" y="74014"/>
          <a:ext cx="1531896" cy="392825"/>
        </a:xfrm>
        <a:prstGeom prst="rect">
          <a:avLst/>
        </a:prstGeom>
      </xdr:spPr>
    </xdr:pic>
    <xdr:clientData/>
  </xdr:twoCellAnchor>
  <xdr:oneCellAnchor>
    <xdr:from>
      <xdr:col>2</xdr:col>
      <xdr:colOff>112713</xdr:colOff>
      <xdr:row>12</xdr:row>
      <xdr:rowOff>101600</xdr:rowOff>
    </xdr:from>
    <xdr:ext cx="248825" cy="248825"/>
    <xdr:pic>
      <xdr:nvPicPr>
        <xdr:cNvPr id="4" name="Graphique 3" descr="Irritant avec un remplissage uni">
          <a:extLst>
            <a:ext uri="{FF2B5EF4-FFF2-40B4-BE49-F238E27FC236}">
              <a16:creationId xmlns:a16="http://schemas.microsoft.com/office/drawing/2014/main" id="{CDDFF6B2-A7BB-4C0B-A4AE-7189822C6C4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655638" y="3368675"/>
          <a:ext cx="248825" cy="248825"/>
        </a:xfrm>
        <a:prstGeom prst="rect">
          <a:avLst/>
        </a:prstGeom>
      </xdr:spPr>
    </xdr:pic>
    <xdr:clientData/>
  </xdr:oneCellAnchor>
  <xdr:oneCellAnchor>
    <xdr:from>
      <xdr:col>2</xdr:col>
      <xdr:colOff>114300</xdr:colOff>
      <xdr:row>10</xdr:row>
      <xdr:rowOff>101600</xdr:rowOff>
    </xdr:from>
    <xdr:ext cx="258350" cy="245650"/>
    <xdr:pic>
      <xdr:nvPicPr>
        <xdr:cNvPr id="6" name="Graphique 5" descr="Informations avec un remplissage uni">
          <a:extLst>
            <a:ext uri="{FF2B5EF4-FFF2-40B4-BE49-F238E27FC236}">
              <a16:creationId xmlns:a16="http://schemas.microsoft.com/office/drawing/2014/main" id="{F914AA9E-4BA1-4E1B-AD3A-1B5854E4B095}"/>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57225" y="2416175"/>
          <a:ext cx="258350" cy="245650"/>
        </a:xfrm>
        <a:prstGeom prst="rect">
          <a:avLst/>
        </a:prstGeom>
      </xdr:spPr>
    </xdr:pic>
    <xdr:clientData/>
  </xdr:oneCellAnchor>
  <xdr:oneCellAnchor>
    <xdr:from>
      <xdr:col>2</xdr:col>
      <xdr:colOff>111125</xdr:colOff>
      <xdr:row>74</xdr:row>
      <xdr:rowOff>76200</xdr:rowOff>
    </xdr:from>
    <xdr:ext cx="258350" cy="245650"/>
    <xdr:pic>
      <xdr:nvPicPr>
        <xdr:cNvPr id="7" name="Graphique 6" descr="Informations avec un remplissage uni">
          <a:extLst>
            <a:ext uri="{FF2B5EF4-FFF2-40B4-BE49-F238E27FC236}">
              <a16:creationId xmlns:a16="http://schemas.microsoft.com/office/drawing/2014/main" id="{2DE6357C-ADD6-4B64-A520-3B19AA9DE55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54050" y="12201525"/>
          <a:ext cx="258350" cy="2456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2</xdr:col>
      <xdr:colOff>103189</xdr:colOff>
      <xdr:row>0</xdr:row>
      <xdr:rowOff>74014</xdr:rowOff>
    </xdr:from>
    <xdr:to>
      <xdr:col>4</xdr:col>
      <xdr:colOff>336510</xdr:colOff>
      <xdr:row>0</xdr:row>
      <xdr:rowOff>463664</xdr:rowOff>
    </xdr:to>
    <xdr:pic>
      <xdr:nvPicPr>
        <xdr:cNvPr id="2" name="Image 1">
          <a:extLst>
            <a:ext uri="{FF2B5EF4-FFF2-40B4-BE49-F238E27FC236}">
              <a16:creationId xmlns:a16="http://schemas.microsoft.com/office/drawing/2014/main" id="{656AB5A4-F707-4514-A5A3-F45F2B4FC6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49289" y="74014"/>
          <a:ext cx="1531896" cy="392825"/>
        </a:xfrm>
        <a:prstGeom prst="rect">
          <a:avLst/>
        </a:prstGeom>
      </xdr:spPr>
    </xdr:pic>
    <xdr:clientData/>
  </xdr:twoCellAnchor>
  <xdr:twoCellAnchor editAs="oneCell">
    <xdr:from>
      <xdr:col>2</xdr:col>
      <xdr:colOff>131763</xdr:colOff>
      <xdr:row>16</xdr:row>
      <xdr:rowOff>92075</xdr:rowOff>
    </xdr:from>
    <xdr:to>
      <xdr:col>2</xdr:col>
      <xdr:colOff>390113</xdr:colOff>
      <xdr:row>16</xdr:row>
      <xdr:rowOff>344075</xdr:rowOff>
    </xdr:to>
    <xdr:pic>
      <xdr:nvPicPr>
        <xdr:cNvPr id="8" name="Graphique 7" descr="Informations avec un remplissage uni">
          <a:extLst>
            <a:ext uri="{FF2B5EF4-FFF2-40B4-BE49-F238E27FC236}">
              <a16:creationId xmlns:a16="http://schemas.microsoft.com/office/drawing/2014/main" id="{3CF40231-8A58-4BE8-AC7E-3583B76BBB5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4688" y="3197225"/>
          <a:ext cx="258350" cy="252000"/>
        </a:xfrm>
        <a:prstGeom prst="rect">
          <a:avLst/>
        </a:prstGeom>
      </xdr:spPr>
    </xdr:pic>
    <xdr:clientData/>
  </xdr:twoCellAnchor>
  <xdr:oneCellAnchor>
    <xdr:from>
      <xdr:col>2</xdr:col>
      <xdr:colOff>131763</xdr:colOff>
      <xdr:row>48</xdr:row>
      <xdr:rowOff>104775</xdr:rowOff>
    </xdr:from>
    <xdr:ext cx="261525" cy="258350"/>
    <xdr:pic>
      <xdr:nvPicPr>
        <xdr:cNvPr id="7" name="Graphique 6" descr="Informations avec un remplissage uni">
          <a:extLst>
            <a:ext uri="{FF2B5EF4-FFF2-40B4-BE49-F238E27FC236}">
              <a16:creationId xmlns:a16="http://schemas.microsoft.com/office/drawing/2014/main" id="{0360F9A6-A7E9-4BB9-9AE7-2CBC0F454AF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4688" y="11474450"/>
          <a:ext cx="261525" cy="258350"/>
        </a:xfrm>
        <a:prstGeom prst="rect">
          <a:avLst/>
        </a:prstGeom>
      </xdr:spPr>
    </xdr:pic>
    <xdr:clientData/>
  </xdr:oneCellAnchor>
  <xdr:oneCellAnchor>
    <xdr:from>
      <xdr:col>2</xdr:col>
      <xdr:colOff>107950</xdr:colOff>
      <xdr:row>118</xdr:row>
      <xdr:rowOff>101600</xdr:rowOff>
    </xdr:from>
    <xdr:ext cx="248825" cy="248825"/>
    <xdr:pic>
      <xdr:nvPicPr>
        <xdr:cNvPr id="9" name="Graphique 8" descr="Irritant avec un remplissage uni">
          <a:extLst>
            <a:ext uri="{FF2B5EF4-FFF2-40B4-BE49-F238E27FC236}">
              <a16:creationId xmlns:a16="http://schemas.microsoft.com/office/drawing/2014/main" id="{F3EF60DF-1FA4-47D2-9C6C-7A45D4A0EA0A}"/>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rcRect/>
        <a:stretch/>
      </xdr:blipFill>
      <xdr:spPr>
        <a:xfrm>
          <a:off x="647700" y="8124825"/>
          <a:ext cx="248825" cy="24882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91B3D3-341E-4591-96B0-F1CDB28BDAFC}" name="Tableau1" displayName="Tableau1" ref="B21:K102" totalsRowCount="1" headerRowDxfId="89" dataDxfId="88" totalsRowDxfId="87">
  <autoFilter ref="B21:K101" xr:uid="{4091B3D3-341E-4591-96B0-F1CDB28BDAF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B4C4600-B833-4F7D-9FDA-5AFD25EBCD70}" name="Pièces à fournir" dataDxfId="86" totalsRowDxfId="85"/>
    <tableColumn id="2" xr3:uid="{CD290F0D-BACA-444B-ACAB-D6DBF6FEB182}" name="POSTE BUDGÉTAIRE_x000a_(Liste déroulante)" dataDxfId="84" totalsRowDxfId="83"/>
    <tableColumn id="3" xr3:uid="{14954B4B-CB12-4C84-9C17-41B3FEA52B18}" name="NOM DU FOURNISSEUR" dataDxfId="82" totalsRowDxfId="81"/>
    <tableColumn id="4" xr3:uid="{2BE142AF-222F-4E2A-B1C4-720873373B6E}" name="DATE_x000a_FACTURE_x000a_(AAAA-MM-JJ)" dataDxfId="80" totalsRowDxfId="79"/>
    <tableColumn id="5" xr3:uid="{288D8320-F614-4202-8E91-96AE33DEEDE6}" name="NUMÉRO FACTURE" dataDxfId="78" totalsRowDxfId="77"/>
    <tableColumn id="6" xr3:uid="{BEDD9B72-D3D9-4621-BAFB-186123DE10E3}" name="MONTANT SOUMIS" totalsRowFunction="sum" dataDxfId="76" totalsRowDxfId="75"/>
    <tableColumn id="7" xr3:uid="{A150B8A3-BC89-4725-BDDE-4F539DAFF633}" name="MONTANT ACCEPTÉ" totalsRowFunction="sum" dataDxfId="74" totalsRowDxfId="73"/>
    <tableColumn id="13" xr3:uid="{78D4C929-F20F-45C7-93BE-4F5C2DC90FD1}" name="MONTANT REFUSÉ" totalsRowFunction="sum" dataDxfId="72" totalsRowDxfId="71"/>
    <tableColumn id="9" xr3:uid="{775222C1-6F22-4F2F-BE2D-9BA012D5733A}" name="REMARQUES" dataDxfId="70" totalsRowDxfId="69"/>
    <tableColumn id="10" xr3:uid="{956CD2AF-3727-4052-AB2D-798A00D84B0F}" name="NOTES ADDITIONNELLES" totalsRowLabel=" " dataDxfId="68" totalsRowDxfId="67"/>
  </tableColumns>
  <tableStyleInfo name="Musicaction AJU"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3D8B48-F248-43F7-B370-17220A3BECC8}" name="ListeAutComp" displayName="ListeAutComp" ref="B16:O415" headerRowDxfId="66" dataDxfId="65" totalsRowDxfId="64">
  <autoFilter ref="B16:O415" xr:uid="{3D3D8B48-F248-43F7-B370-17220A3BECC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017ED75-47EA-4B3A-843C-CDC88CACDA02}" name="#" dataDxfId="63" totalsRowDxfId="62"/>
    <tableColumn id="2" xr3:uid="{61A99AC4-B3CC-4E84-98A6-8E586933462B}" name="PRÉNOM" dataDxfId="61" totalsRowDxfId="60"/>
    <tableColumn id="3" xr3:uid="{8095FC2D-66F5-4A77-911A-CCCBB7DEEFAE}" name="NOM LÉGAL / MAISON D'ÉDITION_x000a_(Nom de famille de l'aut.-comp._x000a_ou nom de la maison d'édition)" dataDxfId="59" totalsRowDxfId="58"/>
    <tableColumn id="4" xr3:uid="{833D4B6A-CDE6-436F-A85D-DCADA69742B1}" name="CITOYENNETÉ" dataDxfId="57" totalsRowDxfId="56"/>
    <tableColumn id="5" xr3:uid="{2909A4A9-B3EB-447B-B9AA-2E33E0A3D7E1}" name="RÔLE" dataDxfId="55" totalsRowDxfId="54"/>
    <tableColumn id="6" xr3:uid="{C0314430-D8DB-49BC-A7BE-43C5BB7B2E73}" name="LIÉ.E À UN.E OU DES ÉDITEUR.TRICE.S ?" dataDxfId="53" totalsRowDxfId="52"/>
    <tableColumn id="7" xr3:uid="{6D326AC5-ACFD-4517-A40B-97835DC8C21A}" name="NOM DU OU DES ÉDITEUR.TRICE.S" dataDxfId="51" totalsRowDxfId="50"/>
    <tableColumn id="8" xr3:uid="{204D57F1-7CEE-49F2-ADEC-2B616D6C0DA2}" name="ADRESSE" dataDxfId="49" totalsRowDxfId="48"/>
    <tableColumn id="9" xr3:uid="{96DF49FC-FCF2-4F52-8019-67E6EA299767}" name="VILLE" dataDxfId="47" totalsRowDxfId="46"/>
    <tableColumn id="10" xr3:uid="{579B30ED-EF86-4764-A445-7376843869FC}" name="PROVINCE" dataDxfId="45" totalsRowDxfId="44"/>
    <tableColumn id="11" xr3:uid="{8F6C55C9-3356-4AF0-8764-4D3D4140358C}" name="CODE POSTAL" dataDxfId="43" totalsRowDxfId="42"/>
    <tableColumn id="12" xr3:uid="{8341C818-83EC-43B4-B781-4D286A65A801}" name="TÉLÉPHONE" dataDxfId="41" totalsRowDxfId="40"/>
    <tableColumn id="13" xr3:uid="{25CC6C5A-3F25-436F-94AE-AF39B22C31CE}" name="COURRIEL" dataDxfId="39" totalsRowDxfId="38"/>
    <tableColumn id="14" xr3:uid="{E25BF7AC-EB37-4473-B2CE-E9D6C6629BC0}" name="PROVINCE D'ORIGINE" totalsRowFunction="count" dataDxfId="37" totalsRowDxfId="36"/>
  </tableColumns>
  <tableStyleInfo name="Musicaction AJU BLEU"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7E2980-32CE-4EE3-B855-FCFE6AFAE5E3}" name="AdminAutComp" displayName="AdminAutComp" ref="Q16:Y47" totalsRowCount="1" totalsRowDxfId="35">
  <autoFilter ref="Q16:Y46" xr:uid="{547E2980-32CE-4EE3-B855-FCFE6AFAE5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480AE7C-9B45-4D74-9331-486977F33AFC}" name="NOM COMPLET" totalsRowLabel="Total" dataDxfId="34" totalsRowDxfId="33">
      <calculatedColumnFormula>IFERROR(IF(C17="","",TRIM(C17&amp;" "&amp;D17)),"")</calculatedColumnFormula>
    </tableColumn>
    <tableColumn id="2" xr3:uid="{ED12DA37-827B-445F-B1BB-DADCDDC5B889}" name="Artiste_x000a_interprète?" dataDxfId="32" totalsRowDxfId="31"/>
    <tableColumn id="3" xr3:uid="{CFBB5762-992D-419D-A876-F17938151DDF}" name="Rôle_x000a_production?" dataDxfId="30" totalsRowDxfId="29"/>
    <tableColumn id="4" xr3:uid="{77151C9B-A33E-4F67-B98E-F1E3492EB590}" name="Total $_x000a_brut AU" totalsRowFunction="sum" dataDxfId="28" totalsRowDxfId="27">
      <calculatedColumnFormula>IF(C17="","",IFERROR(SUMIF($AD$22:$AD$10009,Q17,$AH$22:$AH$10003),0))</calculatedColumnFormula>
    </tableColumn>
    <tableColumn id="5" xr3:uid="{0F619FE9-F971-4781-A111-7ECCBAB58080}" name="Plafond_x000a_indiv._x000a_≤ 5 000$" totalsRowFunction="sum" dataDxfId="26" totalsRowDxfId="25">
      <calculatedColumnFormula>IF(Q17="","",IF(E17="Étranger.ère","",IF(OR(T17="",T17=0),"",IF(OR(R17="Oui",S17="Oui"),MIN(T17,5000),T17))))</calculatedColumnFormula>
    </tableColumn>
    <tableColumn id="6" xr3:uid="{9E3E1E47-7597-4557-91C9-B90716D06DFB}" name="Plafond_x000a_album_x000a_≤ 9 000$" totalsRowFunction="sum" dataDxfId="24" totalsRowDxfId="23">
      <calculatedColumnFormula>IF(U17="","",IF(SUM($U$17:$U$46)&lt;=9000,U17,ROUND(9000/SUM($U$17:$U$46)*U17,2)))</calculatedColumnFormula>
    </tableColumn>
    <tableColumn id="7" xr3:uid="{F2677F31-E9B8-4B8D-9F8E-2951F737DAA8}" name="Plafond_x000a_déboursé" totalsRowFunction="sum" dataDxfId="22" totalsRowDxfId="21">
      <calculatedColumnFormula>IF(V17="","",IF($W$15="",V17,IF(SUM($V$17:$V$46)&lt;=$W$15,V17,ROUND($W$15/SUM($V$17:$V$46)*V17,2))))</calculatedColumnFormula>
    </tableColumn>
    <tableColumn id="8" xr3:uid="{3DB3286A-53C1-4338-96A3-42C013E703D2}" name="STATUT" dataDxfId="20" totalsRowDxfId="19">
      <calculatedColumnFormula>IF(Q17="","",IF(E17="Étranger.ère","⛔ Non admissible (citoyen.ne étranger.ère)",IF(OR(T17="",T17=0),"Aucune œuvre déclarée en section ②",IF(OR(R17="Oui",S17="Oui"),IF(T17&gt;5000,"⚠ Vérifier participation production — Plafonné 5 000 $ — "&amp;TEXT(W17,"# ### $"),"⚠ Vérifier participation production — "&amp;TEXT(W17,"# ### $")),IF(T17&gt;0,"✓ Admissible — "&amp;TEXT(W17,"# ### $"),"Aucune œuvre déclarée en section ②")))))</calculatedColumnFormula>
    </tableColumn>
    <tableColumn id="9" xr3:uid="{76CBCCFC-A07C-4D9D-BEC5-2A4A27853A6C}" name="MONTANT_x000a_ACCORDÉ" totalsRowFunction="count" dataDxfId="18" totalsRowDxfId="17"/>
  </tableColumns>
  <tableStyleInfo name="Musicaction AJU ADMIN"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musicaction.ca/politique-de-confidentialite/" TargetMode="Externa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F67AE-9F06-4AE0-9D42-3EFDC3B2D7A1}">
  <sheetPr>
    <tabColor rgb="FFE5814A"/>
    <pageSetUpPr fitToPage="1"/>
  </sheetPr>
  <dimension ref="A1:L58"/>
  <sheetViews>
    <sheetView showGridLines="0" tabSelected="1" workbookViewId="0">
      <selection activeCell="B3" sqref="B3:G3"/>
    </sheetView>
  </sheetViews>
  <sheetFormatPr baseColWidth="10" defaultRowHeight="14.5" x14ac:dyDescent="0.35"/>
  <cols>
    <col min="1" max="1" width="2.1796875" customWidth="1"/>
    <col min="2" max="2" width="5.6328125" customWidth="1"/>
    <col min="3" max="6" width="30.6328125" customWidth="1"/>
    <col min="7" max="7" width="2.1796875" customWidth="1"/>
  </cols>
  <sheetData>
    <row r="1" spans="1:12" ht="49.5" customHeight="1" x14ac:dyDescent="0.35">
      <c r="B1" s="422" t="s">
        <v>0</v>
      </c>
      <c r="C1" s="422"/>
      <c r="D1" s="422"/>
      <c r="E1" s="422"/>
      <c r="F1" s="422"/>
      <c r="G1" s="422"/>
      <c r="L1" s="1"/>
    </row>
    <row r="2" spans="1:12" ht="12" customHeight="1" x14ac:dyDescent="0.35"/>
    <row r="3" spans="1:12" ht="46" customHeight="1" x14ac:dyDescent="0.35">
      <c r="B3" s="423" t="s">
        <v>294</v>
      </c>
      <c r="C3" s="423"/>
      <c r="D3" s="423"/>
      <c r="E3" s="423"/>
      <c r="F3" s="423"/>
      <c r="G3" s="423"/>
    </row>
    <row r="4" spans="1:12" ht="8" customHeight="1" x14ac:dyDescent="0.35"/>
    <row r="5" spans="1:12" ht="12" customHeight="1" x14ac:dyDescent="0.35">
      <c r="B5" s="424" t="s">
        <v>824</v>
      </c>
      <c r="C5" s="424"/>
      <c r="D5" s="424"/>
      <c r="E5" s="424"/>
      <c r="F5" s="424"/>
      <c r="G5" s="424"/>
    </row>
    <row r="6" spans="1:12" ht="20" customHeight="1" x14ac:dyDescent="0.35"/>
    <row r="7" spans="1:12" s="2" customFormat="1" ht="25.5" customHeight="1" x14ac:dyDescent="0.35">
      <c r="A7" s="4"/>
      <c r="B7" s="8"/>
      <c r="C7" s="4" t="s">
        <v>23</v>
      </c>
      <c r="D7" s="4"/>
      <c r="E7" s="4"/>
      <c r="F7" s="4"/>
      <c r="G7" s="4"/>
    </row>
    <row r="8" spans="1:12" s="2" customFormat="1" ht="130" x14ac:dyDescent="0.35">
      <c r="A8" s="13"/>
      <c r="B8" s="9"/>
      <c r="C8" s="9" t="s">
        <v>24</v>
      </c>
      <c r="D8" s="9" t="s">
        <v>271</v>
      </c>
      <c r="E8" s="30"/>
      <c r="F8" s="30"/>
      <c r="G8" s="13"/>
    </row>
    <row r="9" spans="1:12" ht="4.5" customHeight="1" x14ac:dyDescent="0.35">
      <c r="A9" s="7"/>
      <c r="B9" s="6"/>
      <c r="C9" s="6"/>
      <c r="D9" s="6"/>
      <c r="E9" s="7"/>
      <c r="F9" s="7"/>
      <c r="G9" s="7"/>
    </row>
    <row r="10" spans="1:12" s="2" customFormat="1" ht="25.5" customHeight="1" x14ac:dyDescent="0.35">
      <c r="A10" s="4"/>
      <c r="B10" s="8" t="s">
        <v>10</v>
      </c>
      <c r="C10" s="4" t="s">
        <v>2</v>
      </c>
      <c r="D10" s="4"/>
      <c r="E10" s="4"/>
      <c r="F10" s="4"/>
      <c r="G10" s="4"/>
    </row>
    <row r="11" spans="1:12" s="2" customFormat="1" ht="27.5" customHeight="1" x14ac:dyDescent="0.35">
      <c r="B11" s="31">
        <v>1</v>
      </c>
      <c r="C11" s="299" t="s">
        <v>3</v>
      </c>
      <c r="D11" s="299"/>
      <c r="E11" s="417" t="s">
        <v>311</v>
      </c>
      <c r="F11" s="417"/>
      <c r="G11" s="417"/>
    </row>
    <row r="12" spans="1:12" ht="4.5" customHeight="1" x14ac:dyDescent="0.35">
      <c r="A12" s="7"/>
      <c r="B12" s="32"/>
      <c r="C12" s="6"/>
      <c r="D12" s="6"/>
      <c r="E12" s="7"/>
      <c r="F12" s="7"/>
      <c r="G12" s="7"/>
    </row>
    <row r="13" spans="1:12" s="2" customFormat="1" ht="27.75" customHeight="1" x14ac:dyDescent="0.35">
      <c r="B13" s="31">
        <v>2</v>
      </c>
      <c r="C13" s="299" t="s">
        <v>4</v>
      </c>
      <c r="D13" s="299"/>
      <c r="E13" s="417" t="s">
        <v>339</v>
      </c>
      <c r="F13" s="417"/>
      <c r="G13" s="417"/>
    </row>
    <row r="14" spans="1:12" ht="4.5" customHeight="1" x14ac:dyDescent="0.35">
      <c r="A14" s="7"/>
      <c r="B14" s="32"/>
      <c r="C14" s="6"/>
      <c r="D14" s="6"/>
      <c r="E14" s="7"/>
      <c r="F14" s="7"/>
      <c r="G14" s="7"/>
    </row>
    <row r="15" spans="1:12" s="2" customFormat="1" ht="27.75" customHeight="1" x14ac:dyDescent="0.35">
      <c r="A15" s="14"/>
      <c r="B15" s="31">
        <v>3</v>
      </c>
      <c r="C15" s="299" t="s">
        <v>5</v>
      </c>
      <c r="D15" s="299"/>
      <c r="E15" s="5" t="s">
        <v>11</v>
      </c>
      <c r="F15" s="5"/>
      <c r="G15" s="5"/>
    </row>
    <row r="16" spans="1:12" ht="4.5" customHeight="1" x14ac:dyDescent="0.35">
      <c r="A16" s="7"/>
      <c r="B16" s="32"/>
      <c r="C16" s="6"/>
      <c r="D16" s="6"/>
      <c r="E16" s="7"/>
      <c r="F16" s="7"/>
      <c r="G16" s="7"/>
    </row>
    <row r="17" spans="1:7" s="2" customFormat="1" ht="27.75" customHeight="1" x14ac:dyDescent="0.35">
      <c r="B17" s="31">
        <v>4</v>
      </c>
      <c r="C17" s="299" t="s">
        <v>7</v>
      </c>
      <c r="D17" s="299"/>
      <c r="E17" s="417" t="s">
        <v>967</v>
      </c>
      <c r="F17" s="417"/>
      <c r="G17" s="417"/>
    </row>
    <row r="18" spans="1:7" ht="4.5" customHeight="1" x14ac:dyDescent="0.35">
      <c r="A18" s="7"/>
      <c r="B18" s="32"/>
      <c r="C18" s="6"/>
      <c r="D18" s="6"/>
      <c r="E18" s="7"/>
      <c r="F18" s="7"/>
      <c r="G18" s="7"/>
    </row>
    <row r="19" spans="1:7" s="2" customFormat="1" ht="27.75" customHeight="1" x14ac:dyDescent="0.35">
      <c r="B19" s="31">
        <v>5</v>
      </c>
      <c r="C19" s="299" t="s">
        <v>13</v>
      </c>
      <c r="D19" s="299"/>
      <c r="E19" s="417" t="s">
        <v>312</v>
      </c>
      <c r="F19" s="417"/>
      <c r="G19" s="417"/>
    </row>
    <row r="20" spans="1:7" ht="4.5" customHeight="1" x14ac:dyDescent="0.35">
      <c r="A20" s="7"/>
      <c r="B20" s="32"/>
      <c r="C20" s="6"/>
      <c r="D20" s="6"/>
      <c r="E20" s="7"/>
      <c r="F20" s="7"/>
      <c r="G20" s="7"/>
    </row>
    <row r="21" spans="1:7" s="2" customFormat="1" ht="27.75" customHeight="1" x14ac:dyDescent="0.35">
      <c r="B21" s="31">
        <v>6</v>
      </c>
      <c r="C21" s="299" t="s">
        <v>15</v>
      </c>
      <c r="D21" s="299"/>
      <c r="E21" s="420" t="s">
        <v>948</v>
      </c>
      <c r="F21" s="420"/>
      <c r="G21" s="420"/>
    </row>
    <row r="22" spans="1:7" ht="4.5" customHeight="1" x14ac:dyDescent="0.35">
      <c r="A22" s="7"/>
      <c r="B22" s="32"/>
      <c r="C22" s="6"/>
      <c r="D22" s="6"/>
      <c r="E22" s="7"/>
      <c r="F22" s="7"/>
      <c r="G22" s="7"/>
    </row>
    <row r="23" spans="1:7" s="2" customFormat="1" ht="27.75" customHeight="1" x14ac:dyDescent="0.35">
      <c r="B23" s="33">
        <v>7</v>
      </c>
      <c r="C23" s="299" t="s">
        <v>833</v>
      </c>
      <c r="D23" s="299"/>
      <c r="E23" s="420" t="s">
        <v>275</v>
      </c>
      <c r="F23" s="420"/>
      <c r="G23" s="420"/>
    </row>
    <row r="24" spans="1:7" ht="4.5" customHeight="1" x14ac:dyDescent="0.35">
      <c r="A24" s="7"/>
      <c r="B24" s="32"/>
      <c r="C24" s="6"/>
      <c r="D24" s="6"/>
      <c r="E24" s="7"/>
      <c r="F24" s="7"/>
      <c r="G24" s="7"/>
    </row>
    <row r="25" spans="1:7" s="2" customFormat="1" ht="27.75" customHeight="1" x14ac:dyDescent="0.35">
      <c r="B25" s="34">
        <v>8</v>
      </c>
      <c r="C25" s="300" t="s">
        <v>6</v>
      </c>
      <c r="D25" s="300"/>
      <c r="E25" s="417" t="s">
        <v>16</v>
      </c>
      <c r="F25" s="417"/>
      <c r="G25" s="417"/>
    </row>
    <row r="26" spans="1:7" ht="4.5" customHeight="1" x14ac:dyDescent="0.35">
      <c r="A26" s="7"/>
      <c r="B26" s="32"/>
      <c r="C26" s="6"/>
      <c r="D26" s="6"/>
      <c r="E26" s="7"/>
      <c r="F26" s="7"/>
      <c r="G26" s="7"/>
    </row>
    <row r="27" spans="1:7" s="2" customFormat="1" ht="27.5" customHeight="1" x14ac:dyDescent="0.35">
      <c r="B27" s="34">
        <v>9</v>
      </c>
      <c r="C27" s="300" t="s">
        <v>8</v>
      </c>
      <c r="D27" s="300"/>
      <c r="E27" s="417" t="s">
        <v>968</v>
      </c>
      <c r="F27" s="417"/>
      <c r="G27" s="417"/>
    </row>
    <row r="28" spans="1:7" ht="4.5" customHeight="1" x14ac:dyDescent="0.35">
      <c r="A28" s="7"/>
      <c r="B28" s="32"/>
      <c r="C28" s="6"/>
      <c r="D28" s="6"/>
      <c r="E28" s="7"/>
      <c r="F28" s="7"/>
      <c r="G28" s="7"/>
    </row>
    <row r="29" spans="1:7" s="2" customFormat="1" ht="27.75" customHeight="1" x14ac:dyDescent="0.35">
      <c r="B29" s="34">
        <v>10</v>
      </c>
      <c r="C29" s="300" t="s">
        <v>9</v>
      </c>
      <c r="D29" s="300"/>
      <c r="E29" s="417" t="s">
        <v>17</v>
      </c>
      <c r="F29" s="417"/>
      <c r="G29" s="417"/>
    </row>
    <row r="30" spans="1:7" ht="4.5" customHeight="1" x14ac:dyDescent="0.35">
      <c r="A30" s="7"/>
      <c r="B30" s="32"/>
      <c r="C30" s="6"/>
      <c r="D30" s="6"/>
      <c r="E30" s="7"/>
      <c r="F30" s="7"/>
      <c r="G30" s="7"/>
    </row>
    <row r="31" spans="1:7" s="2" customFormat="1" ht="27.75" customHeight="1" x14ac:dyDescent="0.35">
      <c r="B31" s="34">
        <v>11</v>
      </c>
      <c r="C31" s="300" t="s">
        <v>12</v>
      </c>
      <c r="D31" s="300"/>
      <c r="E31" s="417" t="s">
        <v>18</v>
      </c>
      <c r="F31" s="417"/>
      <c r="G31" s="417"/>
    </row>
    <row r="32" spans="1:7" ht="4.5" customHeight="1" x14ac:dyDescent="0.35">
      <c r="A32" s="7"/>
      <c r="B32" s="32"/>
      <c r="C32" s="6"/>
      <c r="D32" s="6"/>
      <c r="E32" s="7"/>
      <c r="F32" s="7"/>
      <c r="G32" s="7"/>
    </row>
    <row r="33" spans="1:7" s="2" customFormat="1" ht="27.75" customHeight="1" x14ac:dyDescent="0.35">
      <c r="B33" s="34">
        <v>12</v>
      </c>
      <c r="C33" s="300" t="s">
        <v>14</v>
      </c>
      <c r="D33" s="300"/>
      <c r="E33" s="417" t="s">
        <v>313</v>
      </c>
      <c r="F33" s="417"/>
      <c r="G33" s="417"/>
    </row>
    <row r="34" spans="1:7" ht="4.5" customHeight="1" x14ac:dyDescent="0.35">
      <c r="A34" s="7"/>
      <c r="B34" s="32"/>
      <c r="C34" s="6"/>
      <c r="D34" s="6"/>
      <c r="E34" s="7"/>
      <c r="F34" s="7"/>
      <c r="G34" s="7"/>
    </row>
    <row r="35" spans="1:7" s="2" customFormat="1" ht="27.75" customHeight="1" x14ac:dyDescent="0.35">
      <c r="B35" s="34">
        <v>13</v>
      </c>
      <c r="C35" s="419" t="s">
        <v>834</v>
      </c>
      <c r="D35" s="419"/>
      <c r="E35" s="420" t="s">
        <v>293</v>
      </c>
      <c r="F35" s="420"/>
      <c r="G35" s="420"/>
    </row>
    <row r="36" spans="1:7" ht="6" customHeight="1" x14ac:dyDescent="0.35"/>
    <row r="37" spans="1:7" s="2" customFormat="1" ht="25.5" customHeight="1" x14ac:dyDescent="0.35">
      <c r="A37" s="3"/>
      <c r="B37" s="8" t="s">
        <v>10</v>
      </c>
      <c r="C37" s="4" t="s">
        <v>1</v>
      </c>
      <c r="D37" s="3"/>
      <c r="E37" s="3"/>
      <c r="F37" s="3"/>
      <c r="G37" s="3"/>
    </row>
    <row r="38" spans="1:7" s="2" customFormat="1" ht="27.75" customHeight="1" x14ac:dyDescent="0.35">
      <c r="B38" s="433" t="s">
        <v>19</v>
      </c>
      <c r="C38" s="434"/>
      <c r="D38" s="434"/>
      <c r="E38" s="417" t="s">
        <v>909</v>
      </c>
      <c r="F38" s="417"/>
      <c r="G38" s="417"/>
    </row>
    <row r="39" spans="1:7" ht="4.5" customHeight="1" x14ac:dyDescent="0.35">
      <c r="A39" s="6"/>
      <c r="B39" s="6"/>
      <c r="C39" s="6"/>
      <c r="D39" s="6"/>
      <c r="E39" s="6"/>
      <c r="F39" s="6"/>
      <c r="G39" s="6"/>
    </row>
    <row r="40" spans="1:7" s="2" customFormat="1" ht="27.75" customHeight="1" thickBot="1" x14ac:dyDescent="0.4">
      <c r="B40" s="418" t="s">
        <v>22</v>
      </c>
      <c r="C40" s="418"/>
      <c r="D40" s="418"/>
      <c r="E40" s="417" t="s">
        <v>910</v>
      </c>
      <c r="F40" s="417"/>
      <c r="G40" s="417"/>
    </row>
    <row r="41" spans="1:7" ht="4.5" customHeight="1" thickTop="1" x14ac:dyDescent="0.35">
      <c r="A41" s="6"/>
      <c r="B41" s="6"/>
      <c r="C41" s="6"/>
      <c r="D41" s="6"/>
      <c r="E41" s="6"/>
      <c r="F41" s="6"/>
      <c r="G41" s="6"/>
    </row>
    <row r="42" spans="1:7" s="2" customFormat="1" ht="27.75" customHeight="1" thickBot="1" x14ac:dyDescent="0.4">
      <c r="B42" s="421" t="s">
        <v>509</v>
      </c>
      <c r="C42" s="421"/>
      <c r="D42" s="421"/>
      <c r="E42" s="417" t="s">
        <v>908</v>
      </c>
      <c r="F42" s="417"/>
      <c r="G42" s="417"/>
    </row>
    <row r="43" spans="1:7" ht="4.5" customHeight="1" thickTop="1" x14ac:dyDescent="0.35">
      <c r="A43" s="6"/>
      <c r="B43" s="6"/>
      <c r="C43" s="6"/>
      <c r="D43" s="6"/>
      <c r="E43" s="6"/>
      <c r="F43" s="6"/>
      <c r="G43" s="6"/>
    </row>
    <row r="44" spans="1:7" ht="4.5" customHeight="1" x14ac:dyDescent="0.35">
      <c r="A44" s="6"/>
      <c r="B44" s="6"/>
      <c r="C44" s="6"/>
      <c r="D44" s="6"/>
      <c r="E44" s="6"/>
      <c r="F44" s="6"/>
      <c r="G44" s="6"/>
    </row>
    <row r="45" spans="1:7" s="2" customFormat="1" ht="27.75" customHeight="1" x14ac:dyDescent="0.35">
      <c r="B45" s="427" t="s">
        <v>20</v>
      </c>
      <c r="C45" s="428"/>
      <c r="D45" s="428"/>
      <c r="E45" s="417" t="s">
        <v>510</v>
      </c>
      <c r="F45" s="417"/>
      <c r="G45" s="417"/>
    </row>
    <row r="46" spans="1:7" ht="4.5" customHeight="1" x14ac:dyDescent="0.35">
      <c r="A46" s="6"/>
      <c r="B46" s="6"/>
      <c r="C46" s="6"/>
      <c r="D46" s="6"/>
      <c r="E46" s="6"/>
      <c r="F46" s="6"/>
      <c r="G46" s="6"/>
    </row>
    <row r="47" spans="1:7" s="2" customFormat="1" ht="27.75" customHeight="1" x14ac:dyDescent="0.35">
      <c r="B47" s="429" t="s">
        <v>21</v>
      </c>
      <c r="C47" s="430"/>
      <c r="D47" s="430"/>
      <c r="E47" s="417" t="s">
        <v>511</v>
      </c>
      <c r="F47" s="417"/>
      <c r="G47" s="417"/>
    </row>
    <row r="48" spans="1:7" ht="4.5" customHeight="1" x14ac:dyDescent="0.35">
      <c r="A48" s="6"/>
      <c r="B48" s="6"/>
      <c r="C48" s="6"/>
      <c r="D48" s="6"/>
      <c r="E48" s="6"/>
      <c r="F48" s="6"/>
      <c r="G48" s="6"/>
    </row>
    <row r="49" spans="1:7" s="2" customFormat="1" ht="27.75" customHeight="1" x14ac:dyDescent="0.35">
      <c r="B49" s="431" t="s">
        <v>270</v>
      </c>
      <c r="C49" s="432"/>
      <c r="D49" s="432"/>
      <c r="E49" s="417" t="s">
        <v>512</v>
      </c>
      <c r="F49" s="417"/>
      <c r="G49" s="417"/>
    </row>
    <row r="50" spans="1:7" ht="4.5" customHeight="1" x14ac:dyDescent="0.35">
      <c r="A50" s="6"/>
      <c r="B50" s="6"/>
      <c r="C50" s="6"/>
      <c r="D50" s="6"/>
      <c r="E50" s="6"/>
      <c r="F50" s="6"/>
      <c r="G50" s="6"/>
    </row>
    <row r="51" spans="1:7" s="2" customFormat="1" ht="27.75" customHeight="1" x14ac:dyDescent="0.35">
      <c r="B51" s="425" t="s">
        <v>675</v>
      </c>
      <c r="C51" s="426"/>
      <c r="D51" s="426"/>
      <c r="E51" s="417" t="s">
        <v>513</v>
      </c>
      <c r="F51" s="417"/>
      <c r="G51" s="417"/>
    </row>
    <row r="52" spans="1:7" ht="4.5" customHeight="1" x14ac:dyDescent="0.35">
      <c r="A52" s="6"/>
      <c r="B52" s="6"/>
      <c r="C52" s="6"/>
      <c r="D52" s="6"/>
      <c r="E52" s="6"/>
      <c r="F52" s="6"/>
      <c r="G52" s="6"/>
    </row>
    <row r="53" spans="1:7" s="2" customFormat="1" ht="25.5" customHeight="1" x14ac:dyDescent="0.35">
      <c r="A53" s="3"/>
      <c r="B53" s="8" t="s">
        <v>10</v>
      </c>
      <c r="C53" s="4" t="s">
        <v>911</v>
      </c>
      <c r="D53" s="3"/>
      <c r="E53" s="3"/>
      <c r="F53" s="3"/>
      <c r="G53" s="3"/>
    </row>
    <row r="54" spans="1:7" s="2" customFormat="1" ht="48" customHeight="1" x14ac:dyDescent="0.35">
      <c r="B54" s="416" t="s">
        <v>913</v>
      </c>
      <c r="C54" s="416"/>
      <c r="D54" s="416"/>
      <c r="E54" s="416"/>
      <c r="F54" s="416"/>
      <c r="G54" s="416"/>
    </row>
    <row r="55" spans="1:7" ht="4.5" customHeight="1" x14ac:dyDescent="0.35">
      <c r="A55" s="6"/>
      <c r="B55" s="6"/>
      <c r="C55" s="6"/>
      <c r="D55" s="6"/>
      <c r="E55" s="6"/>
      <c r="F55" s="6"/>
      <c r="G55" s="6"/>
    </row>
    <row r="56" spans="1:7" s="2" customFormat="1" ht="25.5" customHeight="1" x14ac:dyDescent="0.35">
      <c r="A56" s="3"/>
      <c r="B56" s="8" t="s">
        <v>10</v>
      </c>
      <c r="C56" s="4" t="s">
        <v>912</v>
      </c>
      <c r="D56" s="3"/>
      <c r="E56" s="3"/>
      <c r="F56" s="3"/>
      <c r="G56" s="3"/>
    </row>
    <row r="57" spans="1:7" s="2" customFormat="1" ht="78" customHeight="1" x14ac:dyDescent="0.35">
      <c r="B57" s="416" t="s">
        <v>914</v>
      </c>
      <c r="C57" s="416"/>
      <c r="D57" s="416"/>
      <c r="E57" s="416"/>
      <c r="F57" s="416"/>
      <c r="G57" s="416"/>
    </row>
    <row r="58" spans="1:7" ht="4.5" customHeight="1" x14ac:dyDescent="0.35">
      <c r="A58" s="6"/>
      <c r="B58" s="6"/>
      <c r="C58" s="6"/>
      <c r="D58" s="6"/>
      <c r="E58" s="6"/>
      <c r="F58" s="6"/>
      <c r="G58" s="6"/>
    </row>
  </sheetData>
  <sheetProtection algorithmName="SHA-512" hashValue="GB8JeBFkOCg7y7wfBFBdVV3RsL7rpgdNBipEIq+8l/UtwF/ZB5y/0dsJaF9LrYQSRjkM4SUR2L9vB+111kXAtA==" saltValue="VQWxFIV0QYMiC0h6qFduig==" spinCount="100000" sheet="1" objects="1" scenarios="1"/>
  <mergeCells count="32">
    <mergeCell ref="B1:G1"/>
    <mergeCell ref="B3:G3"/>
    <mergeCell ref="B5:G5"/>
    <mergeCell ref="B51:D51"/>
    <mergeCell ref="E51:G51"/>
    <mergeCell ref="B45:D45"/>
    <mergeCell ref="E45:G45"/>
    <mergeCell ref="B47:D47"/>
    <mergeCell ref="E47:G47"/>
    <mergeCell ref="B49:D49"/>
    <mergeCell ref="E49:G49"/>
    <mergeCell ref="E31:G31"/>
    <mergeCell ref="E25:G25"/>
    <mergeCell ref="E33:G33"/>
    <mergeCell ref="E38:G38"/>
    <mergeCell ref="B38:D38"/>
    <mergeCell ref="B54:G54"/>
    <mergeCell ref="B57:G57"/>
    <mergeCell ref="E11:G11"/>
    <mergeCell ref="E13:G13"/>
    <mergeCell ref="B40:D40"/>
    <mergeCell ref="E40:G40"/>
    <mergeCell ref="C35:D35"/>
    <mergeCell ref="E35:G35"/>
    <mergeCell ref="B42:D42"/>
    <mergeCell ref="E42:G42"/>
    <mergeCell ref="E23:G23"/>
    <mergeCell ref="E17:G17"/>
    <mergeCell ref="E19:G19"/>
    <mergeCell ref="E21:G21"/>
    <mergeCell ref="E27:G27"/>
    <mergeCell ref="E29:G29"/>
  </mergeCells>
  <printOptions horizontalCentered="1"/>
  <pageMargins left="0.23622047244094491" right="0.23622047244094491" top="0.35433070866141736" bottom="0.74803149606299213" header="0.31496062992125984" footer="0.31496062992125984"/>
  <pageSetup scale="77" fitToHeight="0" orientation="portrait" r:id="rId1"/>
  <headerFooter>
    <oddFooter>&amp;L&amp;"Calibri,Gras"&amp;9&amp;K00-044Confidentiel | Usage exclusif Musicaction&amp;C&amp;"Calibri,Gras"&amp;9&amp;K00-044&amp;P de &amp;N&amp;R&amp;G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B72D3-A02F-4AC7-B827-7D4F12E0560B}">
  <sheetPr>
    <tabColor rgb="FF1A7F74"/>
    <pageSetUpPr fitToPage="1"/>
  </sheetPr>
  <dimension ref="A1:X111"/>
  <sheetViews>
    <sheetView showGridLines="0" zoomScaleNormal="100" workbookViewId="0">
      <selection activeCell="C4" sqref="C4:F4"/>
    </sheetView>
  </sheetViews>
  <sheetFormatPr baseColWidth="10" defaultRowHeight="14.5" x14ac:dyDescent="0.35"/>
  <cols>
    <col min="1" max="1" width="2.1796875" customWidth="1"/>
    <col min="2" max="2" width="3.1796875" style="11" customWidth="1"/>
    <col min="3" max="3" width="3.6328125" style="46" customWidth="1"/>
    <col min="4" max="4" width="32.26953125" customWidth="1"/>
    <col min="5" max="5" width="25.6328125" customWidth="1"/>
    <col min="6" max="6" width="13.1796875" customWidth="1"/>
    <col min="7" max="8" width="6.6328125" customWidth="1"/>
    <col min="9" max="9" width="10.1796875" bestFit="1" customWidth="1"/>
    <col min="10" max="10" width="12.6328125" customWidth="1"/>
    <col min="11" max="14" width="16.1796875" customWidth="1"/>
    <col min="15" max="15" width="37" customWidth="1"/>
    <col min="16" max="16" width="2.1796875" customWidth="1"/>
    <col min="17" max="17" width="3.1796875" style="11" customWidth="1"/>
  </cols>
  <sheetData>
    <row r="1" spans="1:22" ht="49.5" customHeight="1" x14ac:dyDescent="0.35">
      <c r="A1" s="12"/>
      <c r="B1" s="28"/>
      <c r="C1" s="654" t="s">
        <v>625</v>
      </c>
      <c r="D1" s="654"/>
      <c r="E1" s="654"/>
      <c r="F1" s="654"/>
      <c r="G1" s="654"/>
      <c r="H1" s="654"/>
      <c r="I1" s="654"/>
      <c r="J1" s="654"/>
      <c r="K1" s="654"/>
      <c r="L1" s="654"/>
      <c r="M1" s="654"/>
      <c r="N1" s="654"/>
      <c r="O1" s="654"/>
      <c r="P1" s="12"/>
      <c r="Q1" s="28"/>
    </row>
    <row r="2" spans="1:22" ht="12" customHeight="1" x14ac:dyDescent="0.35"/>
    <row r="3" spans="1:22" ht="15.5" customHeight="1" x14ac:dyDescent="0.35">
      <c r="H3" s="35"/>
      <c r="J3" s="307"/>
      <c r="K3" s="35"/>
      <c r="M3" s="35"/>
    </row>
    <row r="4" spans="1:22" ht="23" customHeight="1" x14ac:dyDescent="0.35">
      <c r="B4" s="15"/>
      <c r="C4" s="439" t="s">
        <v>624</v>
      </c>
      <c r="D4" s="439"/>
      <c r="E4" s="439"/>
      <c r="F4" s="439"/>
      <c r="H4" s="36"/>
      <c r="I4" s="789" t="s">
        <v>3</v>
      </c>
      <c r="J4" s="789"/>
      <c r="K4" s="790" t="str">
        <f>IF('4. BUDGET'!H4="","",'4. BUDGET'!H4)</f>
        <v/>
      </c>
      <c r="L4" s="790"/>
      <c r="M4" s="790"/>
      <c r="N4" s="790"/>
      <c r="Q4" s="15"/>
    </row>
    <row r="5" spans="1:22" ht="3.5" customHeight="1" x14ac:dyDescent="0.35">
      <c r="B5" s="15"/>
      <c r="C5" s="306"/>
      <c r="D5" s="306"/>
      <c r="E5" s="306"/>
      <c r="F5" s="306"/>
      <c r="H5" s="36"/>
      <c r="I5" s="308"/>
      <c r="J5" s="308"/>
      <c r="K5" s="309"/>
      <c r="L5" s="309"/>
      <c r="M5" s="309"/>
      <c r="N5" s="309"/>
      <c r="Q5" s="15"/>
    </row>
    <row r="6" spans="1:22" ht="23" customHeight="1" x14ac:dyDescent="0.35">
      <c r="B6" s="15"/>
      <c r="C6" s="423" t="s">
        <v>626</v>
      </c>
      <c r="D6" s="423"/>
      <c r="E6" s="423"/>
      <c r="F6" s="51"/>
      <c r="H6" s="36"/>
      <c r="I6" s="789" t="s">
        <v>823</v>
      </c>
      <c r="J6" s="789"/>
      <c r="K6" s="790" t="str">
        <f>IF('4. BUDGET'!H7="","",'4. BUDGET'!H7)</f>
        <v/>
      </c>
      <c r="L6" s="790"/>
      <c r="M6" s="790"/>
      <c r="N6" s="790"/>
      <c r="Q6" s="15"/>
    </row>
    <row r="7" spans="1:22" ht="3.5" customHeight="1" x14ac:dyDescent="0.35">
      <c r="B7" s="15"/>
      <c r="C7" s="306"/>
      <c r="D7" s="306"/>
      <c r="E7" s="306"/>
      <c r="F7" s="306"/>
      <c r="H7" s="36"/>
      <c r="I7" s="308"/>
      <c r="J7" s="308"/>
      <c r="K7" s="309"/>
      <c r="L7" s="309"/>
      <c r="M7" s="309"/>
      <c r="N7" s="309"/>
      <c r="Q7" s="15"/>
    </row>
    <row r="8" spans="1:22" ht="7.5" customHeight="1" x14ac:dyDescent="0.35">
      <c r="C8" s="10"/>
      <c r="D8" s="10"/>
      <c r="E8" s="10"/>
      <c r="F8" s="10"/>
      <c r="G8" s="10"/>
      <c r="H8" s="10"/>
      <c r="I8" s="789" t="s">
        <v>822</v>
      </c>
      <c r="J8" s="789"/>
      <c r="K8" s="790" t="str">
        <f>IF('4. BUDGET'!H10="","",'4. BUDGET'!H10)</f>
        <v/>
      </c>
      <c r="L8" s="790"/>
      <c r="M8" s="790"/>
      <c r="N8" s="790"/>
      <c r="Q8"/>
    </row>
    <row r="9" spans="1:22" ht="12" customHeight="1" x14ac:dyDescent="0.35">
      <c r="C9" s="424" t="s">
        <v>824</v>
      </c>
      <c r="D9" s="424"/>
      <c r="E9" s="424"/>
      <c r="F9" s="424"/>
      <c r="G9" s="424"/>
      <c r="H9" s="424"/>
      <c r="I9" s="789"/>
      <c r="J9" s="789"/>
      <c r="K9" s="790" t="str">
        <f>IF('4. BUDGET'!H9="","",'4. BUDGET'!H9)</f>
        <v/>
      </c>
      <c r="L9" s="790"/>
      <c r="M9" s="790"/>
      <c r="N9" s="790"/>
      <c r="O9" s="35"/>
      <c r="P9" s="35"/>
      <c r="Q9" s="35"/>
      <c r="R9" s="35"/>
      <c r="S9" s="35"/>
    </row>
    <row r="10" spans="1:22" ht="3.5" customHeight="1" x14ac:dyDescent="0.35">
      <c r="C10"/>
      <c r="I10" s="307"/>
      <c r="J10" s="307"/>
      <c r="K10" s="790" t="str">
        <f>IF('4. BUDGET'!H10="","",'4. BUDGET'!H10)</f>
        <v/>
      </c>
      <c r="L10" s="790"/>
      <c r="M10" s="790"/>
      <c r="N10" s="790"/>
      <c r="O10" s="35"/>
      <c r="P10" s="35"/>
      <c r="Q10" s="35"/>
      <c r="R10" s="35"/>
      <c r="S10" s="35"/>
    </row>
    <row r="11" spans="1:22" ht="15" customHeight="1" x14ac:dyDescent="0.35">
      <c r="C11" s="10"/>
      <c r="D11" s="10"/>
      <c r="E11" s="10"/>
      <c r="F11" s="10"/>
      <c r="G11" s="10"/>
      <c r="H11" s="10"/>
      <c r="I11" s="310"/>
      <c r="J11" s="310"/>
      <c r="K11" s="10"/>
      <c r="Q11"/>
    </row>
    <row r="12" spans="1:22" ht="12" customHeight="1" x14ac:dyDescent="0.35">
      <c r="C12" s="103" t="s">
        <v>558</v>
      </c>
      <c r="D12" s="101"/>
      <c r="E12" s="101"/>
      <c r="F12" s="101"/>
      <c r="G12" s="102"/>
      <c r="H12" s="101"/>
      <c r="J12" s="307"/>
      <c r="K12" s="35"/>
      <c r="L12" s="35"/>
      <c r="M12" s="35"/>
      <c r="N12" s="35"/>
      <c r="O12" s="35"/>
      <c r="Q12"/>
      <c r="S12" s="35"/>
      <c r="T12" s="35"/>
    </row>
    <row r="13" spans="1:22" ht="12" customHeight="1" x14ac:dyDescent="0.35">
      <c r="C13"/>
      <c r="I13" s="307"/>
      <c r="J13" s="307"/>
      <c r="K13" s="35"/>
      <c r="L13" s="35"/>
      <c r="M13" s="35"/>
      <c r="N13" s="35"/>
      <c r="O13" s="35"/>
      <c r="P13" s="35"/>
      <c r="Q13" s="35"/>
      <c r="R13" s="35"/>
      <c r="S13" s="35"/>
    </row>
    <row r="14" spans="1:22" ht="36" customHeight="1" x14ac:dyDescent="0.35">
      <c r="C14" s="793" t="s">
        <v>787</v>
      </c>
      <c r="D14" s="793"/>
      <c r="E14" s="793"/>
      <c r="F14" s="793"/>
      <c r="G14" s="793"/>
      <c r="H14" s="793"/>
      <c r="I14" s="793"/>
      <c r="J14" s="793"/>
      <c r="K14" s="793"/>
      <c r="L14" s="793"/>
      <c r="M14" s="793"/>
      <c r="N14" s="793"/>
      <c r="O14" s="793"/>
      <c r="P14" s="35"/>
      <c r="Q14" s="35"/>
      <c r="U14" s="35"/>
      <c r="V14" s="35"/>
    </row>
    <row r="15" spans="1:22" ht="7.5" customHeight="1" x14ac:dyDescent="0.35">
      <c r="C15" s="103"/>
      <c r="D15" s="101"/>
      <c r="E15" s="101"/>
      <c r="F15" s="101"/>
      <c r="G15" s="102"/>
      <c r="H15" s="101"/>
      <c r="K15" s="35"/>
      <c r="L15" s="35"/>
      <c r="M15" s="311"/>
      <c r="N15" s="311"/>
      <c r="O15" s="35"/>
      <c r="P15" s="35"/>
      <c r="Q15" s="35"/>
      <c r="U15" s="35"/>
      <c r="V15" s="35"/>
    </row>
    <row r="16" spans="1:22" ht="12" customHeight="1" x14ac:dyDescent="0.35">
      <c r="C16" s="103"/>
      <c r="D16" s="101"/>
      <c r="E16" s="101"/>
      <c r="F16" s="101"/>
      <c r="G16" s="102"/>
      <c r="H16" s="101"/>
      <c r="K16" s="35"/>
      <c r="L16" s="35"/>
      <c r="M16" s="311"/>
      <c r="N16" s="311"/>
      <c r="O16" s="35"/>
      <c r="P16" s="35"/>
      <c r="Q16" s="35"/>
      <c r="U16" s="35"/>
      <c r="V16" s="35"/>
    </row>
    <row r="17" spans="1:24" ht="18" customHeight="1" x14ac:dyDescent="0.35">
      <c r="A17" s="46"/>
      <c r="B17" s="57"/>
      <c r="C17" s="58"/>
      <c r="D17" s="61"/>
      <c r="E17" s="60"/>
      <c r="F17" s="60"/>
      <c r="G17" s="60"/>
      <c r="H17" s="60"/>
      <c r="I17" s="60"/>
      <c r="J17" s="312"/>
      <c r="K17" s="795" t="s">
        <v>635</v>
      </c>
      <c r="L17" s="795"/>
      <c r="M17" s="795"/>
      <c r="N17" s="795"/>
      <c r="P17" s="46"/>
      <c r="Q17" s="57"/>
    </row>
    <row r="18" spans="1:24" ht="18" customHeight="1" x14ac:dyDescent="0.35">
      <c r="A18" s="46"/>
      <c r="B18" s="57"/>
      <c r="C18" s="58"/>
      <c r="D18" s="61"/>
      <c r="E18" s="60"/>
      <c r="F18" s="60"/>
      <c r="G18" s="60"/>
      <c r="H18" s="60"/>
      <c r="I18" s="60"/>
      <c r="J18" s="312"/>
      <c r="K18" s="640" t="s">
        <v>634</v>
      </c>
      <c r="L18" s="640"/>
      <c r="M18" s="794" t="s">
        <v>6</v>
      </c>
      <c r="N18" s="794"/>
      <c r="P18" s="46"/>
      <c r="Q18" s="57"/>
    </row>
    <row r="19" spans="1:24" ht="7.5" customHeight="1" x14ac:dyDescent="0.35">
      <c r="B19"/>
      <c r="C19" s="655" t="s">
        <v>443</v>
      </c>
      <c r="D19" s="655"/>
      <c r="E19" s="650" t="s">
        <v>636</v>
      </c>
      <c r="F19" s="650" t="s">
        <v>467</v>
      </c>
      <c r="G19" s="650" t="s">
        <v>468</v>
      </c>
      <c r="H19" s="650" t="s">
        <v>461</v>
      </c>
      <c r="I19" s="650" t="s">
        <v>465</v>
      </c>
      <c r="J19" s="650" t="s">
        <v>466</v>
      </c>
      <c r="K19" s="650" t="s">
        <v>469</v>
      </c>
      <c r="L19" s="650" t="s">
        <v>464</v>
      </c>
      <c r="M19" s="650" t="s">
        <v>593</v>
      </c>
      <c r="N19" s="650" t="s">
        <v>594</v>
      </c>
      <c r="O19" s="648" t="s">
        <v>684</v>
      </c>
      <c r="Q19"/>
      <c r="X19" s="4"/>
    </row>
    <row r="20" spans="1:24" s="314" customFormat="1" ht="35" customHeight="1" x14ac:dyDescent="0.35">
      <c r="A20" s="313"/>
      <c r="B20" s="313"/>
      <c r="C20" s="655"/>
      <c r="D20" s="655"/>
      <c r="E20" s="650"/>
      <c r="F20" s="650"/>
      <c r="G20" s="650"/>
      <c r="H20" s="650"/>
      <c r="I20" s="650"/>
      <c r="J20" s="650"/>
      <c r="K20" s="650"/>
      <c r="L20" s="650"/>
      <c r="M20" s="650"/>
      <c r="N20" s="650"/>
      <c r="O20" s="648"/>
      <c r="P20" s="313"/>
      <c r="Q20" s="313"/>
    </row>
    <row r="21" spans="1:24" ht="7.5" customHeight="1" thickBot="1" x14ac:dyDescent="0.4">
      <c r="B21"/>
      <c r="C21" s="655"/>
      <c r="D21" s="655"/>
      <c r="E21" s="650"/>
      <c r="F21" s="650"/>
      <c r="G21" s="650"/>
      <c r="H21" s="650"/>
      <c r="I21" s="650"/>
      <c r="J21" s="650"/>
      <c r="K21" s="650"/>
      <c r="L21" s="650"/>
      <c r="M21" s="650"/>
      <c r="N21" s="650"/>
      <c r="O21" s="648"/>
      <c r="Q21"/>
      <c r="X21" s="4"/>
    </row>
    <row r="22" spans="1:24" s="53" customFormat="1" ht="20.5" customHeight="1" thickBot="1" x14ac:dyDescent="0.4">
      <c r="A22" s="54"/>
      <c r="B22" s="55"/>
      <c r="C22" s="791" t="s">
        <v>445</v>
      </c>
      <c r="D22" s="792"/>
      <c r="E22" s="792"/>
      <c r="F22" s="792"/>
      <c r="G22" s="792"/>
      <c r="H22" s="792"/>
      <c r="I22" s="792"/>
      <c r="J22" s="792"/>
      <c r="K22" s="131"/>
      <c r="L22" s="131"/>
      <c r="M22" s="131"/>
      <c r="N22" s="315"/>
      <c r="O22" s="315"/>
      <c r="P22" s="54"/>
      <c r="Q22" s="55"/>
    </row>
    <row r="23" spans="1:24" s="2" customFormat="1" ht="18" customHeight="1" x14ac:dyDescent="0.35">
      <c r="A23" s="40"/>
      <c r="B23" s="63"/>
      <c r="C23" s="127" t="s">
        <v>444</v>
      </c>
      <c r="D23" s="128" t="s">
        <v>445</v>
      </c>
      <c r="E23" s="316" t="s">
        <v>786</v>
      </c>
      <c r="F23" s="129"/>
      <c r="G23" s="129"/>
      <c r="H23" s="129"/>
      <c r="I23" s="129"/>
      <c r="J23" s="129"/>
      <c r="K23" s="129"/>
      <c r="L23" s="130"/>
      <c r="M23" s="129"/>
      <c r="N23" s="130"/>
      <c r="O23" s="317"/>
      <c r="P23" s="40"/>
      <c r="Q23" s="63"/>
    </row>
    <row r="24" spans="1:24" s="2" customFormat="1" ht="18" customHeight="1" x14ac:dyDescent="0.35">
      <c r="A24" s="40"/>
      <c r="B24" s="63"/>
      <c r="C24" s="70" t="s">
        <v>446</v>
      </c>
      <c r="D24" s="71" t="s">
        <v>970</v>
      </c>
      <c r="E24" s="143"/>
      <c r="F24" s="156"/>
      <c r="G24" s="147"/>
      <c r="H24" s="147"/>
      <c r="I24" s="148"/>
      <c r="J24" s="78"/>
      <c r="K24" s="366">
        <f>'4. BUDGET'!K22</f>
        <v>0</v>
      </c>
      <c r="L24" s="367">
        <f>'4. BUDGET'!L22</f>
        <v>0</v>
      </c>
      <c r="M24" s="74">
        <f>$M$96</f>
        <v>0</v>
      </c>
      <c r="N24" s="75">
        <f>$N$105</f>
        <v>0</v>
      </c>
      <c r="O24" s="139"/>
      <c r="P24" s="40"/>
      <c r="Q24" s="63"/>
    </row>
    <row r="25" spans="1:24" s="2" customFormat="1" ht="18" customHeight="1" x14ac:dyDescent="0.35">
      <c r="A25" s="40"/>
      <c r="B25" s="63"/>
      <c r="C25" s="69" t="s">
        <v>447</v>
      </c>
      <c r="D25" s="72" t="s">
        <v>448</v>
      </c>
      <c r="E25" s="144"/>
      <c r="F25" s="157"/>
      <c r="G25" s="149"/>
      <c r="H25" s="149"/>
      <c r="I25" s="150"/>
      <c r="J25" s="79"/>
      <c r="K25" s="368">
        <f>'4. BUDGET'!K23</f>
        <v>0</v>
      </c>
      <c r="L25" s="369">
        <f>'4. BUDGET'!L23</f>
        <v>0</v>
      </c>
      <c r="M25" s="123">
        <v>0</v>
      </c>
      <c r="N25" s="76">
        <v>0</v>
      </c>
      <c r="O25" s="140"/>
      <c r="P25" s="40"/>
      <c r="Q25" s="63"/>
    </row>
    <row r="26" spans="1:24" s="2" customFormat="1" ht="18" customHeight="1" x14ac:dyDescent="0.35">
      <c r="A26" s="40"/>
      <c r="B26" s="63"/>
      <c r="C26" s="70" t="s">
        <v>449</v>
      </c>
      <c r="D26" s="71" t="s">
        <v>450</v>
      </c>
      <c r="E26" s="143"/>
      <c r="F26" s="156"/>
      <c r="G26" s="147"/>
      <c r="H26" s="147"/>
      <c r="I26" s="148"/>
      <c r="J26" s="78"/>
      <c r="K26" s="368">
        <f>'4. BUDGET'!K24</f>
        <v>0</v>
      </c>
      <c r="L26" s="369">
        <f>'4. BUDGET'!L24</f>
        <v>0</v>
      </c>
      <c r="M26" s="74">
        <f>$M$90-($M$24+$M$25+$M$27)</f>
        <v>0</v>
      </c>
      <c r="N26" s="75">
        <f>$N$90-($N$24+$N$25+$N$27)</f>
        <v>0</v>
      </c>
      <c r="O26" s="139"/>
      <c r="P26" s="40"/>
      <c r="Q26" s="63"/>
    </row>
    <row r="27" spans="1:24" s="2" customFormat="1" ht="18" customHeight="1" thickBot="1" x14ac:dyDescent="0.4">
      <c r="A27" s="40"/>
      <c r="B27" s="63"/>
      <c r="C27" s="68" t="s">
        <v>451</v>
      </c>
      <c r="D27" s="73" t="s">
        <v>452</v>
      </c>
      <c r="E27" s="145"/>
      <c r="F27" s="158"/>
      <c r="G27" s="151"/>
      <c r="H27" s="151"/>
      <c r="I27" s="152"/>
      <c r="J27" s="81"/>
      <c r="K27" s="370">
        <f>'4. BUDGET'!K25</f>
        <v>0</v>
      </c>
      <c r="L27" s="371">
        <f>'4. BUDGET'!L25</f>
        <v>0</v>
      </c>
      <c r="M27" s="125">
        <v>0</v>
      </c>
      <c r="N27" s="77">
        <v>0</v>
      </c>
      <c r="O27" s="141"/>
      <c r="P27" s="40"/>
      <c r="Q27" s="63"/>
    </row>
    <row r="28" spans="1:24" ht="18" customHeight="1" thickBot="1" x14ac:dyDescent="0.4">
      <c r="A28" s="46"/>
      <c r="B28" s="57"/>
      <c r="C28" s="58"/>
      <c r="D28" s="61" t="s">
        <v>462</v>
      </c>
      <c r="E28" s="60"/>
      <c r="F28" s="60"/>
      <c r="G28" s="60"/>
      <c r="H28" s="60"/>
      <c r="I28" s="60"/>
      <c r="J28" s="60"/>
      <c r="K28" s="372">
        <f>'4. BUDGET'!K26</f>
        <v>0</v>
      </c>
      <c r="L28" s="373">
        <f>'4. BUDGET'!L26</f>
        <v>0</v>
      </c>
      <c r="M28" s="357">
        <f>ROUND(SUBTOTAL(9,M24:M27),0)</f>
        <v>0</v>
      </c>
      <c r="N28" s="358">
        <f>ROUND(SUBTOTAL(9,N24:N27),0)</f>
        <v>0</v>
      </c>
      <c r="P28" s="46"/>
      <c r="Q28" s="57"/>
    </row>
    <row r="29" spans="1:24" ht="15" thickBot="1" x14ac:dyDescent="0.4">
      <c r="A29" s="46"/>
      <c r="B29" s="57"/>
      <c r="C29" s="58"/>
      <c r="D29" s="57"/>
      <c r="E29" s="57"/>
      <c r="F29" s="57"/>
      <c r="G29" s="57"/>
      <c r="H29" s="57"/>
      <c r="I29" s="57"/>
      <c r="J29" s="57"/>
      <c r="K29" s="57"/>
      <c r="L29" s="56"/>
      <c r="M29" s="57"/>
      <c r="N29" s="56"/>
      <c r="P29" s="46"/>
      <c r="Q29" s="57"/>
    </row>
    <row r="30" spans="1:24" s="53" customFormat="1" ht="20.5" customHeight="1" thickBot="1" x14ac:dyDescent="0.4">
      <c r="A30" s="54"/>
      <c r="B30" s="55"/>
      <c r="C30" s="791" t="s">
        <v>453</v>
      </c>
      <c r="D30" s="792"/>
      <c r="E30" s="792"/>
      <c r="F30" s="792"/>
      <c r="G30" s="792"/>
      <c r="H30" s="792"/>
      <c r="I30" s="792"/>
      <c r="J30" s="792"/>
      <c r="K30" s="131"/>
      <c r="L30" s="131"/>
      <c r="M30" s="131"/>
      <c r="N30" s="131"/>
      <c r="O30" s="132"/>
      <c r="P30" s="54"/>
      <c r="Q30" s="55"/>
    </row>
    <row r="31" spans="1:24" s="2" customFormat="1" ht="18" customHeight="1" x14ac:dyDescent="0.35">
      <c r="A31" s="40"/>
      <c r="B31" s="63"/>
      <c r="C31" s="127" t="s">
        <v>470</v>
      </c>
      <c r="D31" s="128" t="s">
        <v>454</v>
      </c>
      <c r="E31" s="129"/>
      <c r="F31" s="129"/>
      <c r="G31" s="129"/>
      <c r="H31" s="129"/>
      <c r="I31" s="129"/>
      <c r="J31" s="129"/>
      <c r="K31" s="129"/>
      <c r="L31" s="130"/>
      <c r="M31" s="129"/>
      <c r="N31" s="130"/>
      <c r="O31" s="133"/>
      <c r="P31" s="40"/>
      <c r="Q31" s="63"/>
    </row>
    <row r="32" spans="1:24" s="2" customFormat="1" ht="18" customHeight="1" x14ac:dyDescent="0.35">
      <c r="A32" s="40"/>
      <c r="B32" s="63"/>
      <c r="C32" s="634" t="s">
        <v>595</v>
      </c>
      <c r="D32" s="635"/>
      <c r="E32" s="143"/>
      <c r="F32" s="156"/>
      <c r="G32" s="147"/>
      <c r="H32" s="147"/>
      <c r="I32" s="153"/>
      <c r="J32" s="74">
        <f>G32*H32*I32</f>
        <v>0</v>
      </c>
      <c r="K32" s="366">
        <f>'4. BUDGET'!K30</f>
        <v>0</v>
      </c>
      <c r="L32" s="367">
        <f>'4. BUDGET'!L30</f>
        <v>0</v>
      </c>
      <c r="M32" s="153">
        <v>0</v>
      </c>
      <c r="N32" s="75">
        <f>IFERROR(SUMIF(Tableau1[POSTE BUDGÉTAIRE
(Liste déroulante)],C32,Tableau1[MONTANT ACCEPTÉ]),"")</f>
        <v>0</v>
      </c>
      <c r="O32" s="139"/>
      <c r="P32" s="40"/>
      <c r="Q32" s="63"/>
      <c r="R32" s="88"/>
    </row>
    <row r="33" spans="1:17" s="2" customFormat="1" ht="18" customHeight="1" x14ac:dyDescent="0.35">
      <c r="A33" s="40"/>
      <c r="B33" s="63"/>
      <c r="C33" s="636" t="s">
        <v>596</v>
      </c>
      <c r="D33" s="637"/>
      <c r="E33" s="144"/>
      <c r="F33" s="157"/>
      <c r="G33" s="149"/>
      <c r="H33" s="149"/>
      <c r="I33" s="123"/>
      <c r="J33" s="355">
        <f t="shared" ref="J33:J34" si="0">G33*H33*I33</f>
        <v>0</v>
      </c>
      <c r="K33" s="368">
        <f>'4. BUDGET'!K31</f>
        <v>0</v>
      </c>
      <c r="L33" s="369">
        <f>'4. BUDGET'!L31</f>
        <v>0</v>
      </c>
      <c r="M33" s="123">
        <v>0</v>
      </c>
      <c r="N33" s="76">
        <f>IFERROR(SUMIF(Tableau1[POSTE BUDGÉTAIRE
(Liste déroulante)],C33,Tableau1[MONTANT ACCEPTÉ]),"")</f>
        <v>0</v>
      </c>
      <c r="O33" s="140"/>
      <c r="P33" s="40"/>
      <c r="Q33" s="63"/>
    </row>
    <row r="34" spans="1:17" s="2" customFormat="1" ht="18" customHeight="1" x14ac:dyDescent="0.35">
      <c r="A34" s="40"/>
      <c r="B34" s="63"/>
      <c r="C34" s="634" t="s">
        <v>597</v>
      </c>
      <c r="D34" s="635"/>
      <c r="E34" s="143"/>
      <c r="F34" s="156"/>
      <c r="G34" s="147"/>
      <c r="H34" s="147"/>
      <c r="I34" s="153"/>
      <c r="J34" s="74">
        <f t="shared" si="0"/>
        <v>0</v>
      </c>
      <c r="K34" s="368">
        <f>'4. BUDGET'!K32</f>
        <v>0</v>
      </c>
      <c r="L34" s="369">
        <f>'4. BUDGET'!L32</f>
        <v>0</v>
      </c>
      <c r="M34" s="153">
        <v>0</v>
      </c>
      <c r="N34" s="75">
        <f>IFERROR(SUMIF(Tableau1[POSTE BUDGÉTAIRE
(Liste déroulante)],C34,Tableau1[MONTANT ACCEPTÉ]),"")</f>
        <v>0</v>
      </c>
      <c r="O34" s="139"/>
      <c r="P34" s="40"/>
      <c r="Q34" s="63"/>
    </row>
    <row r="35" spans="1:17" s="2" customFormat="1" ht="18" customHeight="1" x14ac:dyDescent="0.35">
      <c r="A35" s="40"/>
      <c r="B35" s="63"/>
      <c r="C35" s="636" t="s">
        <v>598</v>
      </c>
      <c r="D35" s="637"/>
      <c r="E35" s="144"/>
      <c r="F35" s="157"/>
      <c r="G35" s="149"/>
      <c r="H35" s="149"/>
      <c r="I35" s="123"/>
      <c r="J35" s="355"/>
      <c r="K35" s="368">
        <f>'4. BUDGET'!K33</f>
        <v>0</v>
      </c>
      <c r="L35" s="369">
        <f>'4. BUDGET'!L33</f>
        <v>0</v>
      </c>
      <c r="M35" s="123">
        <v>0</v>
      </c>
      <c r="N35" s="76">
        <f>IFERROR(SUMIF(Tableau1[POSTE BUDGÉTAIRE
(Liste déroulante)],C35,Tableau1[MONTANT ACCEPTÉ]),"")</f>
        <v>0</v>
      </c>
      <c r="O35" s="140"/>
      <c r="P35" s="40"/>
      <c r="Q35" s="63"/>
    </row>
    <row r="36" spans="1:17" s="2" customFormat="1" ht="18" customHeight="1" x14ac:dyDescent="0.35">
      <c r="A36" s="40"/>
      <c r="B36" s="63"/>
      <c r="C36" s="634" t="s">
        <v>599</v>
      </c>
      <c r="D36" s="635"/>
      <c r="E36" s="143"/>
      <c r="F36" s="156"/>
      <c r="G36" s="147"/>
      <c r="H36" s="147"/>
      <c r="I36" s="153"/>
      <c r="J36" s="74">
        <f>G36*H36*I36</f>
        <v>0</v>
      </c>
      <c r="K36" s="368">
        <f>'4. BUDGET'!K34</f>
        <v>0</v>
      </c>
      <c r="L36" s="369">
        <f>'4. BUDGET'!L34</f>
        <v>0</v>
      </c>
      <c r="M36" s="153">
        <v>0</v>
      </c>
      <c r="N36" s="75">
        <f>IFERROR(SUMIF(Tableau1[POSTE BUDGÉTAIRE
(Liste déroulante)],C36,Tableau1[MONTANT ACCEPTÉ]),"")</f>
        <v>0</v>
      </c>
      <c r="O36" s="139"/>
      <c r="P36" s="40"/>
      <c r="Q36" s="63"/>
    </row>
    <row r="37" spans="1:17" s="2" customFormat="1" ht="18" customHeight="1" x14ac:dyDescent="0.35">
      <c r="A37" s="40"/>
      <c r="B37" s="63"/>
      <c r="C37" s="636" t="s">
        <v>600</v>
      </c>
      <c r="D37" s="637"/>
      <c r="E37" s="144"/>
      <c r="F37" s="157"/>
      <c r="G37" s="149"/>
      <c r="H37" s="149"/>
      <c r="I37" s="123"/>
      <c r="J37" s="355">
        <f t="shared" ref="J37" si="1">G37*H37*I37</f>
        <v>0</v>
      </c>
      <c r="K37" s="368">
        <f>'4. BUDGET'!K35</f>
        <v>0</v>
      </c>
      <c r="L37" s="369">
        <f>'4. BUDGET'!L35</f>
        <v>0</v>
      </c>
      <c r="M37" s="123">
        <v>0</v>
      </c>
      <c r="N37" s="76">
        <f>IFERROR(SUMIF(Tableau1[POSTE BUDGÉTAIRE
(Liste déroulante)],C37,Tableau1[MONTANT ACCEPTÉ]),"")</f>
        <v>0</v>
      </c>
      <c r="O37" s="140"/>
      <c r="P37" s="40"/>
      <c r="Q37" s="63"/>
    </row>
    <row r="38" spans="1:17" s="2" customFormat="1" ht="18" customHeight="1" thickBot="1" x14ac:dyDescent="0.4">
      <c r="A38" s="40"/>
      <c r="B38" s="63"/>
      <c r="C38" s="644" t="s">
        <v>601</v>
      </c>
      <c r="D38" s="645"/>
      <c r="E38" s="146"/>
      <c r="F38" s="159"/>
      <c r="G38" s="154"/>
      <c r="H38" s="154"/>
      <c r="I38" s="155"/>
      <c r="J38" s="360"/>
      <c r="K38" s="370">
        <f>'4. BUDGET'!K36</f>
        <v>0</v>
      </c>
      <c r="L38" s="371">
        <f>'4. BUDGET'!L36</f>
        <v>0</v>
      </c>
      <c r="M38" s="155">
        <v>0</v>
      </c>
      <c r="N38" s="80">
        <f>IFERROR(SUMIF(Tableau1[POSTE BUDGÉTAIRE
(Liste déroulante)],C38,Tableau1[MONTANT ACCEPTÉ]),"")</f>
        <v>0</v>
      </c>
      <c r="O38" s="142"/>
      <c r="P38" s="40"/>
      <c r="Q38" s="63"/>
    </row>
    <row r="39" spans="1:17" ht="18" customHeight="1" thickBot="1" x14ac:dyDescent="0.4">
      <c r="A39" s="46"/>
      <c r="B39" s="57"/>
      <c r="C39" s="58"/>
      <c r="D39" s="62" t="s">
        <v>463</v>
      </c>
      <c r="E39" s="60"/>
      <c r="F39" s="60"/>
      <c r="G39" s="60"/>
      <c r="H39" s="60"/>
      <c r="I39" s="60"/>
      <c r="J39" s="60"/>
      <c r="K39" s="372">
        <f>'4. BUDGET'!K37</f>
        <v>0</v>
      </c>
      <c r="L39" s="373">
        <f>'4. BUDGET'!L37</f>
        <v>0</v>
      </c>
      <c r="M39" s="357">
        <f>ROUND(SUBTOTAL(9,M32:M38),0)</f>
        <v>0</v>
      </c>
      <c r="N39" s="358">
        <f>ROUND(SUBTOTAL(9,N32:N38),0)</f>
        <v>0</v>
      </c>
      <c r="P39" s="46"/>
      <c r="Q39" s="57"/>
    </row>
    <row r="40" spans="1:17" ht="18" customHeight="1" thickBot="1" x14ac:dyDescent="0.4">
      <c r="A40" s="46"/>
      <c r="B40" s="57"/>
      <c r="C40" s="58"/>
      <c r="D40" s="57"/>
      <c r="E40" s="57"/>
      <c r="F40" s="57"/>
      <c r="G40" s="57"/>
      <c r="H40" s="57"/>
      <c r="I40" s="57"/>
      <c r="J40" s="57"/>
      <c r="K40" s="57"/>
      <c r="L40" s="56"/>
      <c r="M40" s="57"/>
      <c r="N40" s="56"/>
      <c r="P40" s="46"/>
      <c r="Q40" s="57"/>
    </row>
    <row r="41" spans="1:17" s="2" customFormat="1" ht="18" customHeight="1" x14ac:dyDescent="0.35">
      <c r="A41" s="40"/>
      <c r="B41" s="63"/>
      <c r="C41" s="65" t="s">
        <v>472</v>
      </c>
      <c r="D41" s="66" t="s">
        <v>455</v>
      </c>
      <c r="E41" s="67"/>
      <c r="F41" s="67"/>
      <c r="G41" s="67"/>
      <c r="H41" s="67"/>
      <c r="I41" s="67"/>
      <c r="J41" s="67"/>
      <c r="K41" s="67"/>
      <c r="L41" s="87"/>
      <c r="M41" s="67"/>
      <c r="N41" s="87"/>
      <c r="O41" s="86"/>
      <c r="P41" s="40"/>
      <c r="Q41" s="63"/>
    </row>
    <row r="42" spans="1:17" s="2" customFormat="1" ht="18" customHeight="1" x14ac:dyDescent="0.35">
      <c r="A42" s="40"/>
      <c r="B42" s="63"/>
      <c r="C42" s="634" t="s">
        <v>602</v>
      </c>
      <c r="D42" s="635"/>
      <c r="E42" s="143"/>
      <c r="F42" s="156"/>
      <c r="G42" s="147"/>
      <c r="H42" s="147"/>
      <c r="I42" s="153"/>
      <c r="J42" s="74">
        <f>G42*H42*I42</f>
        <v>0</v>
      </c>
      <c r="K42" s="366">
        <f>'4. BUDGET'!K40</f>
        <v>0</v>
      </c>
      <c r="L42" s="367">
        <f>'4. BUDGET'!L40</f>
        <v>0</v>
      </c>
      <c r="M42" s="153">
        <v>0</v>
      </c>
      <c r="N42" s="75">
        <f>IFERROR(SUMIF(Tableau1[POSTE BUDGÉTAIRE
(Liste déroulante)],C42,Tableau1[MONTANT ACCEPTÉ]),"")</f>
        <v>0</v>
      </c>
      <c r="O42" s="139"/>
      <c r="P42" s="40"/>
      <c r="Q42" s="63"/>
    </row>
    <row r="43" spans="1:17" s="2" customFormat="1" ht="18" customHeight="1" x14ac:dyDescent="0.35">
      <c r="A43" s="40"/>
      <c r="B43" s="63"/>
      <c r="C43" s="636" t="s">
        <v>603</v>
      </c>
      <c r="D43" s="637"/>
      <c r="E43" s="144"/>
      <c r="F43" s="157"/>
      <c r="G43" s="149"/>
      <c r="H43" s="149"/>
      <c r="I43" s="123"/>
      <c r="J43" s="355">
        <f t="shared" ref="J43:J48" si="2">G43*H43*I43</f>
        <v>0</v>
      </c>
      <c r="K43" s="368">
        <f>'4. BUDGET'!K41</f>
        <v>0</v>
      </c>
      <c r="L43" s="369">
        <f>'4. BUDGET'!L41</f>
        <v>0</v>
      </c>
      <c r="M43" s="123">
        <v>0</v>
      </c>
      <c r="N43" s="76">
        <f>IFERROR(SUMIF(Tableau1[POSTE BUDGÉTAIRE
(Liste déroulante)],C43,Tableau1[MONTANT ACCEPTÉ]),"")</f>
        <v>0</v>
      </c>
      <c r="O43" s="140"/>
      <c r="P43" s="40"/>
      <c r="Q43" s="63"/>
    </row>
    <row r="44" spans="1:17" s="2" customFormat="1" ht="18" customHeight="1" x14ac:dyDescent="0.35">
      <c r="A44" s="40"/>
      <c r="B44" s="63"/>
      <c r="C44" s="634" t="s">
        <v>604</v>
      </c>
      <c r="D44" s="635"/>
      <c r="E44" s="143"/>
      <c r="F44" s="156"/>
      <c r="G44" s="147"/>
      <c r="H44" s="147"/>
      <c r="I44" s="153"/>
      <c r="J44" s="74">
        <f t="shared" si="2"/>
        <v>0</v>
      </c>
      <c r="K44" s="368">
        <f>'4. BUDGET'!K42</f>
        <v>0</v>
      </c>
      <c r="L44" s="369">
        <f>'4. BUDGET'!L42</f>
        <v>0</v>
      </c>
      <c r="M44" s="153">
        <v>0</v>
      </c>
      <c r="N44" s="75">
        <f>IFERROR(SUMIF(Tableau1[POSTE BUDGÉTAIRE
(Liste déroulante)],C44,Tableau1[MONTANT ACCEPTÉ]),"")</f>
        <v>0</v>
      </c>
      <c r="O44" s="139"/>
      <c r="P44" s="40"/>
      <c r="Q44" s="63"/>
    </row>
    <row r="45" spans="1:17" s="2" customFormat="1" ht="18" customHeight="1" x14ac:dyDescent="0.35">
      <c r="A45" s="40"/>
      <c r="B45" s="63"/>
      <c r="C45" s="636" t="s">
        <v>605</v>
      </c>
      <c r="D45" s="637"/>
      <c r="E45" s="144"/>
      <c r="F45" s="157"/>
      <c r="G45" s="149"/>
      <c r="H45" s="149"/>
      <c r="I45" s="123"/>
      <c r="J45" s="355">
        <f t="shared" si="2"/>
        <v>0</v>
      </c>
      <c r="K45" s="368">
        <f>'4. BUDGET'!K43</f>
        <v>0</v>
      </c>
      <c r="L45" s="369">
        <f>'4. BUDGET'!L43</f>
        <v>0</v>
      </c>
      <c r="M45" s="123">
        <v>0</v>
      </c>
      <c r="N45" s="76">
        <f>IFERROR(SUMIF(Tableau1[POSTE BUDGÉTAIRE
(Liste déroulante)],C45,Tableau1[MONTANT ACCEPTÉ]),"")</f>
        <v>0</v>
      </c>
      <c r="O45" s="140"/>
      <c r="P45" s="40"/>
      <c r="Q45" s="63"/>
    </row>
    <row r="46" spans="1:17" s="2" customFormat="1" ht="18" customHeight="1" x14ac:dyDescent="0.35">
      <c r="A46" s="40"/>
      <c r="B46" s="63"/>
      <c r="C46" s="634" t="s">
        <v>606</v>
      </c>
      <c r="D46" s="635"/>
      <c r="E46" s="143"/>
      <c r="F46" s="156"/>
      <c r="G46" s="147"/>
      <c r="H46" s="147"/>
      <c r="I46" s="153"/>
      <c r="J46" s="74">
        <f t="shared" si="2"/>
        <v>0</v>
      </c>
      <c r="K46" s="368">
        <f>'4. BUDGET'!K44</f>
        <v>0</v>
      </c>
      <c r="L46" s="369">
        <f>'4. BUDGET'!L44</f>
        <v>0</v>
      </c>
      <c r="M46" s="153">
        <v>0</v>
      </c>
      <c r="N46" s="75">
        <f>IFERROR(SUMIF(Tableau1[POSTE BUDGÉTAIRE
(Liste déroulante)],C46,Tableau1[MONTANT ACCEPTÉ]),"")</f>
        <v>0</v>
      </c>
      <c r="O46" s="139"/>
      <c r="P46" s="40"/>
      <c r="Q46" s="63"/>
    </row>
    <row r="47" spans="1:17" s="2" customFormat="1" ht="18" customHeight="1" x14ac:dyDescent="0.35">
      <c r="A47" s="40"/>
      <c r="B47" s="63"/>
      <c r="C47" s="636" t="s">
        <v>607</v>
      </c>
      <c r="D47" s="637"/>
      <c r="E47" s="144"/>
      <c r="F47" s="157"/>
      <c r="G47" s="149"/>
      <c r="H47" s="149"/>
      <c r="I47" s="123"/>
      <c r="J47" s="355">
        <f t="shared" si="2"/>
        <v>0</v>
      </c>
      <c r="K47" s="368">
        <f>'4. BUDGET'!K45</f>
        <v>0</v>
      </c>
      <c r="L47" s="369">
        <f>'4. BUDGET'!L45</f>
        <v>0</v>
      </c>
      <c r="M47" s="123">
        <v>0</v>
      </c>
      <c r="N47" s="76">
        <f>IFERROR(SUMIF(Tableau1[POSTE BUDGÉTAIRE
(Liste déroulante)],C47,Tableau1[MONTANT ACCEPTÉ]),"")</f>
        <v>0</v>
      </c>
      <c r="O47" s="140"/>
      <c r="P47" s="40"/>
      <c r="Q47" s="63"/>
    </row>
    <row r="48" spans="1:17" s="2" customFormat="1" ht="18" customHeight="1" thickBot="1" x14ac:dyDescent="0.4">
      <c r="A48" s="40"/>
      <c r="B48" s="63"/>
      <c r="C48" s="644" t="s">
        <v>608</v>
      </c>
      <c r="D48" s="645"/>
      <c r="E48" s="146"/>
      <c r="F48" s="159"/>
      <c r="G48" s="154"/>
      <c r="H48" s="154"/>
      <c r="I48" s="155"/>
      <c r="J48" s="360">
        <f t="shared" si="2"/>
        <v>0</v>
      </c>
      <c r="K48" s="370">
        <f>'4. BUDGET'!K46</f>
        <v>0</v>
      </c>
      <c r="L48" s="371">
        <f>'4. BUDGET'!L46</f>
        <v>0</v>
      </c>
      <c r="M48" s="155">
        <v>0</v>
      </c>
      <c r="N48" s="80">
        <f>IFERROR(SUMIF(Tableau1[POSTE BUDGÉTAIRE
(Liste déroulante)],C48,Tableau1[MONTANT ACCEPTÉ]),"")</f>
        <v>0</v>
      </c>
      <c r="O48" s="142"/>
      <c r="P48" s="40"/>
      <c r="Q48" s="63"/>
    </row>
    <row r="49" spans="1:17" ht="18" customHeight="1" thickBot="1" x14ac:dyDescent="0.4">
      <c r="A49" s="46"/>
      <c r="B49" s="57"/>
      <c r="C49" s="58"/>
      <c r="D49" s="62" t="s">
        <v>471</v>
      </c>
      <c r="E49" s="57"/>
      <c r="F49" s="57"/>
      <c r="G49" s="57"/>
      <c r="H49" s="57"/>
      <c r="I49" s="57"/>
      <c r="J49" s="57"/>
      <c r="K49" s="372">
        <f>'4. BUDGET'!K47</f>
        <v>0</v>
      </c>
      <c r="L49" s="373">
        <f>'4. BUDGET'!L47</f>
        <v>0</v>
      </c>
      <c r="M49" s="357">
        <f>ROUND(SUBTOTAL(9,M42:M48),0)</f>
        <v>0</v>
      </c>
      <c r="N49" s="358">
        <f>ROUND(SUBTOTAL(9,N42:N48),0)</f>
        <v>0</v>
      </c>
      <c r="P49" s="46"/>
      <c r="Q49" s="57"/>
    </row>
    <row r="50" spans="1:17" ht="18" customHeight="1" thickBot="1" x14ac:dyDescent="0.4">
      <c r="A50" s="46"/>
      <c r="B50" s="57"/>
      <c r="C50" s="58"/>
      <c r="D50" s="57"/>
      <c r="E50" s="57"/>
      <c r="F50" s="57"/>
      <c r="G50" s="57"/>
      <c r="H50" s="57"/>
      <c r="I50" s="57"/>
      <c r="J50" s="57"/>
      <c r="K50" s="57"/>
      <c r="L50" s="56"/>
      <c r="M50" s="57"/>
      <c r="N50" s="56"/>
      <c r="P50" s="46"/>
      <c r="Q50" s="57"/>
    </row>
    <row r="51" spans="1:17" ht="18" customHeight="1" x14ac:dyDescent="0.35">
      <c r="A51" s="46"/>
      <c r="B51" s="57"/>
      <c r="C51" s="65" t="s">
        <v>473</v>
      </c>
      <c r="D51" s="66" t="s">
        <v>456</v>
      </c>
      <c r="E51" s="67"/>
      <c r="F51" s="67"/>
      <c r="G51" s="67"/>
      <c r="H51" s="67"/>
      <c r="I51" s="67"/>
      <c r="J51" s="67"/>
      <c r="K51" s="67"/>
      <c r="L51" s="87"/>
      <c r="M51" s="67"/>
      <c r="N51" s="87"/>
      <c r="O51" s="86"/>
      <c r="P51" s="46"/>
      <c r="Q51" s="57"/>
    </row>
    <row r="52" spans="1:17" s="2" customFormat="1" ht="18" customHeight="1" x14ac:dyDescent="0.35">
      <c r="A52" s="40"/>
      <c r="B52" s="63"/>
      <c r="C52" s="634" t="s">
        <v>609</v>
      </c>
      <c r="D52" s="635"/>
      <c r="E52" s="143"/>
      <c r="F52" s="156"/>
      <c r="G52" s="147"/>
      <c r="H52" s="147"/>
      <c r="I52" s="153"/>
      <c r="J52" s="74">
        <f t="shared" ref="J52:J55" si="3">G52*H52*I52</f>
        <v>0</v>
      </c>
      <c r="K52" s="366">
        <f>'4. BUDGET'!K50</f>
        <v>0</v>
      </c>
      <c r="L52" s="367">
        <f>'4. BUDGET'!L50</f>
        <v>0</v>
      </c>
      <c r="M52" s="153">
        <v>0</v>
      </c>
      <c r="N52" s="75">
        <f>IFERROR(SUMIF(Tableau1[POSTE BUDGÉTAIRE
(Liste déroulante)],C52,Tableau1[MONTANT ACCEPTÉ]),"")</f>
        <v>0</v>
      </c>
      <c r="O52" s="139"/>
      <c r="P52" s="40"/>
      <c r="Q52" s="63"/>
    </row>
    <row r="53" spans="1:17" s="2" customFormat="1" ht="18" customHeight="1" x14ac:dyDescent="0.35">
      <c r="A53" s="40"/>
      <c r="B53" s="63"/>
      <c r="C53" s="636" t="s">
        <v>610</v>
      </c>
      <c r="D53" s="637"/>
      <c r="E53" s="144"/>
      <c r="F53" s="157"/>
      <c r="G53" s="149"/>
      <c r="H53" s="149"/>
      <c r="I53" s="123"/>
      <c r="J53" s="355">
        <f t="shared" si="3"/>
        <v>0</v>
      </c>
      <c r="K53" s="368">
        <f>'4. BUDGET'!K51</f>
        <v>0</v>
      </c>
      <c r="L53" s="369">
        <f>'4. BUDGET'!L51</f>
        <v>0</v>
      </c>
      <c r="M53" s="123">
        <v>0</v>
      </c>
      <c r="N53" s="76">
        <f>IFERROR(SUMIF(Tableau1[POSTE BUDGÉTAIRE
(Liste déroulante)],C53,Tableau1[MONTANT ACCEPTÉ]),"")</f>
        <v>0</v>
      </c>
      <c r="O53" s="140"/>
      <c r="P53" s="40"/>
      <c r="Q53" s="63"/>
    </row>
    <row r="54" spans="1:17" s="2" customFormat="1" ht="18" customHeight="1" x14ac:dyDescent="0.35">
      <c r="A54" s="40"/>
      <c r="B54" s="63"/>
      <c r="C54" s="634" t="s">
        <v>611</v>
      </c>
      <c r="D54" s="635"/>
      <c r="E54" s="143"/>
      <c r="F54" s="156"/>
      <c r="G54" s="147"/>
      <c r="H54" s="147"/>
      <c r="I54" s="153"/>
      <c r="J54" s="74">
        <f t="shared" si="3"/>
        <v>0</v>
      </c>
      <c r="K54" s="368">
        <f>'4. BUDGET'!K52</f>
        <v>0</v>
      </c>
      <c r="L54" s="369">
        <f>'4. BUDGET'!L52</f>
        <v>0</v>
      </c>
      <c r="M54" s="153">
        <v>0</v>
      </c>
      <c r="N54" s="75">
        <f>IFERROR(SUMIF(Tableau1[POSTE BUDGÉTAIRE
(Liste déroulante)],C54,Tableau1[MONTANT ACCEPTÉ]),"")</f>
        <v>0</v>
      </c>
      <c r="O54" s="139"/>
      <c r="P54" s="40"/>
      <c r="Q54" s="63"/>
    </row>
    <row r="55" spans="1:17" s="2" customFormat="1" ht="18" customHeight="1" thickBot="1" x14ac:dyDescent="0.4">
      <c r="A55" s="40"/>
      <c r="B55" s="63"/>
      <c r="C55" s="646" t="s">
        <v>623</v>
      </c>
      <c r="D55" s="647"/>
      <c r="E55" s="145"/>
      <c r="F55" s="158"/>
      <c r="G55" s="151"/>
      <c r="H55" s="151"/>
      <c r="I55" s="125"/>
      <c r="J55" s="356">
        <f t="shared" si="3"/>
        <v>0</v>
      </c>
      <c r="K55" s="370">
        <f>'4. BUDGET'!K53</f>
        <v>0</v>
      </c>
      <c r="L55" s="371">
        <f>'4. BUDGET'!L53</f>
        <v>0</v>
      </c>
      <c r="M55" s="125">
        <v>0</v>
      </c>
      <c r="N55" s="77">
        <f>IFERROR(SUMIF(Tableau1[POSTE BUDGÉTAIRE
(Liste déroulante)],C55,Tableau1[MONTANT ACCEPTÉ]),"")</f>
        <v>0</v>
      </c>
      <c r="O55" s="141"/>
      <c r="P55" s="40"/>
      <c r="Q55" s="63"/>
    </row>
    <row r="56" spans="1:17" ht="18" customHeight="1" thickBot="1" x14ac:dyDescent="0.4">
      <c r="A56" s="46"/>
      <c r="B56" s="57"/>
      <c r="C56" s="58"/>
      <c r="D56" s="62" t="s">
        <v>475</v>
      </c>
      <c r="E56" s="57"/>
      <c r="F56" s="57"/>
      <c r="G56" s="57"/>
      <c r="H56" s="57"/>
      <c r="I56" s="57"/>
      <c r="J56" s="57"/>
      <c r="K56" s="372">
        <f>'4. BUDGET'!K54</f>
        <v>0</v>
      </c>
      <c r="L56" s="373">
        <f>'4. BUDGET'!L54</f>
        <v>0</v>
      </c>
      <c r="M56" s="357">
        <f>ROUND(SUBTOTAL(9,M52:M55),0)</f>
        <v>0</v>
      </c>
      <c r="N56" s="358">
        <f>ROUND(SUBTOTAL(9,N52:N55),0)</f>
        <v>0</v>
      </c>
      <c r="P56" s="46"/>
      <c r="Q56" s="57"/>
    </row>
    <row r="57" spans="1:17" ht="18" customHeight="1" thickBot="1" x14ac:dyDescent="0.4">
      <c r="A57" s="46"/>
      <c r="B57" s="57"/>
      <c r="C57" s="58"/>
      <c r="D57" s="57"/>
      <c r="E57" s="57"/>
      <c r="F57" s="57"/>
      <c r="G57" s="57"/>
      <c r="H57" s="57"/>
      <c r="I57" s="57"/>
      <c r="J57" s="57"/>
      <c r="K57" s="57"/>
      <c r="L57" s="56"/>
      <c r="M57" s="57"/>
      <c r="N57" s="56"/>
      <c r="P57" s="46"/>
      <c r="Q57" s="57"/>
    </row>
    <row r="58" spans="1:17" ht="18" customHeight="1" x14ac:dyDescent="0.35">
      <c r="A58" s="46"/>
      <c r="B58" s="57"/>
      <c r="C58" s="65" t="s">
        <v>474</v>
      </c>
      <c r="D58" s="66" t="s">
        <v>457</v>
      </c>
      <c r="E58" s="67"/>
      <c r="F58" s="67"/>
      <c r="G58" s="67"/>
      <c r="H58" s="67"/>
      <c r="I58" s="67"/>
      <c r="J58" s="67"/>
      <c r="K58" s="67"/>
      <c r="L58" s="87"/>
      <c r="M58" s="67"/>
      <c r="N58" s="87"/>
      <c r="O58" s="86"/>
      <c r="P58" s="46"/>
      <c r="Q58" s="57"/>
    </row>
    <row r="59" spans="1:17" s="2" customFormat="1" ht="18" customHeight="1" thickBot="1" x14ac:dyDescent="0.4">
      <c r="A59" s="40"/>
      <c r="B59" s="63"/>
      <c r="C59" s="644" t="s">
        <v>612</v>
      </c>
      <c r="D59" s="645"/>
      <c r="E59" s="146"/>
      <c r="F59" s="159"/>
      <c r="G59" s="154"/>
      <c r="H59" s="154"/>
      <c r="I59" s="155"/>
      <c r="J59" s="360">
        <f>G59*H59*I59</f>
        <v>0</v>
      </c>
      <c r="K59" s="374">
        <f>'4. BUDGET'!K57</f>
        <v>0</v>
      </c>
      <c r="L59" s="375">
        <f>'4. BUDGET'!L57</f>
        <v>0</v>
      </c>
      <c r="M59" s="155">
        <v>0</v>
      </c>
      <c r="N59" s="80">
        <f>IFERROR(SUMIF(Tableau1[POSTE BUDGÉTAIRE
(Liste déroulante)],C59,Tableau1[MONTANT ACCEPTÉ]),"")</f>
        <v>0</v>
      </c>
      <c r="O59" s="142"/>
      <c r="P59" s="40"/>
      <c r="Q59" s="63"/>
    </row>
    <row r="60" spans="1:17" ht="18" customHeight="1" thickBot="1" x14ac:dyDescent="0.4">
      <c r="A60" s="46"/>
      <c r="B60" s="57"/>
      <c r="C60" s="58"/>
      <c r="D60" s="62" t="s">
        <v>485</v>
      </c>
      <c r="E60" s="57"/>
      <c r="F60" s="57"/>
      <c r="G60" s="57"/>
      <c r="H60" s="57"/>
      <c r="I60" s="57"/>
      <c r="J60" s="57"/>
      <c r="K60" s="372">
        <f>'4. BUDGET'!K58</f>
        <v>0</v>
      </c>
      <c r="L60" s="373">
        <f>'4. BUDGET'!L58</f>
        <v>0</v>
      </c>
      <c r="M60" s="357">
        <f>ROUND(SUBTOTAL(9,M59),0)</f>
        <v>0</v>
      </c>
      <c r="N60" s="358">
        <f>ROUND(SUBTOTAL(9,N59),0)</f>
        <v>0</v>
      </c>
      <c r="P60" s="46"/>
      <c r="Q60" s="57"/>
    </row>
    <row r="61" spans="1:17" ht="18" customHeight="1" thickBot="1" x14ac:dyDescent="0.4">
      <c r="A61" s="46"/>
      <c r="B61" s="57"/>
      <c r="C61" s="58"/>
      <c r="D61" s="57"/>
      <c r="E61" s="57"/>
      <c r="F61" s="57"/>
      <c r="G61" s="57"/>
      <c r="H61" s="57"/>
      <c r="I61" s="57"/>
      <c r="J61" s="57"/>
      <c r="K61" s="57"/>
      <c r="L61" s="56"/>
      <c r="M61" s="57"/>
      <c r="N61" s="56"/>
      <c r="P61" s="46"/>
      <c r="Q61" s="57"/>
    </row>
    <row r="62" spans="1:17" ht="18" customHeight="1" x14ac:dyDescent="0.35">
      <c r="A62" s="46"/>
      <c r="B62" s="57"/>
      <c r="C62" s="65" t="s">
        <v>477</v>
      </c>
      <c r="D62" s="66" t="s">
        <v>458</v>
      </c>
      <c r="E62" s="67"/>
      <c r="F62" s="67"/>
      <c r="G62" s="67"/>
      <c r="H62" s="67"/>
      <c r="I62" s="67"/>
      <c r="J62" s="67"/>
      <c r="K62" s="67"/>
      <c r="L62" s="87"/>
      <c r="M62" s="67"/>
      <c r="N62" s="87"/>
      <c r="O62" s="86"/>
      <c r="P62" s="46"/>
      <c r="Q62" s="57"/>
    </row>
    <row r="63" spans="1:17" s="2" customFormat="1" ht="18" customHeight="1" x14ac:dyDescent="0.35">
      <c r="A63" s="40"/>
      <c r="B63" s="63"/>
      <c r="C63" s="634" t="s">
        <v>613</v>
      </c>
      <c r="D63" s="635"/>
      <c r="E63" s="143"/>
      <c r="F63" s="156"/>
      <c r="G63" s="147"/>
      <c r="H63" s="147"/>
      <c r="I63" s="153"/>
      <c r="J63" s="74">
        <f t="shared" ref="J63:J65" si="4">G63*H63*I63</f>
        <v>0</v>
      </c>
      <c r="K63" s="366">
        <f>'4. BUDGET'!K61</f>
        <v>0</v>
      </c>
      <c r="L63" s="367">
        <f>'4. BUDGET'!L61</f>
        <v>0</v>
      </c>
      <c r="M63" s="153">
        <v>0</v>
      </c>
      <c r="N63" s="75">
        <f>IFERROR(SUMIF(Tableau1[POSTE BUDGÉTAIRE
(Liste déroulante)],C63,Tableau1[MONTANT ACCEPTÉ]),"")</f>
        <v>0</v>
      </c>
      <c r="O63" s="139"/>
      <c r="P63" s="40"/>
      <c r="Q63" s="63"/>
    </row>
    <row r="64" spans="1:17" s="2" customFormat="1" ht="18" customHeight="1" x14ac:dyDescent="0.35">
      <c r="A64" s="40"/>
      <c r="B64" s="63"/>
      <c r="C64" s="636" t="s">
        <v>614</v>
      </c>
      <c r="D64" s="637"/>
      <c r="E64" s="144"/>
      <c r="F64" s="157"/>
      <c r="G64" s="149"/>
      <c r="H64" s="149"/>
      <c r="I64" s="123"/>
      <c r="J64" s="355">
        <f t="shared" si="4"/>
        <v>0</v>
      </c>
      <c r="K64" s="368">
        <f>'4. BUDGET'!K62</f>
        <v>0</v>
      </c>
      <c r="L64" s="369">
        <f>'4. BUDGET'!L62</f>
        <v>0</v>
      </c>
      <c r="M64" s="123">
        <v>0</v>
      </c>
      <c r="N64" s="76">
        <f>IFERROR(SUMIF(Tableau1[POSTE BUDGÉTAIRE
(Liste déroulante)],C64,Tableau1[MONTANT ACCEPTÉ]),"")</f>
        <v>0</v>
      </c>
      <c r="O64" s="140"/>
      <c r="P64" s="40"/>
      <c r="Q64" s="63"/>
    </row>
    <row r="65" spans="1:17" s="2" customFormat="1" ht="18" customHeight="1" thickBot="1" x14ac:dyDescent="0.4">
      <c r="A65" s="40"/>
      <c r="B65" s="63"/>
      <c r="C65" s="644" t="s">
        <v>622</v>
      </c>
      <c r="D65" s="645"/>
      <c r="E65" s="146"/>
      <c r="F65" s="159"/>
      <c r="G65" s="154"/>
      <c r="H65" s="154"/>
      <c r="I65" s="155"/>
      <c r="J65" s="360">
        <f t="shared" si="4"/>
        <v>0</v>
      </c>
      <c r="K65" s="370">
        <f>'4. BUDGET'!K63</f>
        <v>0</v>
      </c>
      <c r="L65" s="371">
        <f>'4. BUDGET'!L63</f>
        <v>0</v>
      </c>
      <c r="M65" s="155">
        <v>0</v>
      </c>
      <c r="N65" s="80">
        <f>IFERROR(SUMIF(Tableau1[POSTE BUDGÉTAIRE
(Liste déroulante)],C65,Tableau1[MONTANT ACCEPTÉ]),"")</f>
        <v>0</v>
      </c>
      <c r="O65" s="142"/>
      <c r="P65" s="40"/>
      <c r="Q65" s="63"/>
    </row>
    <row r="66" spans="1:17" ht="18" customHeight="1" thickBot="1" x14ac:dyDescent="0.4">
      <c r="A66" s="46"/>
      <c r="B66" s="57"/>
      <c r="C66" s="58"/>
      <c r="D66" s="62" t="s">
        <v>476</v>
      </c>
      <c r="E66" s="57"/>
      <c r="F66" s="57"/>
      <c r="G66" s="57"/>
      <c r="H66" s="57"/>
      <c r="I66" s="57"/>
      <c r="J66" s="57"/>
      <c r="K66" s="372">
        <f>'4. BUDGET'!K64</f>
        <v>0</v>
      </c>
      <c r="L66" s="373">
        <f>'4. BUDGET'!L64</f>
        <v>0</v>
      </c>
      <c r="M66" s="357">
        <f>ROUND(SUBTOTAL(9,M63:M65),0)</f>
        <v>0</v>
      </c>
      <c r="N66" s="358">
        <f>ROUND(SUBTOTAL(9,N63:N65),0)</f>
        <v>0</v>
      </c>
      <c r="P66" s="46"/>
      <c r="Q66" s="57"/>
    </row>
    <row r="67" spans="1:17" ht="18" customHeight="1" thickBot="1" x14ac:dyDescent="0.4">
      <c r="A67" s="46"/>
      <c r="B67" s="57"/>
      <c r="C67" s="58"/>
      <c r="D67" s="57"/>
      <c r="E67" s="57"/>
      <c r="F67" s="57"/>
      <c r="G67" s="57"/>
      <c r="H67" s="57"/>
      <c r="I67" s="57"/>
      <c r="J67" s="57"/>
      <c r="K67" s="57"/>
      <c r="L67" s="56"/>
      <c r="M67" s="57"/>
      <c r="N67" s="56"/>
      <c r="P67" s="46"/>
      <c r="Q67" s="57"/>
    </row>
    <row r="68" spans="1:17" ht="18" customHeight="1" x14ac:dyDescent="0.35">
      <c r="A68" s="46"/>
      <c r="B68" s="57"/>
      <c r="C68" s="65" t="s">
        <v>478</v>
      </c>
      <c r="D68" s="66" t="s">
        <v>459</v>
      </c>
      <c r="E68" s="67"/>
      <c r="F68" s="67"/>
      <c r="G68" s="67"/>
      <c r="H68" s="67"/>
      <c r="I68" s="67"/>
      <c r="J68" s="67"/>
      <c r="K68" s="67"/>
      <c r="L68" s="87"/>
      <c r="M68" s="67"/>
      <c r="N68" s="87"/>
      <c r="O68" s="86"/>
      <c r="P68" s="46"/>
      <c r="Q68" s="57"/>
    </row>
    <row r="69" spans="1:17" s="2" customFormat="1" ht="18" customHeight="1" x14ac:dyDescent="0.35">
      <c r="A69" s="40"/>
      <c r="B69" s="63"/>
      <c r="C69" s="634" t="s">
        <v>615</v>
      </c>
      <c r="D69" s="635"/>
      <c r="E69" s="143"/>
      <c r="F69" s="156"/>
      <c r="G69" s="147"/>
      <c r="H69" s="147"/>
      <c r="I69" s="153"/>
      <c r="J69" s="74">
        <f t="shared" ref="J69:J71" si="5">G69*H69*I69</f>
        <v>0</v>
      </c>
      <c r="K69" s="366">
        <f>'4. BUDGET'!K67</f>
        <v>0</v>
      </c>
      <c r="L69" s="367">
        <f>'4. BUDGET'!L67</f>
        <v>0</v>
      </c>
      <c r="M69" s="153">
        <v>0</v>
      </c>
      <c r="N69" s="75">
        <f>IFERROR(SUMIF(Tableau1[POSTE BUDGÉTAIRE
(Liste déroulante)],C69,Tableau1[MONTANT ACCEPTÉ]),"")</f>
        <v>0</v>
      </c>
      <c r="O69" s="139"/>
      <c r="P69" s="40"/>
      <c r="Q69" s="63"/>
    </row>
    <row r="70" spans="1:17" s="2" customFormat="1" ht="18" customHeight="1" x14ac:dyDescent="0.35">
      <c r="B70" s="82"/>
      <c r="C70" s="636" t="s">
        <v>616</v>
      </c>
      <c r="D70" s="637"/>
      <c r="E70" s="144"/>
      <c r="F70" s="157"/>
      <c r="G70" s="149"/>
      <c r="H70" s="149"/>
      <c r="I70" s="123"/>
      <c r="J70" s="355">
        <f t="shared" si="5"/>
        <v>0</v>
      </c>
      <c r="K70" s="368">
        <f>'4. BUDGET'!K68</f>
        <v>0</v>
      </c>
      <c r="L70" s="369">
        <f>'4. BUDGET'!L68</f>
        <v>0</v>
      </c>
      <c r="M70" s="123">
        <v>0</v>
      </c>
      <c r="N70" s="76">
        <f>IFERROR(SUMIF(Tableau1[POSTE BUDGÉTAIRE
(Liste déroulante)],C70,Tableau1[MONTANT ACCEPTÉ]),"")</f>
        <v>0</v>
      </c>
      <c r="O70" s="140"/>
      <c r="Q70" s="82"/>
    </row>
    <row r="71" spans="1:17" s="2" customFormat="1" ht="18" customHeight="1" thickBot="1" x14ac:dyDescent="0.4">
      <c r="B71" s="82"/>
      <c r="C71" s="644" t="s">
        <v>617</v>
      </c>
      <c r="D71" s="645"/>
      <c r="E71" s="146"/>
      <c r="F71" s="159"/>
      <c r="G71" s="154"/>
      <c r="H71" s="154"/>
      <c r="I71" s="155"/>
      <c r="J71" s="360">
        <f t="shared" si="5"/>
        <v>0</v>
      </c>
      <c r="K71" s="370">
        <f>'4. BUDGET'!K69</f>
        <v>0</v>
      </c>
      <c r="L71" s="371">
        <f>'4. BUDGET'!L69</f>
        <v>0</v>
      </c>
      <c r="M71" s="155">
        <v>0</v>
      </c>
      <c r="N71" s="80">
        <f>IFERROR(SUMIF(Tableau1[POSTE BUDGÉTAIRE
(Liste déroulante)],C71,Tableau1[MONTANT ACCEPTÉ]),"")</f>
        <v>0</v>
      </c>
      <c r="O71" s="142"/>
      <c r="Q71" s="82"/>
    </row>
    <row r="72" spans="1:17" ht="18" customHeight="1" thickBot="1" x14ac:dyDescent="0.4">
      <c r="B72" s="59"/>
      <c r="C72" s="58"/>
      <c r="D72" s="62" t="s">
        <v>479</v>
      </c>
      <c r="E72" s="56"/>
      <c r="F72" s="56"/>
      <c r="G72" s="56"/>
      <c r="H72" s="56"/>
      <c r="I72" s="56"/>
      <c r="J72" s="56"/>
      <c r="K72" s="372">
        <f>'4. BUDGET'!K70</f>
        <v>0</v>
      </c>
      <c r="L72" s="373">
        <f>'4. BUDGET'!L70</f>
        <v>0</v>
      </c>
      <c r="M72" s="357">
        <f>ROUND(SUBTOTAL(9,M69:M71),0)</f>
        <v>0</v>
      </c>
      <c r="N72" s="358">
        <f>ROUND(SUBTOTAL(9,N69:N71),0)</f>
        <v>0</v>
      </c>
      <c r="Q72" s="59"/>
    </row>
    <row r="73" spans="1:17" ht="18" customHeight="1" thickBot="1" x14ac:dyDescent="0.4">
      <c r="B73" s="59"/>
      <c r="C73" s="58"/>
      <c r="D73" s="56"/>
      <c r="E73" s="56"/>
      <c r="F73" s="56"/>
      <c r="G73" s="56"/>
      <c r="H73" s="56"/>
      <c r="I73" s="56"/>
      <c r="J73" s="56"/>
      <c r="K73" s="56"/>
      <c r="L73" s="56"/>
      <c r="M73" s="56"/>
      <c r="N73" s="56"/>
      <c r="Q73" s="59"/>
    </row>
    <row r="74" spans="1:17" ht="18" customHeight="1" x14ac:dyDescent="0.35">
      <c r="B74" s="59"/>
      <c r="C74" s="65" t="s">
        <v>480</v>
      </c>
      <c r="D74" s="66" t="s">
        <v>460</v>
      </c>
      <c r="E74" s="67"/>
      <c r="F74" s="67"/>
      <c r="G74" s="67"/>
      <c r="H74" s="67"/>
      <c r="I74" s="67"/>
      <c r="J74" s="67"/>
      <c r="K74" s="67"/>
      <c r="L74" s="87"/>
      <c r="M74" s="67"/>
      <c r="N74" s="87"/>
      <c r="O74" s="86"/>
      <c r="Q74" s="59"/>
    </row>
    <row r="75" spans="1:17" s="2" customFormat="1" ht="18" customHeight="1" x14ac:dyDescent="0.35">
      <c r="B75" s="82"/>
      <c r="C75" s="634" t="s">
        <v>618</v>
      </c>
      <c r="D75" s="635"/>
      <c r="E75" s="143"/>
      <c r="F75" s="156"/>
      <c r="G75" s="147"/>
      <c r="H75" s="147"/>
      <c r="I75" s="153"/>
      <c r="J75" s="74">
        <f t="shared" ref="J75:J78" si="6">G75*H75*I75</f>
        <v>0</v>
      </c>
      <c r="K75" s="366">
        <f>'4. BUDGET'!K73</f>
        <v>0</v>
      </c>
      <c r="L75" s="367">
        <f>'4. BUDGET'!L73</f>
        <v>0</v>
      </c>
      <c r="M75" s="153">
        <v>0</v>
      </c>
      <c r="N75" s="75">
        <f>IFERROR(SUMIF(Tableau1[POSTE BUDGÉTAIRE
(Liste déroulante)],C75,Tableau1[MONTANT ACCEPTÉ]),"")</f>
        <v>0</v>
      </c>
      <c r="O75" s="139"/>
      <c r="Q75" s="82"/>
    </row>
    <row r="76" spans="1:17" s="2" customFormat="1" ht="18" customHeight="1" x14ac:dyDescent="0.35">
      <c r="B76" s="82"/>
      <c r="C76" s="636" t="s">
        <v>619</v>
      </c>
      <c r="D76" s="637"/>
      <c r="E76" s="144"/>
      <c r="F76" s="157"/>
      <c r="G76" s="149"/>
      <c r="H76" s="149"/>
      <c r="I76" s="123"/>
      <c r="J76" s="355">
        <f t="shared" si="6"/>
        <v>0</v>
      </c>
      <c r="K76" s="368">
        <f>'4. BUDGET'!K74</f>
        <v>0</v>
      </c>
      <c r="L76" s="369">
        <f>'4. BUDGET'!L74</f>
        <v>0</v>
      </c>
      <c r="M76" s="123">
        <v>0</v>
      </c>
      <c r="N76" s="76">
        <f>IFERROR(SUMIF(Tableau1[POSTE BUDGÉTAIRE
(Liste déroulante)],C76,Tableau1[MONTANT ACCEPTÉ]),"")</f>
        <v>0</v>
      </c>
      <c r="O76" s="140"/>
      <c r="Q76" s="82"/>
    </row>
    <row r="77" spans="1:17" s="2" customFormat="1" ht="18" customHeight="1" x14ac:dyDescent="0.35">
      <c r="B77" s="82"/>
      <c r="C77" s="634" t="s">
        <v>620</v>
      </c>
      <c r="D77" s="635"/>
      <c r="E77" s="143"/>
      <c r="F77" s="156"/>
      <c r="G77" s="147"/>
      <c r="H77" s="147"/>
      <c r="I77" s="153"/>
      <c r="J77" s="74">
        <f t="shared" si="6"/>
        <v>0</v>
      </c>
      <c r="K77" s="368">
        <f>'4. BUDGET'!K75</f>
        <v>0</v>
      </c>
      <c r="L77" s="369">
        <f>'4. BUDGET'!L75</f>
        <v>0</v>
      </c>
      <c r="M77" s="153">
        <v>0</v>
      </c>
      <c r="N77" s="75">
        <f>IFERROR(SUMIF(Tableau1[POSTE BUDGÉTAIRE
(Liste déroulante)],C77,Tableau1[MONTANT ACCEPTÉ]),"")</f>
        <v>0</v>
      </c>
      <c r="O77" s="139"/>
      <c r="Q77" s="82"/>
    </row>
    <row r="78" spans="1:17" s="2" customFormat="1" ht="18" customHeight="1" thickBot="1" x14ac:dyDescent="0.4">
      <c r="B78" s="82"/>
      <c r="C78" s="646" t="s">
        <v>621</v>
      </c>
      <c r="D78" s="647"/>
      <c r="E78" s="145"/>
      <c r="F78" s="158"/>
      <c r="G78" s="151"/>
      <c r="H78" s="151"/>
      <c r="I78" s="125"/>
      <c r="J78" s="356">
        <f t="shared" si="6"/>
        <v>0</v>
      </c>
      <c r="K78" s="370">
        <f>'4. BUDGET'!K76</f>
        <v>0</v>
      </c>
      <c r="L78" s="371">
        <f>'4. BUDGET'!L76</f>
        <v>0</v>
      </c>
      <c r="M78" s="125">
        <v>0</v>
      </c>
      <c r="N78" s="77">
        <f>IFERROR(SUMIF(Tableau1[POSTE BUDGÉTAIRE
(Liste déroulante)],C78,Tableau1[MONTANT ACCEPTÉ]),"")</f>
        <v>0</v>
      </c>
      <c r="O78" s="141"/>
      <c r="Q78" s="82"/>
    </row>
    <row r="79" spans="1:17" ht="18" customHeight="1" thickBot="1" x14ac:dyDescent="0.4">
      <c r="B79" s="59"/>
      <c r="C79" s="58"/>
      <c r="D79" s="62" t="s">
        <v>481</v>
      </c>
      <c r="E79" s="56"/>
      <c r="F79" s="56"/>
      <c r="G79" s="56"/>
      <c r="H79" s="56"/>
      <c r="I79" s="56"/>
      <c r="J79" s="56"/>
      <c r="K79" s="372">
        <f>'4. BUDGET'!K77</f>
        <v>0</v>
      </c>
      <c r="L79" s="373">
        <f>'4. BUDGET'!L77</f>
        <v>0</v>
      </c>
      <c r="M79" s="357">
        <f>ROUND(SUBTOTAL(9,M75:M78),0)</f>
        <v>0</v>
      </c>
      <c r="N79" s="358">
        <f>ROUND(SUBTOTAL(9,N75:N78),0)</f>
        <v>0</v>
      </c>
      <c r="Q79" s="59"/>
    </row>
    <row r="80" spans="1:17" ht="18" customHeight="1" thickBot="1" x14ac:dyDescent="0.4"/>
    <row r="81" spans="2:24" s="2" customFormat="1" ht="18" customHeight="1" thickBot="1" x14ac:dyDescent="0.4">
      <c r="B81" s="85"/>
      <c r="C81" s="64" t="s">
        <v>25</v>
      </c>
      <c r="D81" s="64" t="s">
        <v>482</v>
      </c>
      <c r="K81" s="376">
        <f>'4. BUDGET'!K79</f>
        <v>0</v>
      </c>
      <c r="L81" s="377">
        <f>'4. BUDGET'!L79</f>
        <v>0</v>
      </c>
      <c r="M81" s="357">
        <f>ROUND(SUBTOTAL(9,M32:M79),0)</f>
        <v>0</v>
      </c>
      <c r="N81" s="358">
        <f>ROUND(SUBTOTAL(9,N32:N79),0)</f>
        <v>0</v>
      </c>
      <c r="Q81" s="85"/>
    </row>
    <row r="82" spans="2:24" ht="12" customHeight="1" x14ac:dyDescent="0.35">
      <c r="C82" s="64"/>
      <c r="D82" s="424" t="s">
        <v>521</v>
      </c>
      <c r="E82" s="424"/>
      <c r="F82" s="424"/>
      <c r="G82" s="424"/>
      <c r="H82" s="424"/>
      <c r="I82" s="424"/>
      <c r="J82" s="424"/>
    </row>
    <row r="83" spans="2:24" ht="7.5" customHeight="1" x14ac:dyDescent="0.35">
      <c r="B83"/>
      <c r="C83" s="64"/>
      <c r="D83" s="83"/>
      <c r="K83" s="84"/>
      <c r="L83" s="84"/>
      <c r="M83" s="84"/>
      <c r="N83" s="84"/>
      <c r="Q83"/>
      <c r="X83" s="4"/>
    </row>
    <row r="84" spans="2:24" s="2" customFormat="1" ht="18" customHeight="1" thickBot="1" x14ac:dyDescent="0.4">
      <c r="B84" s="85"/>
      <c r="C84" s="64" t="s">
        <v>29</v>
      </c>
      <c r="D84" s="64" t="s">
        <v>487</v>
      </c>
      <c r="K84" s="94"/>
      <c r="L84" s="378">
        <f>'4. BUDGET'!L82</f>
        <v>0</v>
      </c>
      <c r="M84" s="94"/>
      <c r="N84" s="177">
        <v>0</v>
      </c>
      <c r="Q84" s="85"/>
    </row>
    <row r="85" spans="2:24" ht="12" customHeight="1" x14ac:dyDescent="0.35">
      <c r="C85" s="64"/>
      <c r="D85" s="424" t="s">
        <v>522</v>
      </c>
      <c r="E85" s="424"/>
      <c r="F85" s="424"/>
      <c r="G85" s="424"/>
      <c r="H85" s="424"/>
      <c r="I85" s="424"/>
      <c r="J85" s="424"/>
    </row>
    <row r="86" spans="2:24" ht="7.5" customHeight="1" thickBot="1" x14ac:dyDescent="0.4">
      <c r="B86"/>
      <c r="C86" s="64"/>
      <c r="D86" s="83"/>
      <c r="K86" s="84"/>
      <c r="L86" s="84"/>
      <c r="M86" s="84"/>
      <c r="N86" s="84"/>
      <c r="Q86"/>
      <c r="X86" s="4"/>
    </row>
    <row r="87" spans="2:24" s="2" customFormat="1" ht="18" customHeight="1" thickBot="1" x14ac:dyDescent="0.4">
      <c r="B87" s="85"/>
      <c r="C87" s="64" t="s">
        <v>269</v>
      </c>
      <c r="D87" s="64" t="s">
        <v>488</v>
      </c>
      <c r="K87" s="376">
        <f>'4. BUDGET'!K85</f>
        <v>0</v>
      </c>
      <c r="L87" s="377">
        <f>'4. BUDGET'!L85</f>
        <v>0</v>
      </c>
      <c r="M87" s="357">
        <f>ROUND($M$81*15%,0)</f>
        <v>0</v>
      </c>
      <c r="N87" s="358">
        <f>ROUND($N$84*15%,0)</f>
        <v>0</v>
      </c>
      <c r="Q87" s="85"/>
    </row>
    <row r="88" spans="2:24" ht="12" customHeight="1" x14ac:dyDescent="0.35">
      <c r="C88" s="64"/>
      <c r="D88" s="424" t="s">
        <v>523</v>
      </c>
      <c r="E88" s="424"/>
      <c r="F88" s="424"/>
      <c r="G88" s="424"/>
      <c r="H88" s="424"/>
      <c r="I88" s="424"/>
      <c r="J88" s="424"/>
    </row>
    <row r="89" spans="2:24" ht="7.5" customHeight="1" thickBot="1" x14ac:dyDescent="0.4">
      <c r="B89"/>
      <c r="C89" s="64"/>
      <c r="D89" s="83"/>
      <c r="K89" s="84"/>
      <c r="L89" s="84"/>
      <c r="M89" s="84"/>
      <c r="N89" s="84"/>
      <c r="Q89"/>
      <c r="X89" s="4"/>
    </row>
    <row r="90" spans="2:24" s="2" customFormat="1" ht="18" customHeight="1" thickBot="1" x14ac:dyDescent="0.4">
      <c r="B90" s="85"/>
      <c r="C90" s="64" t="s">
        <v>272</v>
      </c>
      <c r="D90" s="64" t="s">
        <v>483</v>
      </c>
      <c r="K90" s="376">
        <f>'4. BUDGET'!K88</f>
        <v>0</v>
      </c>
      <c r="L90" s="377">
        <f>'4. BUDGET'!L88</f>
        <v>0</v>
      </c>
      <c r="M90" s="357">
        <f>$M$81+$M$87</f>
        <v>0</v>
      </c>
      <c r="N90" s="358">
        <f>$N$84+$N$87</f>
        <v>0</v>
      </c>
      <c r="Q90" s="85"/>
    </row>
    <row r="91" spans="2:24" ht="12" customHeight="1" x14ac:dyDescent="0.35">
      <c r="C91" s="64"/>
      <c r="D91" s="424" t="s">
        <v>524</v>
      </c>
      <c r="E91" s="424"/>
      <c r="F91" s="424"/>
      <c r="G91" s="424"/>
      <c r="H91" s="424"/>
      <c r="I91" s="424"/>
      <c r="J91" s="424"/>
    </row>
    <row r="92" spans="2:24" ht="7.5" customHeight="1" thickBot="1" x14ac:dyDescent="0.4">
      <c r="B92"/>
      <c r="C92" s="64"/>
      <c r="D92" s="83"/>
      <c r="K92" s="84"/>
      <c r="L92" s="84"/>
      <c r="M92" s="84"/>
      <c r="N92" s="84"/>
      <c r="Q92"/>
      <c r="X92" s="4"/>
    </row>
    <row r="93" spans="2:24" s="2" customFormat="1" ht="18" customHeight="1" thickBot="1" x14ac:dyDescent="0.4">
      <c r="B93" s="85"/>
      <c r="C93" s="64" t="s">
        <v>273</v>
      </c>
      <c r="D93" s="64" t="s">
        <v>484</v>
      </c>
      <c r="K93" s="377">
        <f>'4. BUDGET'!K91</f>
        <v>0</v>
      </c>
      <c r="L93" s="377">
        <f>'4. BUDGET'!L91</f>
        <v>0</v>
      </c>
      <c r="M93" s="358">
        <f>ROUND($M$90*50%,0)</f>
        <v>0</v>
      </c>
      <c r="N93" s="358">
        <f>ROUND($N$90*50%,0)</f>
        <v>0</v>
      </c>
      <c r="Q93" s="85"/>
    </row>
    <row r="94" spans="2:24" ht="12" customHeight="1" x14ac:dyDescent="0.35">
      <c r="C94" s="64"/>
      <c r="D94" s="424" t="s">
        <v>489</v>
      </c>
      <c r="E94" s="424"/>
      <c r="F94" s="424"/>
      <c r="G94" s="424"/>
      <c r="H94" s="424"/>
      <c r="I94" s="424"/>
      <c r="J94" s="424"/>
    </row>
    <row r="95" spans="2:24" ht="7.5" customHeight="1" x14ac:dyDescent="0.35">
      <c r="B95"/>
      <c r="C95" s="64"/>
      <c r="D95" s="83"/>
      <c r="K95" s="84"/>
      <c r="M95" s="84"/>
      <c r="Q95"/>
      <c r="X95" s="4"/>
    </row>
    <row r="96" spans="2:24" s="2" customFormat="1" ht="18" customHeight="1" thickBot="1" x14ac:dyDescent="0.4">
      <c r="B96" s="85"/>
      <c r="C96" s="40"/>
      <c r="D96" s="64" t="s">
        <v>486</v>
      </c>
      <c r="K96" s="379">
        <f>'4. BUDGET'!K94</f>
        <v>0</v>
      </c>
      <c r="L96"/>
      <c r="M96" s="173">
        <v>0</v>
      </c>
      <c r="N96" s="94"/>
      <c r="Q96" s="85"/>
    </row>
    <row r="97" spans="2:24" s="2" customFormat="1" x14ac:dyDescent="0.35">
      <c r="C97" s="18"/>
      <c r="D97" s="424" t="s">
        <v>520</v>
      </c>
      <c r="E97" s="424"/>
      <c r="F97" s="424"/>
      <c r="G97" s="424"/>
      <c r="H97" s="424"/>
      <c r="I97" s="424"/>
      <c r="J97" s="424"/>
      <c r="K97" s="18"/>
      <c r="L97" s="18"/>
      <c r="M97" s="18"/>
      <c r="N97" s="18"/>
      <c r="O97" s="18"/>
      <c r="R97" s="18"/>
      <c r="S97" s="18"/>
      <c r="T97" s="18"/>
      <c r="U97" s="18"/>
      <c r="V97" s="18"/>
      <c r="W97" s="18"/>
      <c r="X97" s="18"/>
    </row>
    <row r="98" spans="2:24" ht="7.5" customHeight="1" x14ac:dyDescent="0.35">
      <c r="C98" s="10"/>
      <c r="D98" s="10"/>
      <c r="E98" s="10"/>
      <c r="Q98"/>
      <c r="W98" s="4"/>
      <c r="X98" s="4"/>
    </row>
    <row r="99" spans="2:24" s="12" customFormat="1" ht="35" customHeight="1" x14ac:dyDescent="0.35">
      <c r="B99" s="11"/>
      <c r="C99" s="442" t="s">
        <v>969</v>
      </c>
      <c r="D99" s="442"/>
      <c r="E99" s="442"/>
      <c r="F99" s="442"/>
      <c r="G99" s="442"/>
      <c r="H99" s="442"/>
      <c r="I99" s="442"/>
      <c r="J99" s="442"/>
      <c r="K99" s="442"/>
      <c r="L99" s="442"/>
      <c r="M99" s="442"/>
      <c r="N99" s="442"/>
      <c r="O99" s="442"/>
      <c r="P99" s="89"/>
      <c r="Q99" s="89"/>
      <c r="R99" s="89"/>
      <c r="S99" s="89"/>
      <c r="T99" s="89"/>
      <c r="U99" s="89"/>
      <c r="V99" s="89"/>
      <c r="W99" s="89"/>
    </row>
    <row r="100" spans="2:24" ht="7.5" customHeight="1" x14ac:dyDescent="0.35">
      <c r="C100" s="10"/>
      <c r="D100" s="10"/>
      <c r="E100" s="10"/>
      <c r="Q100"/>
      <c r="U100" s="4"/>
      <c r="V100" s="4"/>
    </row>
    <row r="101" spans="2:24" ht="12" customHeight="1" x14ac:dyDescent="0.35">
      <c r="C101"/>
      <c r="Q101"/>
    </row>
    <row r="102" spans="2:24" ht="18" customHeight="1" x14ac:dyDescent="0.35">
      <c r="D102" s="91"/>
      <c r="E102" s="91"/>
      <c r="F102" s="91"/>
      <c r="G102" s="91"/>
      <c r="H102" s="91"/>
      <c r="I102" s="93" t="s">
        <v>490</v>
      </c>
      <c r="J102" s="60"/>
      <c r="K102" s="60"/>
      <c r="L102" s="60"/>
      <c r="M102" s="60"/>
      <c r="N102" s="60"/>
    </row>
    <row r="103" spans="2:24" ht="7.5" customHeight="1" x14ac:dyDescent="0.35">
      <c r="C103" s="10"/>
      <c r="D103" s="10"/>
      <c r="E103" s="10"/>
      <c r="Q103"/>
      <c r="U103" s="4"/>
      <c r="V103" s="4"/>
    </row>
    <row r="104" spans="2:24" ht="7.5" customHeight="1" x14ac:dyDescent="0.35">
      <c r="C104" s="10"/>
      <c r="D104" s="10"/>
      <c r="E104" s="10"/>
      <c r="Q104"/>
      <c r="U104" s="4"/>
      <c r="V104" s="4"/>
    </row>
    <row r="105" spans="2:24" ht="18" customHeight="1" thickBot="1" x14ac:dyDescent="0.4">
      <c r="D105" s="90"/>
      <c r="E105" s="90"/>
      <c r="F105" s="90"/>
      <c r="G105" s="90"/>
      <c r="H105" s="90"/>
      <c r="I105" s="60"/>
      <c r="J105" s="60"/>
      <c r="K105" s="92" t="s">
        <v>843</v>
      </c>
      <c r="L105" s="380">
        <f>'4. BUDGET'!$L$22</f>
        <v>0</v>
      </c>
      <c r="M105" s="92" t="s">
        <v>817</v>
      </c>
      <c r="N105" s="177"/>
      <c r="O105" s="46"/>
    </row>
    <row r="106" spans="2:24" ht="7.5" customHeight="1" x14ac:dyDescent="0.35">
      <c r="B106"/>
      <c r="C106" s="11"/>
      <c r="M106" s="176"/>
      <c r="Q106"/>
      <c r="X106" s="4"/>
    </row>
    <row r="107" spans="2:24" ht="18" customHeight="1" thickBot="1" x14ac:dyDescent="0.4">
      <c r="D107" s="90"/>
      <c r="E107" s="90"/>
      <c r="F107" s="90"/>
      <c r="G107" s="90"/>
      <c r="H107" s="90"/>
      <c r="I107" s="60"/>
      <c r="J107" s="60"/>
      <c r="K107" s="92" t="s">
        <v>491</v>
      </c>
      <c r="L107" s="381" t="str">
        <f>IF('4. BUDGET'!$L$105="","",IFERROR('4. BUDGET'!L105,""))</f>
        <v/>
      </c>
      <c r="M107" s="92" t="s">
        <v>818</v>
      </c>
      <c r="N107" s="177"/>
    </row>
    <row r="108" spans="2:24" ht="7.5" customHeight="1" x14ac:dyDescent="0.35">
      <c r="B108"/>
      <c r="C108" s="11"/>
      <c r="M108" s="176"/>
      <c r="Q108"/>
      <c r="X108" s="4"/>
    </row>
    <row r="109" spans="2:24" ht="18" customHeight="1" thickBot="1" x14ac:dyDescent="0.4">
      <c r="D109" s="90"/>
      <c r="E109" s="90"/>
      <c r="F109" s="90"/>
      <c r="G109" s="90"/>
      <c r="H109" s="90"/>
      <c r="I109" s="60"/>
      <c r="J109" s="60"/>
      <c r="K109" s="92" t="s">
        <v>492</v>
      </c>
      <c r="L109" s="382" t="str">
        <f>IFERROR(DATE(YEAR(L107),MONTH(L107)-6,DAY(L107)),"")</f>
        <v/>
      </c>
      <c r="M109" s="92" t="s">
        <v>819</v>
      </c>
      <c r="N109" s="177"/>
    </row>
    <row r="110" spans="2:24" ht="7.5" customHeight="1" x14ac:dyDescent="0.35">
      <c r="C110" s="10"/>
      <c r="D110" s="10"/>
      <c r="E110" s="10"/>
      <c r="Q110"/>
      <c r="U110" s="4"/>
      <c r="V110" s="4"/>
    </row>
    <row r="111" spans="2:24" ht="18" customHeight="1" thickBot="1" x14ac:dyDescent="0.4">
      <c r="D111" s="90"/>
      <c r="E111" s="90"/>
      <c r="F111" s="90"/>
      <c r="G111" s="90"/>
      <c r="H111" s="90"/>
      <c r="I111" s="90"/>
      <c r="J111" s="90"/>
      <c r="K111" s="90"/>
      <c r="L111" s="90"/>
      <c r="M111" s="92" t="s">
        <v>820</v>
      </c>
      <c r="N111" s="383">
        <f>N105-(N107+N109)</f>
        <v>0</v>
      </c>
    </row>
  </sheetData>
  <sheetProtection algorithmName="SHA-512" hashValue="nvEza1zxzYueuccbN/IexeEKeTJ4ohQ/wOxSJAvIXEhBv3Q3VmuqIiOYxwAW3XJW9gQ1Da03cXNn60DranEWKA==" saltValue="rr5ivDs3iR9kf24MqH87/Q==" spinCount="100000" sheet="1" objects="1" scenarios="1"/>
  <mergeCells count="64">
    <mergeCell ref="C14:O14"/>
    <mergeCell ref="C32:D32"/>
    <mergeCell ref="C33:D33"/>
    <mergeCell ref="C34:D34"/>
    <mergeCell ref="C1:O1"/>
    <mergeCell ref="C4:F4"/>
    <mergeCell ref="I4:J4"/>
    <mergeCell ref="C6:E6"/>
    <mergeCell ref="I6:J6"/>
    <mergeCell ref="K18:L18"/>
    <mergeCell ref="M18:N18"/>
    <mergeCell ref="K17:N17"/>
    <mergeCell ref="C30:J30"/>
    <mergeCell ref="C19:D21"/>
    <mergeCell ref="J19:J21"/>
    <mergeCell ref="K19:K21"/>
    <mergeCell ref="L19:L21"/>
    <mergeCell ref="O19:O21"/>
    <mergeCell ref="C22:J22"/>
    <mergeCell ref="E19:E21"/>
    <mergeCell ref="F19:F21"/>
    <mergeCell ref="G19:G21"/>
    <mergeCell ref="H19:H21"/>
    <mergeCell ref="I19:I21"/>
    <mergeCell ref="C35:D35"/>
    <mergeCell ref="C36:D36"/>
    <mergeCell ref="C53:D53"/>
    <mergeCell ref="C38:D38"/>
    <mergeCell ref="C42:D42"/>
    <mergeCell ref="C43:D43"/>
    <mergeCell ref="C44:D44"/>
    <mergeCell ref="C45:D45"/>
    <mergeCell ref="C46:D46"/>
    <mergeCell ref="C47:D47"/>
    <mergeCell ref="C48:D48"/>
    <mergeCell ref="D94:J94"/>
    <mergeCell ref="D97:J97"/>
    <mergeCell ref="C52:D52"/>
    <mergeCell ref="C37:D37"/>
    <mergeCell ref="C54:D54"/>
    <mergeCell ref="C55:D55"/>
    <mergeCell ref="C59:D59"/>
    <mergeCell ref="C65:D65"/>
    <mergeCell ref="C99:O99"/>
    <mergeCell ref="M19:M21"/>
    <mergeCell ref="N19:N21"/>
    <mergeCell ref="C76:D76"/>
    <mergeCell ref="C77:D77"/>
    <mergeCell ref="C78:D78"/>
    <mergeCell ref="D82:J82"/>
    <mergeCell ref="D85:J85"/>
    <mergeCell ref="D88:J88"/>
    <mergeCell ref="C69:D69"/>
    <mergeCell ref="C70:D70"/>
    <mergeCell ref="C71:D71"/>
    <mergeCell ref="C75:D75"/>
    <mergeCell ref="C63:D63"/>
    <mergeCell ref="C64:D64"/>
    <mergeCell ref="D91:J91"/>
    <mergeCell ref="I8:J9"/>
    <mergeCell ref="K4:N4"/>
    <mergeCell ref="K6:N6"/>
    <mergeCell ref="K8:N10"/>
    <mergeCell ref="C9:H9"/>
  </mergeCells>
  <dataValidations count="2">
    <dataValidation allowBlank="1" showInputMessage="1" showErrorMessage="1" prompt="💡 Les montants sont automatiquement arrondis sans décimale, à l'entier le plus proche." sqref="K17 M15:N17" xr:uid="{B5FA6D9A-5A13-4C9F-B5D8-14A06BC1C5F2}"/>
    <dataValidation type="list" allowBlank="1" showInputMessage="1" showErrorMessage="1" sqref="F23:F27 F32:F38 F59 F52:F55 F63:F65 F75:F78 F42:F48 F69:F71" xr:uid="{09FDC434-0D72-44C6-AE46-CDF959A1324E}">
      <formula1>"Oui,Non"</formula1>
    </dataValidation>
  </dataValidations>
  <printOptions horizontalCentered="1"/>
  <pageMargins left="0.23622047244094491" right="0.23622047244094491" top="0.35433070866141736" bottom="0.55118110236220474" header="0.11811023622047245" footer="0.11811023622047245"/>
  <pageSetup scale="63" fitToHeight="0" orientation="landscape" r:id="rId1"/>
  <headerFooter>
    <oddFooter>&amp;L&amp;"Calibri,Gras"&amp;9&amp;K00-043Confidentiel | Usage exclusif Musicaction&amp;C&amp;"Calibri,Gras"&amp;9&amp;K00-043&amp;P de &amp;N&amp;R&amp;G</oddFooter>
  </headerFooter>
  <ignoredErrors>
    <ignoredError sqref="M26 M24" unlockedFormula="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0AE1F-37CC-4B04-A67D-4189E79510EB}">
  <sheetPr>
    <tabColor rgb="FF1A7F74"/>
    <pageSetUpPr fitToPage="1"/>
  </sheetPr>
  <dimension ref="B1:U198"/>
  <sheetViews>
    <sheetView showGridLines="0" workbookViewId="0">
      <selection activeCell="B4" sqref="B4:E4"/>
    </sheetView>
  </sheetViews>
  <sheetFormatPr baseColWidth="10" defaultRowHeight="14.5" x14ac:dyDescent="0.35"/>
  <cols>
    <col min="1" max="1" width="3.1796875" customWidth="1"/>
    <col min="2" max="2" width="9.6328125" customWidth="1"/>
    <col min="3" max="4" width="35.6328125" customWidth="1"/>
    <col min="5" max="6" width="14.6328125" customWidth="1"/>
    <col min="7" max="9" width="15.1796875" customWidth="1"/>
    <col min="10" max="11" width="25.6328125" customWidth="1"/>
    <col min="12" max="12" width="3.1796875" customWidth="1"/>
    <col min="13" max="13" width="5.6328125" customWidth="1"/>
    <col min="14" max="14" width="3.1796875" customWidth="1"/>
    <col min="15" max="15" width="23" bestFit="1" customWidth="1"/>
    <col min="16" max="16" width="15.6328125" customWidth="1"/>
    <col min="17" max="17" width="17.6328125" customWidth="1"/>
    <col min="18" max="18" width="20.6328125" customWidth="1"/>
    <col min="19" max="19" width="3.1796875" customWidth="1"/>
  </cols>
  <sheetData>
    <row r="1" spans="2:20" s="12" customFormat="1" ht="49.5" customHeight="1" x14ac:dyDescent="0.35">
      <c r="B1" s="816" t="s">
        <v>625</v>
      </c>
      <c r="C1" s="816"/>
      <c r="D1" s="816"/>
      <c r="E1" s="816"/>
      <c r="F1" s="816"/>
      <c r="G1" s="816"/>
      <c r="H1" s="816"/>
      <c r="I1" s="816"/>
      <c r="J1" s="816"/>
      <c r="K1" s="816"/>
      <c r="L1" s="112"/>
      <c r="M1" s="112"/>
      <c r="N1" s="112"/>
      <c r="O1" s="112"/>
      <c r="P1" s="112"/>
      <c r="Q1" s="112"/>
      <c r="R1" s="112"/>
    </row>
    <row r="2" spans="2:20" ht="12" customHeight="1" x14ac:dyDescent="0.35">
      <c r="B2" s="46"/>
      <c r="O2" s="11"/>
    </row>
    <row r="3" spans="2:20" ht="15.5" customHeight="1" x14ac:dyDescent="0.35">
      <c r="B3" s="46"/>
      <c r="G3" s="37"/>
      <c r="H3" s="35"/>
      <c r="I3" s="35"/>
      <c r="J3" s="35"/>
      <c r="L3" s="35"/>
      <c r="M3" s="35"/>
      <c r="O3" s="11"/>
    </row>
    <row r="4" spans="2:20" ht="23" customHeight="1" x14ac:dyDescent="0.35">
      <c r="B4" s="439" t="s">
        <v>632</v>
      </c>
      <c r="C4" s="439"/>
      <c r="D4" s="439"/>
      <c r="E4" s="439"/>
      <c r="G4" s="440"/>
      <c r="H4" s="440"/>
      <c r="I4" s="52"/>
      <c r="J4" s="52"/>
      <c r="L4" s="52"/>
      <c r="M4" s="52"/>
      <c r="O4" s="15"/>
    </row>
    <row r="5" spans="2:20" ht="23" customHeight="1" x14ac:dyDescent="0.35">
      <c r="B5" s="423" t="s">
        <v>633</v>
      </c>
      <c r="C5" s="423"/>
      <c r="D5" s="423"/>
      <c r="E5" s="51"/>
      <c r="G5" s="440"/>
      <c r="H5" s="440"/>
      <c r="I5" s="36"/>
      <c r="J5" s="36"/>
      <c r="L5" s="36"/>
      <c r="M5" s="36"/>
      <c r="O5" s="15"/>
    </row>
    <row r="6" spans="2:20" ht="7.5" customHeight="1" x14ac:dyDescent="0.35">
      <c r="B6" s="10"/>
      <c r="C6" s="10"/>
      <c r="D6" s="10"/>
      <c r="E6" s="10"/>
      <c r="F6" s="10"/>
      <c r="G6" s="10"/>
      <c r="H6" s="10"/>
      <c r="I6" s="10"/>
    </row>
    <row r="7" spans="2:20" ht="12" customHeight="1" x14ac:dyDescent="0.35">
      <c r="B7" s="424" t="s">
        <v>824</v>
      </c>
      <c r="C7" s="424"/>
      <c r="D7" s="424"/>
      <c r="E7" s="424"/>
      <c r="F7" s="424"/>
      <c r="H7" s="35"/>
      <c r="I7" s="35"/>
      <c r="J7" s="35"/>
      <c r="K7" s="35"/>
      <c r="L7" s="35"/>
      <c r="M7" s="35"/>
      <c r="N7" s="35"/>
      <c r="O7" s="35"/>
      <c r="P7" s="35"/>
      <c r="Q7" s="35"/>
      <c r="R7" s="35"/>
    </row>
    <row r="8" spans="2:20" ht="15" customHeight="1" x14ac:dyDescent="0.35">
      <c r="B8" s="10"/>
      <c r="C8" s="10"/>
      <c r="D8" s="10"/>
      <c r="E8" s="10"/>
      <c r="F8" s="10"/>
      <c r="G8" s="10"/>
      <c r="H8" s="10"/>
      <c r="I8" s="10"/>
    </row>
    <row r="9" spans="2:20" ht="12" customHeight="1" x14ac:dyDescent="0.35">
      <c r="B9" s="103" t="s">
        <v>558</v>
      </c>
      <c r="C9" s="101"/>
      <c r="D9" s="101"/>
      <c r="E9" s="101"/>
      <c r="F9" s="102"/>
      <c r="I9" s="35"/>
      <c r="J9" s="35"/>
      <c r="K9" s="35"/>
      <c r="L9" s="35"/>
      <c r="M9" s="35"/>
      <c r="N9" s="35"/>
      <c r="Q9" s="35"/>
      <c r="R9" s="35"/>
    </row>
    <row r="10" spans="2:20" ht="12" customHeight="1" x14ac:dyDescent="0.35">
      <c r="H10" s="35"/>
      <c r="I10" s="35"/>
      <c r="J10" s="35"/>
      <c r="K10" s="35"/>
      <c r="L10" s="35"/>
      <c r="M10" s="35"/>
      <c r="N10" s="35"/>
      <c r="O10" s="35"/>
      <c r="P10" s="35"/>
      <c r="Q10" s="35"/>
      <c r="R10" s="35"/>
    </row>
    <row r="11" spans="2:20" ht="12" customHeight="1" x14ac:dyDescent="0.35">
      <c r="H11" s="35"/>
      <c r="I11" s="35"/>
      <c r="J11" s="35"/>
      <c r="K11" s="35"/>
      <c r="L11" s="35"/>
      <c r="M11" s="35"/>
      <c r="N11" s="35"/>
      <c r="O11" s="35"/>
      <c r="P11" s="35"/>
      <c r="Q11" s="35"/>
      <c r="R11" s="35"/>
    </row>
    <row r="12" spans="2:20" ht="35" customHeight="1" x14ac:dyDescent="0.35">
      <c r="B12" s="817" t="s">
        <v>857</v>
      </c>
      <c r="C12" s="817"/>
      <c r="D12" s="817"/>
      <c r="E12" s="817"/>
      <c r="F12" s="817"/>
      <c r="G12" s="817"/>
      <c r="H12" s="817"/>
      <c r="I12" s="817"/>
      <c r="J12" s="817"/>
      <c r="K12" s="817"/>
      <c r="L12" s="35"/>
      <c r="M12" s="35"/>
      <c r="R12" s="35"/>
      <c r="T12" s="35"/>
    </row>
    <row r="13" spans="2:20" ht="7.5" customHeight="1" x14ac:dyDescent="0.35">
      <c r="B13" s="103"/>
      <c r="C13" s="101"/>
      <c r="D13" s="101"/>
      <c r="E13" s="101"/>
      <c r="F13" s="102"/>
      <c r="I13" s="35"/>
      <c r="J13" s="35"/>
      <c r="K13" s="35"/>
      <c r="L13" s="35"/>
      <c r="M13" s="35"/>
      <c r="R13" s="35"/>
    </row>
    <row r="14" spans="2:20" ht="74.5" customHeight="1" x14ac:dyDescent="0.35">
      <c r="B14" s="819" t="s">
        <v>918</v>
      </c>
      <c r="C14" s="819"/>
      <c r="D14" s="819"/>
      <c r="E14" s="819"/>
      <c r="F14" s="820" t="s">
        <v>919</v>
      </c>
      <c r="G14" s="820"/>
      <c r="H14" s="820"/>
      <c r="I14" s="820"/>
      <c r="J14" s="820" t="s">
        <v>920</v>
      </c>
      <c r="K14" s="820"/>
      <c r="L14" s="35"/>
      <c r="R14" s="35"/>
      <c r="S14" s="35"/>
    </row>
    <row r="15" spans="2:20" ht="7.5" customHeight="1" x14ac:dyDescent="0.35">
      <c r="B15" s="103"/>
      <c r="C15" s="101"/>
      <c r="D15" s="101"/>
      <c r="E15" s="101"/>
      <c r="F15" s="102"/>
      <c r="I15" s="35"/>
      <c r="J15" s="35"/>
      <c r="K15" s="35"/>
      <c r="L15" s="35"/>
      <c r="M15" s="35"/>
      <c r="R15" s="35"/>
    </row>
    <row r="16" spans="2:20" ht="35" customHeight="1" x14ac:dyDescent="0.35">
      <c r="B16" s="818" t="s">
        <v>962</v>
      </c>
      <c r="C16" s="818"/>
      <c r="D16" s="818"/>
      <c r="E16" s="818"/>
      <c r="F16" s="818"/>
      <c r="G16" s="818"/>
      <c r="H16" s="818"/>
      <c r="I16" s="818"/>
      <c r="J16" s="818"/>
      <c r="K16" s="818"/>
      <c r="L16" s="35"/>
      <c r="M16" s="35"/>
      <c r="R16" s="35"/>
    </row>
    <row r="17" spans="2:21" ht="12" customHeight="1" x14ac:dyDescent="0.35">
      <c r="B17" s="103"/>
      <c r="C17" s="101"/>
      <c r="D17" s="101"/>
      <c r="E17" s="101"/>
      <c r="F17" s="102"/>
      <c r="I17" s="35"/>
      <c r="J17" s="35"/>
      <c r="K17" s="35"/>
      <c r="L17" s="35"/>
      <c r="M17" s="35"/>
      <c r="R17" s="35"/>
    </row>
    <row r="18" spans="2:21" ht="12" customHeight="1" x14ac:dyDescent="0.35">
      <c r="B18" s="103"/>
      <c r="C18" s="101"/>
      <c r="D18" s="101"/>
      <c r="E18" s="101"/>
      <c r="F18" s="102"/>
      <c r="I18" s="35"/>
      <c r="J18" s="35"/>
      <c r="K18" s="35"/>
      <c r="L18" s="35"/>
      <c r="M18" s="35"/>
      <c r="R18" s="35"/>
    </row>
    <row r="19" spans="2:21" ht="7.5" customHeight="1" thickBot="1" x14ac:dyDescent="0.4">
      <c r="B19" s="103"/>
      <c r="C19" s="101"/>
      <c r="D19" s="101"/>
      <c r="E19" s="101"/>
      <c r="F19" s="102"/>
      <c r="I19" s="35"/>
      <c r="J19" s="35"/>
      <c r="K19" s="35"/>
      <c r="L19" s="35"/>
      <c r="M19" s="35"/>
      <c r="R19" s="35"/>
    </row>
    <row r="20" spans="2:21" ht="28" customHeight="1" thickBot="1" x14ac:dyDescent="0.4">
      <c r="B20" s="384" t="s">
        <v>674</v>
      </c>
      <c r="D20" s="385" t="s">
        <v>858</v>
      </c>
      <c r="E20" s="386" t="str">
        <f>'4. BUDGET'!$L$107</f>
        <v/>
      </c>
      <c r="H20" s="796" t="s">
        <v>659</v>
      </c>
      <c r="I20" s="797"/>
      <c r="J20" s="798"/>
    </row>
    <row r="21" spans="2:21" s="134" customFormat="1" ht="50" customHeight="1" thickBot="1" x14ac:dyDescent="0.4">
      <c r="B21" s="387" t="s">
        <v>628</v>
      </c>
      <c r="C21" s="388" t="s">
        <v>872</v>
      </c>
      <c r="D21" s="388" t="s">
        <v>680</v>
      </c>
      <c r="E21" s="389" t="s">
        <v>682</v>
      </c>
      <c r="F21" s="388" t="s">
        <v>681</v>
      </c>
      <c r="G21" s="390" t="s">
        <v>629</v>
      </c>
      <c r="H21" s="391" t="s">
        <v>630</v>
      </c>
      <c r="I21" s="391" t="s">
        <v>631</v>
      </c>
      <c r="J21" s="387" t="s">
        <v>683</v>
      </c>
      <c r="K21" s="388" t="s">
        <v>684</v>
      </c>
      <c r="N21" s="392"/>
      <c r="O21" s="809" t="s">
        <v>659</v>
      </c>
      <c r="P21" s="809"/>
      <c r="Q21" s="809"/>
      <c r="R21" s="809"/>
      <c r="S21" s="393"/>
      <c r="U21"/>
    </row>
    <row r="22" spans="2:21" s="2" customFormat="1" ht="18" customHeight="1" thickTop="1" thickBot="1" x14ac:dyDescent="0.4">
      <c r="B22" s="208" t="s">
        <v>583</v>
      </c>
      <c r="C22" s="135"/>
      <c r="D22" s="136"/>
      <c r="E22" s="137"/>
      <c r="F22" s="322"/>
      <c r="G22" s="138"/>
      <c r="H22" s="138"/>
      <c r="I22" s="138"/>
      <c r="J22" s="135"/>
      <c r="K22" s="178"/>
      <c r="N22" s="395"/>
      <c r="O22" s="810" t="s">
        <v>861</v>
      </c>
      <c r="P22" s="811"/>
      <c r="Q22" s="811"/>
      <c r="R22" s="812"/>
      <c r="S22" s="396"/>
      <c r="U22" s="35"/>
    </row>
    <row r="23" spans="2:21" s="2" customFormat="1" ht="18" customHeight="1" thickTop="1" x14ac:dyDescent="0.35">
      <c r="B23" s="208" t="s">
        <v>583</v>
      </c>
      <c r="C23" s="135"/>
      <c r="D23" s="136"/>
      <c r="E23" s="137"/>
      <c r="F23" s="322"/>
      <c r="G23" s="138"/>
      <c r="H23" s="138"/>
      <c r="I23" s="138"/>
      <c r="J23" s="135"/>
      <c r="K23" s="178"/>
      <c r="N23" s="395"/>
      <c r="O23" s="397" t="s">
        <v>866</v>
      </c>
      <c r="P23" s="398" t="s">
        <v>873</v>
      </c>
      <c r="Q23" s="799" t="s">
        <v>683</v>
      </c>
      <c r="R23" s="800"/>
      <c r="S23" s="396"/>
      <c r="U23" s="35"/>
    </row>
    <row r="24" spans="2:21" s="2" customFormat="1" ht="18" customHeight="1" x14ac:dyDescent="0.35">
      <c r="B24" s="208" t="s">
        <v>583</v>
      </c>
      <c r="C24" s="135"/>
      <c r="D24" s="136"/>
      <c r="E24" s="137"/>
      <c r="F24" s="322"/>
      <c r="G24" s="138"/>
      <c r="H24" s="138"/>
      <c r="I24" s="138"/>
      <c r="J24" s="135"/>
      <c r="K24" s="178"/>
      <c r="N24" s="395"/>
      <c r="O24" s="203" t="s">
        <v>862</v>
      </c>
      <c r="P24" s="205" t="str">
        <f>'4. BUDGET'!$L$107</f>
        <v/>
      </c>
      <c r="Q24" s="801"/>
      <c r="R24" s="802"/>
      <c r="S24" s="396"/>
      <c r="U24" s="35"/>
    </row>
    <row r="25" spans="2:21" s="2" customFormat="1" ht="18" customHeight="1" x14ac:dyDescent="0.35">
      <c r="B25" s="208" t="s">
        <v>583</v>
      </c>
      <c r="C25" s="135"/>
      <c r="D25" s="136"/>
      <c r="E25" s="137"/>
      <c r="F25" s="322"/>
      <c r="G25" s="138"/>
      <c r="H25" s="138"/>
      <c r="I25" s="138"/>
      <c r="J25" s="135"/>
      <c r="K25" s="178"/>
      <c r="N25" s="395"/>
      <c r="O25" s="399" t="s">
        <v>871</v>
      </c>
      <c r="P25" s="400">
        <f>'4. BUDGET'!$L$103</f>
        <v>0</v>
      </c>
      <c r="Q25" s="803"/>
      <c r="R25" s="804"/>
      <c r="S25" s="396"/>
      <c r="U25" s="35"/>
    </row>
    <row r="26" spans="2:21" s="2" customFormat="1" ht="18" customHeight="1" thickBot="1" x14ac:dyDescent="0.4">
      <c r="B26" s="208" t="s">
        <v>583</v>
      </c>
      <c r="C26" s="135"/>
      <c r="D26" s="136"/>
      <c r="E26" s="137"/>
      <c r="F26" s="322"/>
      <c r="G26" s="138"/>
      <c r="H26" s="138"/>
      <c r="I26" s="138"/>
      <c r="J26" s="135"/>
      <c r="K26" s="178"/>
      <c r="N26" s="395"/>
      <c r="O26" s="204" t="s">
        <v>863</v>
      </c>
      <c r="P26" s="318">
        <f>$P$25/0.5/1.15</f>
        <v>0</v>
      </c>
      <c r="Q26" s="807"/>
      <c r="R26" s="808"/>
      <c r="S26" s="396"/>
      <c r="U26"/>
    </row>
    <row r="27" spans="2:21" s="2" customFormat="1" ht="18" customHeight="1" thickTop="1" x14ac:dyDescent="0.35">
      <c r="B27" s="208" t="s">
        <v>583</v>
      </c>
      <c r="C27" s="135"/>
      <c r="D27" s="136"/>
      <c r="E27" s="137"/>
      <c r="F27" s="322"/>
      <c r="G27" s="138"/>
      <c r="H27" s="138"/>
      <c r="I27" s="138"/>
      <c r="J27" s="135"/>
      <c r="K27" s="178"/>
      <c r="N27" s="395"/>
      <c r="O27" s="805" t="s">
        <v>870</v>
      </c>
      <c r="P27" s="805"/>
      <c r="Q27" s="805"/>
      <c r="R27" s="805"/>
      <c r="S27" s="396"/>
      <c r="U27" s="134"/>
    </row>
    <row r="28" spans="2:21" s="2" customFormat="1" ht="18" customHeight="1" thickBot="1" x14ac:dyDescent="0.4">
      <c r="B28" s="208" t="s">
        <v>583</v>
      </c>
      <c r="C28" s="135"/>
      <c r="D28" s="136"/>
      <c r="E28" s="137"/>
      <c r="F28" s="322"/>
      <c r="G28" s="138"/>
      <c r="H28" s="138"/>
      <c r="I28" s="138"/>
      <c r="J28" s="135"/>
      <c r="K28" s="178"/>
      <c r="N28" s="395"/>
      <c r="O28" s="806"/>
      <c r="P28" s="806"/>
      <c r="Q28" s="806"/>
      <c r="R28" s="806"/>
      <c r="S28" s="396"/>
    </row>
    <row r="29" spans="2:21" s="2" customFormat="1" ht="18" customHeight="1" thickTop="1" x14ac:dyDescent="0.35">
      <c r="B29" s="208" t="s">
        <v>583</v>
      </c>
      <c r="C29" s="135"/>
      <c r="D29" s="136"/>
      <c r="E29" s="137"/>
      <c r="F29" s="322"/>
      <c r="G29" s="138"/>
      <c r="H29" s="138"/>
      <c r="I29" s="138"/>
      <c r="J29" s="135"/>
      <c r="K29" s="178"/>
      <c r="N29" s="395"/>
      <c r="O29" s="813" t="s">
        <v>859</v>
      </c>
      <c r="P29" s="814"/>
      <c r="Q29" s="814"/>
      <c r="R29" s="815"/>
      <c r="S29" s="396"/>
    </row>
    <row r="30" spans="2:21" s="2" customFormat="1" ht="18" customHeight="1" x14ac:dyDescent="0.35">
      <c r="B30" s="208" t="s">
        <v>583</v>
      </c>
      <c r="C30" s="135"/>
      <c r="D30" s="136"/>
      <c r="E30" s="137"/>
      <c r="F30" s="322"/>
      <c r="G30" s="138"/>
      <c r="H30" s="138"/>
      <c r="I30" s="138"/>
      <c r="J30" s="135"/>
      <c r="K30" s="178"/>
      <c r="N30" s="395"/>
      <c r="O30" s="401" t="s">
        <v>866</v>
      </c>
      <c r="P30" s="402" t="s">
        <v>867</v>
      </c>
      <c r="Q30" s="402" t="s">
        <v>868</v>
      </c>
      <c r="R30" s="403" t="s">
        <v>683</v>
      </c>
      <c r="S30" s="396"/>
    </row>
    <row r="31" spans="2:21" s="2" customFormat="1" ht="18" customHeight="1" x14ac:dyDescent="0.35">
      <c r="B31" s="208" t="s">
        <v>583</v>
      </c>
      <c r="C31" s="135"/>
      <c r="D31" s="136"/>
      <c r="E31" s="137"/>
      <c r="F31" s="322"/>
      <c r="G31" s="138"/>
      <c r="H31" s="138"/>
      <c r="I31" s="138"/>
      <c r="J31" s="135"/>
      <c r="K31" s="178"/>
      <c r="N31" s="395"/>
      <c r="O31" s="404" t="s">
        <v>864</v>
      </c>
      <c r="P31" s="405">
        <f>SUMIF(Tableau1[Pièces à fournir],"✔",Tableau1[MONTANT SOUMIS])</f>
        <v>0</v>
      </c>
      <c r="Q31" s="206" t="str">
        <f>IFERROR($P$31/Tableau1[[#Totals],[MONTANT SOUMIS]],"0%")</f>
        <v>0%</v>
      </c>
      <c r="R31" s="210"/>
      <c r="S31" s="396"/>
    </row>
    <row r="32" spans="2:21" s="2" customFormat="1" ht="18" customHeight="1" x14ac:dyDescent="0.35">
      <c r="B32" s="208" t="s">
        <v>583</v>
      </c>
      <c r="C32" s="135"/>
      <c r="D32" s="136"/>
      <c r="E32" s="137"/>
      <c r="F32" s="322"/>
      <c r="G32" s="138"/>
      <c r="H32" s="138"/>
      <c r="I32" s="138"/>
      <c r="J32" s="135"/>
      <c r="K32" s="178"/>
      <c r="N32" s="395"/>
      <c r="O32" s="406" t="s">
        <v>869</v>
      </c>
      <c r="P32" s="407">
        <f>SUMIF(Tableau1[Pièces à fournir],"✔",Tableau1[MONTANT ACCEPTÉ])</f>
        <v>0</v>
      </c>
      <c r="Q32" s="209" t="str">
        <f>IFERROR($P$32/Tableau1[[#Totals],[MONTANT ACCEPTÉ]],"0%")</f>
        <v>0%</v>
      </c>
      <c r="R32" s="211"/>
      <c r="S32" s="396"/>
    </row>
    <row r="33" spans="2:19" s="2" customFormat="1" ht="18" customHeight="1" x14ac:dyDescent="0.35">
      <c r="B33" s="208" t="s">
        <v>583</v>
      </c>
      <c r="C33" s="135"/>
      <c r="D33" s="136"/>
      <c r="E33" s="137"/>
      <c r="F33" s="322"/>
      <c r="G33" s="138"/>
      <c r="H33" s="138"/>
      <c r="I33" s="138"/>
      <c r="J33" s="135"/>
      <c r="K33" s="178"/>
      <c r="N33" s="395"/>
      <c r="O33" s="404" t="s">
        <v>865</v>
      </c>
      <c r="P33" s="206" t="str">
        <f>IFERROR($P$32/$P$31,"0%")</f>
        <v>0%</v>
      </c>
      <c r="Q33" s="207" t="s">
        <v>731</v>
      </c>
      <c r="R33" s="210"/>
      <c r="S33" s="396"/>
    </row>
    <row r="34" spans="2:19" s="2" customFormat="1" ht="18" customHeight="1" thickBot="1" x14ac:dyDescent="0.4">
      <c r="B34" s="208" t="s">
        <v>583</v>
      </c>
      <c r="C34" s="135"/>
      <c r="D34" s="136"/>
      <c r="E34" s="137"/>
      <c r="F34" s="322"/>
      <c r="G34" s="138"/>
      <c r="H34" s="138"/>
      <c r="I34" s="138"/>
      <c r="J34" s="135"/>
      <c r="K34" s="178"/>
      <c r="N34" s="395"/>
      <c r="O34" s="408" t="s">
        <v>957</v>
      </c>
      <c r="P34" s="319" t="s">
        <v>958</v>
      </c>
      <c r="Q34" s="320" t="str">
        <f>IFERROR($P$34/Tableau1[[#Totals],[MONTANT SOUMIS]],"0%")</f>
        <v>0%</v>
      </c>
      <c r="R34" s="321"/>
      <c r="S34" s="396"/>
    </row>
    <row r="35" spans="2:19" ht="18" customHeight="1" thickTop="1" thickBot="1" x14ac:dyDescent="0.4">
      <c r="B35" s="208" t="s">
        <v>583</v>
      </c>
      <c r="C35" s="135"/>
      <c r="D35" s="136"/>
      <c r="E35" s="137"/>
      <c r="F35" s="322"/>
      <c r="G35" s="138"/>
      <c r="H35" s="138"/>
      <c r="I35" s="138"/>
      <c r="J35" s="135"/>
      <c r="K35" s="178"/>
      <c r="N35" s="409"/>
      <c r="O35" s="410"/>
      <c r="P35" s="410"/>
      <c r="Q35" s="410"/>
      <c r="R35" s="410"/>
      <c r="S35" s="411"/>
    </row>
    <row r="36" spans="2:19" ht="18" customHeight="1" x14ac:dyDescent="0.35">
      <c r="B36" s="208" t="s">
        <v>583</v>
      </c>
      <c r="C36" s="135"/>
      <c r="D36" s="136"/>
      <c r="E36" s="137"/>
      <c r="F36" s="322"/>
      <c r="G36" s="138"/>
      <c r="H36" s="138"/>
      <c r="I36" s="138"/>
      <c r="J36" s="135"/>
      <c r="K36" s="178"/>
      <c r="O36" s="2"/>
    </row>
    <row r="37" spans="2:19" ht="18" customHeight="1" x14ac:dyDescent="0.35">
      <c r="B37" s="208" t="s">
        <v>583</v>
      </c>
      <c r="C37" s="135"/>
      <c r="D37" s="136"/>
      <c r="E37" s="137"/>
      <c r="F37" s="322"/>
      <c r="G37" s="138"/>
      <c r="H37" s="138"/>
      <c r="I37" s="138"/>
      <c r="J37" s="135"/>
      <c r="K37" s="178"/>
      <c r="O37" s="2"/>
    </row>
    <row r="38" spans="2:19" ht="18" customHeight="1" x14ac:dyDescent="0.35">
      <c r="B38" s="208" t="s">
        <v>583</v>
      </c>
      <c r="C38" s="135"/>
      <c r="D38" s="136"/>
      <c r="E38" s="137"/>
      <c r="F38" s="322"/>
      <c r="G38" s="138"/>
      <c r="H38" s="138"/>
      <c r="I38" s="138"/>
      <c r="J38" s="135"/>
      <c r="K38" s="178"/>
      <c r="O38" s="2"/>
    </row>
    <row r="39" spans="2:19" ht="18" customHeight="1" x14ac:dyDescent="0.35">
      <c r="B39" s="208" t="s">
        <v>583</v>
      </c>
      <c r="C39" s="135"/>
      <c r="D39" s="136"/>
      <c r="E39" s="137"/>
      <c r="F39" s="322"/>
      <c r="G39" s="138"/>
      <c r="H39" s="138"/>
      <c r="I39" s="138"/>
      <c r="J39" s="135"/>
      <c r="K39" s="178"/>
      <c r="O39" s="2"/>
    </row>
    <row r="40" spans="2:19" ht="18" customHeight="1" x14ac:dyDescent="0.35">
      <c r="B40" s="208" t="s">
        <v>583</v>
      </c>
      <c r="C40" s="135"/>
      <c r="D40" s="136"/>
      <c r="E40" s="137"/>
      <c r="F40" s="322"/>
      <c r="G40" s="138"/>
      <c r="H40" s="138"/>
      <c r="I40" s="138"/>
      <c r="J40" s="135"/>
      <c r="K40" s="178"/>
    </row>
    <row r="41" spans="2:19" ht="18" customHeight="1" x14ac:dyDescent="0.35">
      <c r="B41" s="208" t="s">
        <v>583</v>
      </c>
      <c r="C41" s="135"/>
      <c r="D41" s="136"/>
      <c r="E41" s="137"/>
      <c r="F41" s="322"/>
      <c r="G41" s="138"/>
      <c r="H41" s="138"/>
      <c r="I41" s="138"/>
      <c r="J41" s="135"/>
      <c r="K41" s="178"/>
    </row>
    <row r="42" spans="2:19" ht="18" customHeight="1" x14ac:dyDescent="0.35">
      <c r="B42" s="208" t="s">
        <v>583</v>
      </c>
      <c r="C42" s="135"/>
      <c r="D42" s="136"/>
      <c r="E42" s="137"/>
      <c r="F42" s="322"/>
      <c r="G42" s="138"/>
      <c r="H42" s="138"/>
      <c r="I42" s="138"/>
      <c r="J42" s="135"/>
      <c r="K42" s="178"/>
    </row>
    <row r="43" spans="2:19" ht="18" customHeight="1" x14ac:dyDescent="0.35">
      <c r="B43" s="208" t="s">
        <v>583</v>
      </c>
      <c r="C43" s="135"/>
      <c r="D43" s="136"/>
      <c r="E43" s="137"/>
      <c r="F43" s="322"/>
      <c r="G43" s="138"/>
      <c r="H43" s="138"/>
      <c r="I43" s="138"/>
      <c r="J43" s="135"/>
      <c r="K43" s="178"/>
    </row>
    <row r="44" spans="2:19" ht="18" customHeight="1" x14ac:dyDescent="0.35">
      <c r="B44" s="208" t="s">
        <v>583</v>
      </c>
      <c r="C44" s="135"/>
      <c r="D44" s="136"/>
      <c r="E44" s="137"/>
      <c r="F44" s="322"/>
      <c r="G44" s="138"/>
      <c r="H44" s="138"/>
      <c r="I44" s="138"/>
      <c r="J44" s="135"/>
      <c r="K44" s="178"/>
    </row>
    <row r="45" spans="2:19" ht="18" customHeight="1" x14ac:dyDescent="0.35">
      <c r="B45" s="208" t="s">
        <v>583</v>
      </c>
      <c r="C45" s="135"/>
      <c r="D45" s="136"/>
      <c r="E45" s="137"/>
      <c r="F45" s="322"/>
      <c r="G45" s="138"/>
      <c r="H45" s="138"/>
      <c r="I45" s="138"/>
      <c r="J45" s="135"/>
      <c r="K45" s="178"/>
    </row>
    <row r="46" spans="2:19" ht="18" customHeight="1" x14ac:dyDescent="0.35">
      <c r="B46" s="208" t="s">
        <v>583</v>
      </c>
      <c r="C46" s="135"/>
      <c r="D46" s="136"/>
      <c r="E46" s="137"/>
      <c r="F46" s="322"/>
      <c r="G46" s="138"/>
      <c r="H46" s="138"/>
      <c r="I46" s="138"/>
      <c r="J46" s="135"/>
      <c r="K46" s="178"/>
    </row>
    <row r="47" spans="2:19" ht="18" customHeight="1" x14ac:dyDescent="0.35">
      <c r="B47" s="208" t="s">
        <v>583</v>
      </c>
      <c r="C47" s="135"/>
      <c r="D47" s="136"/>
      <c r="E47" s="137"/>
      <c r="F47" s="322"/>
      <c r="G47" s="138"/>
      <c r="H47" s="138"/>
      <c r="I47" s="138"/>
      <c r="J47" s="135"/>
      <c r="K47" s="178"/>
    </row>
    <row r="48" spans="2:19" ht="18" customHeight="1" x14ac:dyDescent="0.35">
      <c r="B48" s="208" t="s">
        <v>583</v>
      </c>
      <c r="C48" s="135"/>
      <c r="D48" s="136"/>
      <c r="E48" s="137"/>
      <c r="F48" s="322"/>
      <c r="G48" s="138"/>
      <c r="H48" s="138"/>
      <c r="I48" s="138"/>
      <c r="J48" s="135"/>
      <c r="K48" s="178"/>
    </row>
    <row r="49" spans="2:20" ht="18" customHeight="1" x14ac:dyDescent="0.35">
      <c r="B49" s="208" t="s">
        <v>583</v>
      </c>
      <c r="C49" s="135"/>
      <c r="D49" s="136"/>
      <c r="E49" s="137"/>
      <c r="F49" s="322"/>
      <c r="G49" s="138"/>
      <c r="H49" s="138"/>
      <c r="I49" s="138"/>
      <c r="J49" s="135"/>
      <c r="K49" s="178"/>
    </row>
    <row r="50" spans="2:20" ht="18" customHeight="1" x14ac:dyDescent="0.35">
      <c r="B50" s="208" t="s">
        <v>583</v>
      </c>
      <c r="C50" s="135"/>
      <c r="D50" s="136"/>
      <c r="E50" s="137"/>
      <c r="F50" s="322"/>
      <c r="G50" s="138"/>
      <c r="H50" s="138"/>
      <c r="I50" s="138"/>
      <c r="J50" s="135"/>
      <c r="K50" s="178"/>
    </row>
    <row r="51" spans="2:20" ht="18" customHeight="1" x14ac:dyDescent="0.35">
      <c r="B51" s="208" t="s">
        <v>583</v>
      </c>
      <c r="C51" s="135"/>
      <c r="D51" s="136"/>
      <c r="E51" s="137"/>
      <c r="F51" s="322"/>
      <c r="G51" s="138"/>
      <c r="H51" s="138"/>
      <c r="I51" s="138"/>
      <c r="J51" s="135"/>
      <c r="K51" s="178"/>
    </row>
    <row r="52" spans="2:20" ht="18" customHeight="1" x14ac:dyDescent="0.35">
      <c r="B52" s="208" t="s">
        <v>583</v>
      </c>
      <c r="C52" s="135"/>
      <c r="D52" s="136"/>
      <c r="E52" s="137"/>
      <c r="F52" s="322"/>
      <c r="G52" s="138"/>
      <c r="H52" s="138"/>
      <c r="I52" s="138"/>
      <c r="J52" s="135"/>
      <c r="K52" s="178"/>
    </row>
    <row r="53" spans="2:20" ht="18" customHeight="1" x14ac:dyDescent="0.35">
      <c r="B53" s="208" t="s">
        <v>583</v>
      </c>
      <c r="C53" s="135"/>
      <c r="D53" s="136"/>
      <c r="E53" s="137"/>
      <c r="F53" s="322"/>
      <c r="G53" s="138"/>
      <c r="H53" s="138"/>
      <c r="I53" s="138"/>
      <c r="J53" s="135"/>
      <c r="K53" s="178"/>
    </row>
    <row r="54" spans="2:20" ht="18" customHeight="1" x14ac:dyDescent="0.35">
      <c r="B54" s="208" t="s">
        <v>583</v>
      </c>
      <c r="C54" s="135"/>
      <c r="D54" s="136"/>
      <c r="E54" s="137"/>
      <c r="F54" s="322"/>
      <c r="G54" s="138"/>
      <c r="H54" s="138"/>
      <c r="I54" s="138"/>
      <c r="J54" s="135"/>
      <c r="K54" s="178"/>
    </row>
    <row r="55" spans="2:20" ht="18" customHeight="1" x14ac:dyDescent="0.35">
      <c r="B55" s="208" t="s">
        <v>583</v>
      </c>
      <c r="C55" s="135"/>
      <c r="D55" s="136"/>
      <c r="E55" s="137"/>
      <c r="F55" s="322"/>
      <c r="G55" s="138"/>
      <c r="H55" s="138"/>
      <c r="I55" s="138"/>
      <c r="J55" s="135"/>
      <c r="K55" s="178"/>
      <c r="L55" s="2"/>
      <c r="M55" s="2"/>
      <c r="N55" s="2"/>
      <c r="S55" s="2"/>
      <c r="T55" s="2"/>
    </row>
    <row r="56" spans="2:20" ht="18" customHeight="1" x14ac:dyDescent="0.35">
      <c r="B56" s="208" t="s">
        <v>583</v>
      </c>
      <c r="C56" s="135"/>
      <c r="D56" s="136"/>
      <c r="E56" s="137"/>
      <c r="F56" s="322"/>
      <c r="G56" s="138"/>
      <c r="H56" s="138"/>
      <c r="I56" s="138"/>
      <c r="J56" s="135"/>
      <c r="K56" s="178"/>
    </row>
    <row r="57" spans="2:20" ht="18" customHeight="1" x14ac:dyDescent="0.35">
      <c r="B57" s="208" t="s">
        <v>583</v>
      </c>
      <c r="C57" s="135"/>
      <c r="D57" s="136"/>
      <c r="E57" s="137"/>
      <c r="F57" s="322"/>
      <c r="G57" s="138"/>
      <c r="H57" s="138"/>
      <c r="I57" s="138"/>
      <c r="J57" s="135"/>
      <c r="K57" s="178"/>
    </row>
    <row r="58" spans="2:20" ht="18" customHeight="1" x14ac:dyDescent="0.35">
      <c r="B58" s="208" t="s">
        <v>583</v>
      </c>
      <c r="C58" s="135"/>
      <c r="D58" s="136"/>
      <c r="E58" s="137"/>
      <c r="F58" s="322"/>
      <c r="G58" s="138"/>
      <c r="H58" s="138"/>
      <c r="I58" s="138"/>
      <c r="J58" s="135"/>
      <c r="K58" s="178"/>
    </row>
    <row r="59" spans="2:20" ht="18" customHeight="1" x14ac:dyDescent="0.35">
      <c r="B59" s="208" t="s">
        <v>583</v>
      </c>
      <c r="C59" s="135"/>
      <c r="D59" s="136"/>
      <c r="E59" s="137"/>
      <c r="F59" s="322"/>
      <c r="G59" s="138"/>
      <c r="H59" s="138"/>
      <c r="I59" s="138"/>
      <c r="J59" s="135"/>
      <c r="K59" s="178"/>
    </row>
    <row r="60" spans="2:20" ht="18" customHeight="1" x14ac:dyDescent="0.35">
      <c r="B60" s="208" t="s">
        <v>583</v>
      </c>
      <c r="C60" s="135"/>
      <c r="D60" s="136"/>
      <c r="E60" s="137"/>
      <c r="F60" s="322"/>
      <c r="G60" s="138"/>
      <c r="H60" s="138"/>
      <c r="I60" s="138"/>
      <c r="J60" s="135"/>
      <c r="K60" s="178"/>
    </row>
    <row r="61" spans="2:20" ht="18" customHeight="1" x14ac:dyDescent="0.35">
      <c r="B61" s="208" t="s">
        <v>583</v>
      </c>
      <c r="C61" s="135"/>
      <c r="D61" s="136"/>
      <c r="E61" s="137"/>
      <c r="F61" s="322"/>
      <c r="G61" s="138"/>
      <c r="H61" s="138"/>
      <c r="I61" s="138"/>
      <c r="J61" s="135"/>
      <c r="K61" s="178"/>
    </row>
    <row r="62" spans="2:20" ht="22" customHeight="1" x14ac:dyDescent="0.35">
      <c r="B62" s="208" t="s">
        <v>583</v>
      </c>
      <c r="C62" s="135"/>
      <c r="D62" s="136"/>
      <c r="E62" s="137"/>
      <c r="F62" s="322"/>
      <c r="G62" s="138"/>
      <c r="H62" s="138"/>
      <c r="I62" s="138"/>
      <c r="J62" s="135"/>
      <c r="K62" s="178"/>
    </row>
    <row r="63" spans="2:20" ht="18" customHeight="1" x14ac:dyDescent="0.35">
      <c r="B63" s="208" t="s">
        <v>583</v>
      </c>
      <c r="C63" s="135"/>
      <c r="D63" s="136"/>
      <c r="E63" s="137"/>
      <c r="F63" s="322"/>
      <c r="G63" s="138"/>
      <c r="H63" s="138"/>
      <c r="I63" s="138"/>
      <c r="J63" s="135"/>
      <c r="K63" s="178"/>
    </row>
    <row r="64" spans="2:20" ht="18" customHeight="1" x14ac:dyDescent="0.35">
      <c r="B64" s="208" t="s">
        <v>583</v>
      </c>
      <c r="C64" s="135"/>
      <c r="D64" s="136"/>
      <c r="E64" s="137"/>
      <c r="F64" s="322"/>
      <c r="G64" s="138"/>
      <c r="H64" s="138"/>
      <c r="I64" s="138"/>
      <c r="J64" s="135"/>
      <c r="K64" s="178"/>
    </row>
    <row r="65" spans="2:11" ht="18" customHeight="1" x14ac:dyDescent="0.35">
      <c r="B65" s="208" t="s">
        <v>583</v>
      </c>
      <c r="C65" s="135"/>
      <c r="D65" s="136"/>
      <c r="E65" s="137"/>
      <c r="F65" s="322"/>
      <c r="G65" s="138"/>
      <c r="H65" s="138"/>
      <c r="I65" s="138"/>
      <c r="J65" s="135"/>
      <c r="K65" s="178"/>
    </row>
    <row r="66" spans="2:11" ht="18" customHeight="1" x14ac:dyDescent="0.35">
      <c r="B66" s="208" t="s">
        <v>583</v>
      </c>
      <c r="C66" s="135"/>
      <c r="D66" s="136"/>
      <c r="E66" s="137"/>
      <c r="F66" s="322"/>
      <c r="G66" s="138"/>
      <c r="H66" s="138"/>
      <c r="I66" s="138"/>
      <c r="J66" s="135"/>
      <c r="K66" s="178"/>
    </row>
    <row r="67" spans="2:11" ht="18" customHeight="1" x14ac:dyDescent="0.35">
      <c r="B67" s="208" t="s">
        <v>583</v>
      </c>
      <c r="C67" s="135"/>
      <c r="D67" s="136"/>
      <c r="E67" s="137"/>
      <c r="F67" s="322"/>
      <c r="G67" s="138"/>
      <c r="H67" s="138"/>
      <c r="I67" s="138"/>
      <c r="J67" s="135"/>
      <c r="K67" s="178"/>
    </row>
    <row r="68" spans="2:11" ht="18" customHeight="1" x14ac:dyDescent="0.35">
      <c r="B68" s="208" t="s">
        <v>583</v>
      </c>
      <c r="C68" s="135"/>
      <c r="D68" s="136"/>
      <c r="E68" s="137"/>
      <c r="F68" s="322"/>
      <c r="G68" s="138"/>
      <c r="H68" s="138"/>
      <c r="I68" s="138"/>
      <c r="J68" s="135"/>
      <c r="K68" s="178"/>
    </row>
    <row r="69" spans="2:11" ht="18" customHeight="1" x14ac:dyDescent="0.35">
      <c r="B69" s="208" t="s">
        <v>583</v>
      </c>
      <c r="C69" s="135"/>
      <c r="D69" s="136"/>
      <c r="E69" s="137"/>
      <c r="F69" s="322"/>
      <c r="G69" s="138"/>
      <c r="H69" s="138"/>
      <c r="I69" s="138"/>
      <c r="J69" s="135"/>
      <c r="K69" s="178"/>
    </row>
    <row r="70" spans="2:11" ht="18" customHeight="1" x14ac:dyDescent="0.35">
      <c r="B70" s="208" t="s">
        <v>583</v>
      </c>
      <c r="C70" s="135"/>
      <c r="D70" s="136"/>
      <c r="E70" s="137"/>
      <c r="F70" s="322"/>
      <c r="G70" s="138"/>
      <c r="H70" s="138"/>
      <c r="I70" s="138"/>
      <c r="J70" s="135"/>
      <c r="K70" s="178" t="s">
        <v>860</v>
      </c>
    </row>
    <row r="71" spans="2:11" ht="18" customHeight="1" x14ac:dyDescent="0.35">
      <c r="B71" s="208" t="s">
        <v>583</v>
      </c>
      <c r="C71" s="135"/>
      <c r="D71" s="136"/>
      <c r="E71" s="137"/>
      <c r="F71" s="322"/>
      <c r="G71" s="138"/>
      <c r="H71" s="138"/>
      <c r="I71" s="138"/>
      <c r="J71" s="135"/>
      <c r="K71" s="178" t="s">
        <v>860</v>
      </c>
    </row>
    <row r="72" spans="2:11" ht="18" customHeight="1" x14ac:dyDescent="0.35">
      <c r="B72" s="208" t="s">
        <v>583</v>
      </c>
      <c r="C72" s="135"/>
      <c r="D72" s="136"/>
      <c r="E72" s="137"/>
      <c r="F72" s="322"/>
      <c r="G72" s="138"/>
      <c r="H72" s="138"/>
      <c r="I72" s="138"/>
      <c r="J72" s="135"/>
      <c r="K72" s="178"/>
    </row>
    <row r="73" spans="2:11" ht="18" customHeight="1" x14ac:dyDescent="0.35">
      <c r="B73" s="208" t="s">
        <v>583</v>
      </c>
      <c r="C73" s="135"/>
      <c r="D73" s="136"/>
      <c r="E73" s="137"/>
      <c r="F73" s="322"/>
      <c r="G73" s="138"/>
      <c r="H73" s="138"/>
      <c r="I73" s="138"/>
      <c r="J73" s="135"/>
      <c r="K73" s="178"/>
    </row>
    <row r="74" spans="2:11" ht="18" customHeight="1" x14ac:dyDescent="0.35">
      <c r="B74" s="208" t="s">
        <v>583</v>
      </c>
      <c r="C74" s="135"/>
      <c r="D74" s="136"/>
      <c r="E74" s="137"/>
      <c r="F74" s="322"/>
      <c r="G74" s="138"/>
      <c r="H74" s="138"/>
      <c r="I74" s="138"/>
      <c r="J74" s="135"/>
      <c r="K74" s="178"/>
    </row>
    <row r="75" spans="2:11" ht="18" customHeight="1" x14ac:dyDescent="0.35">
      <c r="B75" s="208" t="s">
        <v>583</v>
      </c>
      <c r="C75" s="135"/>
      <c r="D75" s="136"/>
      <c r="E75" s="137"/>
      <c r="F75" s="322"/>
      <c r="G75" s="138"/>
      <c r="H75" s="138"/>
      <c r="I75" s="138"/>
      <c r="J75" s="135"/>
      <c r="K75" s="178"/>
    </row>
    <row r="76" spans="2:11" ht="18" customHeight="1" x14ac:dyDescent="0.35">
      <c r="B76" s="208" t="s">
        <v>583</v>
      </c>
      <c r="C76" s="135"/>
      <c r="D76" s="136"/>
      <c r="E76" s="137"/>
      <c r="F76" s="322"/>
      <c r="G76" s="138"/>
      <c r="H76" s="138"/>
      <c r="I76" s="138"/>
      <c r="J76" s="135"/>
      <c r="K76" s="178"/>
    </row>
    <row r="77" spans="2:11" ht="18" customHeight="1" x14ac:dyDescent="0.35">
      <c r="B77" s="208" t="s">
        <v>583</v>
      </c>
      <c r="C77" s="135"/>
      <c r="D77" s="136"/>
      <c r="E77" s="137"/>
      <c r="F77" s="322"/>
      <c r="G77" s="138"/>
      <c r="H77" s="138"/>
      <c r="I77" s="138"/>
      <c r="J77" s="135"/>
      <c r="K77" s="178"/>
    </row>
    <row r="78" spans="2:11" ht="18" customHeight="1" x14ac:dyDescent="0.35">
      <c r="B78" s="208" t="s">
        <v>583</v>
      </c>
      <c r="C78" s="135"/>
      <c r="D78" s="136"/>
      <c r="E78" s="137"/>
      <c r="F78" s="322"/>
      <c r="G78" s="138"/>
      <c r="H78" s="138"/>
      <c r="I78" s="138"/>
      <c r="J78" s="135"/>
      <c r="K78" s="178"/>
    </row>
    <row r="79" spans="2:11" ht="18" customHeight="1" x14ac:dyDescent="0.35">
      <c r="B79" s="208" t="s">
        <v>583</v>
      </c>
      <c r="C79" s="135"/>
      <c r="D79" s="136"/>
      <c r="E79" s="137"/>
      <c r="F79" s="322"/>
      <c r="G79" s="138"/>
      <c r="H79" s="138"/>
      <c r="I79" s="138"/>
      <c r="J79" s="135"/>
      <c r="K79" s="178"/>
    </row>
    <row r="80" spans="2:11" ht="18" customHeight="1" x14ac:dyDescent="0.35">
      <c r="B80" s="208" t="s">
        <v>583</v>
      </c>
      <c r="C80" s="135"/>
      <c r="D80" s="136"/>
      <c r="E80" s="137"/>
      <c r="F80" s="322"/>
      <c r="G80" s="138"/>
      <c r="H80" s="138"/>
      <c r="I80" s="138"/>
      <c r="J80" s="135"/>
      <c r="K80" s="178"/>
    </row>
    <row r="81" spans="2:11" ht="18" customHeight="1" x14ac:dyDescent="0.35">
      <c r="B81" s="208" t="s">
        <v>583</v>
      </c>
      <c r="C81" s="135"/>
      <c r="D81" s="136"/>
      <c r="E81" s="137"/>
      <c r="F81" s="322"/>
      <c r="G81" s="138"/>
      <c r="H81" s="138"/>
      <c r="I81" s="138"/>
      <c r="J81" s="135"/>
      <c r="K81" s="178"/>
    </row>
    <row r="82" spans="2:11" ht="18" customHeight="1" x14ac:dyDescent="0.35">
      <c r="B82" s="208" t="s">
        <v>583</v>
      </c>
      <c r="C82" s="135"/>
      <c r="D82" s="136"/>
      <c r="E82" s="137"/>
      <c r="F82" s="322"/>
      <c r="G82" s="138"/>
      <c r="H82" s="138"/>
      <c r="I82" s="138"/>
      <c r="J82" s="135"/>
      <c r="K82" s="178"/>
    </row>
    <row r="83" spans="2:11" ht="18" customHeight="1" x14ac:dyDescent="0.35">
      <c r="B83" s="208" t="s">
        <v>583</v>
      </c>
      <c r="C83" s="135"/>
      <c r="D83" s="136"/>
      <c r="E83" s="137"/>
      <c r="F83" s="322"/>
      <c r="G83" s="138"/>
      <c r="H83" s="138"/>
      <c r="I83" s="138"/>
      <c r="J83" s="135"/>
      <c r="K83" s="178"/>
    </row>
    <row r="84" spans="2:11" ht="18" customHeight="1" x14ac:dyDescent="0.35">
      <c r="B84" s="208" t="s">
        <v>583</v>
      </c>
      <c r="C84" s="135"/>
      <c r="D84" s="136"/>
      <c r="E84" s="137"/>
      <c r="F84" s="322"/>
      <c r="G84" s="138"/>
      <c r="H84" s="138"/>
      <c r="I84" s="138"/>
      <c r="J84" s="135"/>
      <c r="K84" s="178"/>
    </row>
    <row r="85" spans="2:11" ht="18" customHeight="1" x14ac:dyDescent="0.35">
      <c r="B85" s="208" t="s">
        <v>583</v>
      </c>
      <c r="C85" s="135"/>
      <c r="D85" s="136"/>
      <c r="E85" s="137"/>
      <c r="F85" s="322"/>
      <c r="G85" s="138"/>
      <c r="H85" s="138"/>
      <c r="I85" s="138"/>
      <c r="J85" s="135"/>
      <c r="K85" s="178"/>
    </row>
    <row r="86" spans="2:11" ht="18" customHeight="1" x14ac:dyDescent="0.35">
      <c r="B86" s="208" t="s">
        <v>583</v>
      </c>
      <c r="C86" s="135"/>
      <c r="D86" s="136"/>
      <c r="E86" s="137"/>
      <c r="F86" s="322"/>
      <c r="G86" s="138"/>
      <c r="H86" s="138"/>
      <c r="I86" s="138"/>
      <c r="J86" s="135"/>
      <c r="K86" s="178"/>
    </row>
    <row r="87" spans="2:11" ht="18" customHeight="1" x14ac:dyDescent="0.35">
      <c r="B87" s="208" t="s">
        <v>583</v>
      </c>
      <c r="C87" s="135"/>
      <c r="D87" s="136"/>
      <c r="E87" s="137"/>
      <c r="F87" s="322"/>
      <c r="G87" s="138"/>
      <c r="H87" s="138"/>
      <c r="I87" s="138"/>
      <c r="J87" s="135"/>
      <c r="K87" s="178"/>
    </row>
    <row r="88" spans="2:11" ht="18" customHeight="1" x14ac:dyDescent="0.35">
      <c r="B88" s="208" t="s">
        <v>583</v>
      </c>
      <c r="C88" s="135"/>
      <c r="D88" s="136"/>
      <c r="E88" s="137"/>
      <c r="F88" s="322"/>
      <c r="G88" s="138"/>
      <c r="H88" s="138"/>
      <c r="I88" s="138"/>
      <c r="J88" s="135"/>
      <c r="K88" s="178"/>
    </row>
    <row r="89" spans="2:11" ht="18" customHeight="1" x14ac:dyDescent="0.35">
      <c r="B89" s="208" t="s">
        <v>583</v>
      </c>
      <c r="C89" s="135"/>
      <c r="D89" s="136"/>
      <c r="E89" s="137"/>
      <c r="F89" s="322"/>
      <c r="G89" s="138"/>
      <c r="H89" s="138"/>
      <c r="I89" s="138"/>
      <c r="J89" s="135"/>
      <c r="K89" s="178"/>
    </row>
    <row r="90" spans="2:11" ht="18" customHeight="1" x14ac:dyDescent="0.35">
      <c r="B90" s="208" t="s">
        <v>583</v>
      </c>
      <c r="C90" s="135"/>
      <c r="D90" s="136"/>
      <c r="E90" s="137"/>
      <c r="F90" s="322"/>
      <c r="G90" s="138"/>
      <c r="H90" s="138"/>
      <c r="I90" s="138"/>
      <c r="J90" s="135"/>
      <c r="K90" s="178"/>
    </row>
    <row r="91" spans="2:11" ht="18" customHeight="1" x14ac:dyDescent="0.35">
      <c r="B91" s="208" t="s">
        <v>583</v>
      </c>
      <c r="C91" s="135"/>
      <c r="D91" s="136"/>
      <c r="E91" s="137"/>
      <c r="F91" s="322"/>
      <c r="G91" s="138"/>
      <c r="H91" s="138"/>
      <c r="I91" s="138"/>
      <c r="J91" s="135"/>
      <c r="K91" s="178"/>
    </row>
    <row r="92" spans="2:11" ht="18" customHeight="1" x14ac:dyDescent="0.35">
      <c r="B92" s="208" t="s">
        <v>583</v>
      </c>
      <c r="C92" s="135"/>
      <c r="D92" s="136"/>
      <c r="E92" s="137"/>
      <c r="F92" s="322"/>
      <c r="G92" s="138"/>
      <c r="H92" s="138"/>
      <c r="I92" s="138"/>
      <c r="J92" s="135"/>
      <c r="K92" s="178"/>
    </row>
    <row r="93" spans="2:11" ht="18" customHeight="1" x14ac:dyDescent="0.35">
      <c r="B93" s="208" t="s">
        <v>583</v>
      </c>
      <c r="C93" s="135"/>
      <c r="D93" s="136"/>
      <c r="E93" s="137"/>
      <c r="F93" s="322"/>
      <c r="G93" s="138"/>
      <c r="H93" s="138"/>
      <c r="I93" s="138"/>
      <c r="J93" s="135"/>
      <c r="K93" s="178"/>
    </row>
    <row r="94" spans="2:11" ht="18" customHeight="1" x14ac:dyDescent="0.35">
      <c r="B94" s="208" t="s">
        <v>583</v>
      </c>
      <c r="C94" s="135"/>
      <c r="D94" s="136"/>
      <c r="E94" s="137"/>
      <c r="F94" s="322"/>
      <c r="G94" s="138"/>
      <c r="H94" s="138"/>
      <c r="I94" s="138"/>
      <c r="J94" s="135"/>
      <c r="K94" s="178"/>
    </row>
    <row r="95" spans="2:11" ht="18" customHeight="1" x14ac:dyDescent="0.35">
      <c r="B95" s="208" t="s">
        <v>583</v>
      </c>
      <c r="C95" s="135"/>
      <c r="D95" s="136"/>
      <c r="E95" s="137"/>
      <c r="F95" s="322"/>
      <c r="G95" s="138"/>
      <c r="H95" s="138"/>
      <c r="I95" s="138"/>
      <c r="J95" s="135"/>
      <c r="K95" s="178"/>
    </row>
    <row r="96" spans="2:11" ht="18" customHeight="1" x14ac:dyDescent="0.35">
      <c r="B96" s="208" t="s">
        <v>583</v>
      </c>
      <c r="C96" s="135"/>
      <c r="D96" s="136"/>
      <c r="E96" s="137"/>
      <c r="F96" s="322"/>
      <c r="G96" s="138"/>
      <c r="H96" s="138"/>
      <c r="I96" s="138"/>
      <c r="J96" s="135"/>
      <c r="K96" s="178"/>
    </row>
    <row r="97" spans="2:11" ht="18" customHeight="1" x14ac:dyDescent="0.35">
      <c r="B97" s="208" t="s">
        <v>583</v>
      </c>
      <c r="C97" s="135"/>
      <c r="D97" s="136"/>
      <c r="E97" s="137"/>
      <c r="F97" s="322"/>
      <c r="G97" s="138"/>
      <c r="H97" s="138"/>
      <c r="I97" s="138"/>
      <c r="J97" s="135"/>
      <c r="K97" s="178"/>
    </row>
    <row r="98" spans="2:11" ht="18" customHeight="1" x14ac:dyDescent="0.35">
      <c r="B98" s="122"/>
      <c r="C98" s="135"/>
      <c r="D98" s="136"/>
      <c r="E98" s="137"/>
      <c r="F98" s="322"/>
      <c r="G98" s="138"/>
      <c r="H98" s="138"/>
      <c r="I98" s="138"/>
      <c r="J98" s="135"/>
      <c r="K98" s="178"/>
    </row>
    <row r="99" spans="2:11" ht="18" customHeight="1" x14ac:dyDescent="0.35">
      <c r="B99" s="122"/>
      <c r="C99" s="135"/>
      <c r="D99" s="136"/>
      <c r="E99" s="137"/>
      <c r="F99" s="322"/>
      <c r="G99" s="138"/>
      <c r="H99" s="138"/>
      <c r="I99" s="138"/>
      <c r="J99" s="135"/>
      <c r="K99" s="178"/>
    </row>
    <row r="100" spans="2:11" ht="18" customHeight="1" x14ac:dyDescent="0.35">
      <c r="B100" s="122"/>
      <c r="C100" s="135"/>
      <c r="D100" s="136"/>
      <c r="E100" s="137"/>
      <c r="F100" s="322"/>
      <c r="G100" s="138"/>
      <c r="H100" s="138"/>
      <c r="I100" s="138"/>
      <c r="J100" s="135"/>
      <c r="K100" s="178"/>
    </row>
    <row r="101" spans="2:11" ht="18" customHeight="1" x14ac:dyDescent="0.35">
      <c r="B101" s="122"/>
      <c r="C101" s="135"/>
      <c r="D101" s="136"/>
      <c r="E101" s="137"/>
      <c r="F101" s="322"/>
      <c r="G101" s="138"/>
      <c r="H101" s="138"/>
      <c r="I101" s="138"/>
      <c r="J101" s="135"/>
      <c r="K101" s="178"/>
    </row>
    <row r="102" spans="2:11" ht="18" customHeight="1" x14ac:dyDescent="0.35">
      <c r="B102" s="85"/>
      <c r="C102" s="38"/>
      <c r="D102" s="2"/>
      <c r="E102" s="2"/>
      <c r="F102" s="394"/>
      <c r="G102" s="412">
        <f>SUBTOTAL(109,Tableau1[MONTANT SOUMIS])</f>
        <v>0</v>
      </c>
      <c r="H102" s="412">
        <f>SUBTOTAL(109,Tableau1[MONTANT ACCEPTÉ])</f>
        <v>0</v>
      </c>
      <c r="I102" s="412">
        <f>SUBTOTAL(109,Tableau1[MONTANT REFUSÉ])</f>
        <v>0</v>
      </c>
      <c r="J102" s="2"/>
      <c r="K102" s="2" t="s">
        <v>860</v>
      </c>
    </row>
    <row r="103" spans="2:11" ht="18" customHeight="1" x14ac:dyDescent="0.35"/>
    <row r="104" spans="2:11" ht="18" customHeight="1" x14ac:dyDescent="0.35"/>
    <row r="105" spans="2:11" ht="18" customHeight="1" x14ac:dyDescent="0.35"/>
    <row r="106" spans="2:11" ht="18" customHeight="1" x14ac:dyDescent="0.35"/>
    <row r="107" spans="2:11" ht="18" customHeight="1" x14ac:dyDescent="0.35"/>
    <row r="108" spans="2:11" ht="18" customHeight="1" x14ac:dyDescent="0.35"/>
    <row r="109" spans="2:11" ht="18" customHeight="1" x14ac:dyDescent="0.35"/>
    <row r="110" spans="2:11" ht="18" customHeight="1" x14ac:dyDescent="0.35"/>
    <row r="111" spans="2:11" ht="18" customHeight="1" x14ac:dyDescent="0.35"/>
    <row r="112" spans="2:11" ht="18" customHeight="1" x14ac:dyDescent="0.35"/>
    <row r="113" customFormat="1" ht="18" customHeight="1" x14ac:dyDescent="0.35"/>
    <row r="114" customFormat="1" ht="18" customHeight="1" x14ac:dyDescent="0.35"/>
    <row r="115" customFormat="1" ht="18" customHeight="1" x14ac:dyDescent="0.35"/>
    <row r="116" customFormat="1" ht="18" customHeight="1" x14ac:dyDescent="0.35"/>
    <row r="117" customFormat="1" ht="18" customHeight="1" x14ac:dyDescent="0.35"/>
    <row r="118" customFormat="1" ht="18" customHeight="1" x14ac:dyDescent="0.35"/>
    <row r="119" customFormat="1" ht="18" customHeight="1" x14ac:dyDescent="0.35"/>
    <row r="120" customFormat="1" ht="18" customHeight="1" x14ac:dyDescent="0.35"/>
    <row r="121" customFormat="1" ht="18" customHeight="1" x14ac:dyDescent="0.35"/>
    <row r="122" customFormat="1" ht="18" customHeight="1" x14ac:dyDescent="0.35"/>
    <row r="123" customFormat="1" ht="18" customHeight="1" x14ac:dyDescent="0.35"/>
    <row r="124" customFormat="1" ht="18" customHeight="1" x14ac:dyDescent="0.35"/>
    <row r="125" customFormat="1" ht="18" customHeight="1" x14ac:dyDescent="0.35"/>
    <row r="126" customFormat="1" ht="18" customHeight="1" x14ac:dyDescent="0.35"/>
    <row r="127" customFormat="1" ht="18" customHeight="1" x14ac:dyDescent="0.35"/>
    <row r="128" customFormat="1" ht="18" customHeight="1" x14ac:dyDescent="0.35"/>
    <row r="129" customFormat="1" ht="18" customHeight="1" x14ac:dyDescent="0.35"/>
    <row r="130" customFormat="1" ht="18" customHeight="1" x14ac:dyDescent="0.35"/>
    <row r="131" customFormat="1" ht="18" customHeight="1" x14ac:dyDescent="0.35"/>
    <row r="132" customFormat="1" ht="18" customHeight="1" x14ac:dyDescent="0.35"/>
    <row r="133" customFormat="1" ht="18" customHeight="1" x14ac:dyDescent="0.35"/>
    <row r="134" customFormat="1" ht="18" customHeight="1" x14ac:dyDescent="0.35"/>
    <row r="135" customFormat="1" ht="18" customHeight="1" x14ac:dyDescent="0.35"/>
    <row r="136" customFormat="1" ht="18" customHeight="1" x14ac:dyDescent="0.35"/>
    <row r="137" customFormat="1" ht="18" customHeight="1" x14ac:dyDescent="0.35"/>
    <row r="138" customFormat="1" ht="18" customHeight="1" x14ac:dyDescent="0.35"/>
    <row r="139" customFormat="1" ht="18" customHeight="1" x14ac:dyDescent="0.35"/>
    <row r="140" customFormat="1" ht="18" customHeight="1" x14ac:dyDescent="0.35"/>
    <row r="141" customFormat="1" ht="18" customHeight="1" x14ac:dyDescent="0.35"/>
    <row r="142" customFormat="1" ht="18" customHeight="1" x14ac:dyDescent="0.35"/>
    <row r="143" customFormat="1" ht="18" customHeight="1" x14ac:dyDescent="0.35"/>
    <row r="144" customFormat="1" ht="18" customHeight="1" x14ac:dyDescent="0.35"/>
    <row r="145" customFormat="1" ht="18" customHeight="1" x14ac:dyDescent="0.35"/>
    <row r="146" customFormat="1" ht="18" customHeight="1" x14ac:dyDescent="0.35"/>
    <row r="147" customFormat="1" ht="18" customHeight="1" x14ac:dyDescent="0.35"/>
    <row r="148" customFormat="1" ht="18" customHeight="1" x14ac:dyDescent="0.35"/>
    <row r="149" customFormat="1" ht="18" customHeight="1" x14ac:dyDescent="0.35"/>
    <row r="150" customFormat="1" ht="18" customHeight="1" x14ac:dyDescent="0.35"/>
    <row r="151" customFormat="1" ht="18" customHeight="1" x14ac:dyDescent="0.35"/>
    <row r="152" customFormat="1" ht="18" customHeight="1" x14ac:dyDescent="0.35"/>
    <row r="153" customFormat="1" ht="18" customHeight="1" x14ac:dyDescent="0.35"/>
    <row r="154" customFormat="1" ht="18" customHeight="1" x14ac:dyDescent="0.35"/>
    <row r="155" customFormat="1" ht="18" customHeight="1" x14ac:dyDescent="0.35"/>
    <row r="156" customFormat="1" ht="18" customHeight="1" x14ac:dyDescent="0.35"/>
    <row r="157" customFormat="1" ht="18" customHeight="1" x14ac:dyDescent="0.35"/>
    <row r="158" customFormat="1" ht="18" customHeight="1" x14ac:dyDescent="0.35"/>
    <row r="159" customFormat="1" ht="18" customHeight="1" x14ac:dyDescent="0.35"/>
    <row r="160" customFormat="1" ht="18" customHeight="1" x14ac:dyDescent="0.35"/>
    <row r="161" customFormat="1" ht="18" customHeight="1" x14ac:dyDescent="0.35"/>
    <row r="162" customFormat="1" ht="18" customHeight="1" x14ac:dyDescent="0.35"/>
    <row r="163" customFormat="1" ht="18" customHeight="1" x14ac:dyDescent="0.35"/>
    <row r="164" customFormat="1" ht="18" customHeight="1" x14ac:dyDescent="0.35"/>
    <row r="165" customFormat="1" ht="18" customHeight="1" x14ac:dyDescent="0.35"/>
    <row r="166" customFormat="1" ht="18" customHeight="1" x14ac:dyDescent="0.35"/>
    <row r="167" customFormat="1" ht="18" customHeight="1" x14ac:dyDescent="0.35"/>
    <row r="168" customFormat="1" ht="18" customHeight="1" x14ac:dyDescent="0.35"/>
    <row r="169" customFormat="1" ht="18" customHeight="1" x14ac:dyDescent="0.35"/>
    <row r="170" customFormat="1" ht="18" customHeight="1" x14ac:dyDescent="0.35"/>
    <row r="171" customFormat="1" ht="18" customHeight="1" x14ac:dyDescent="0.35"/>
    <row r="172" customFormat="1" ht="18" customHeight="1" x14ac:dyDescent="0.35"/>
    <row r="173" customFormat="1" ht="18" customHeight="1" x14ac:dyDescent="0.35"/>
    <row r="174" customFormat="1" ht="18" customHeight="1" x14ac:dyDescent="0.35"/>
    <row r="175" customFormat="1" ht="18" customHeight="1" x14ac:dyDescent="0.35"/>
    <row r="176" customFormat="1" ht="18" customHeight="1" x14ac:dyDescent="0.35"/>
    <row r="177" customFormat="1" ht="18" customHeight="1" x14ac:dyDescent="0.35"/>
    <row r="178" customFormat="1" ht="18" customHeight="1" x14ac:dyDescent="0.35"/>
    <row r="179" customFormat="1" ht="18" customHeight="1" x14ac:dyDescent="0.35"/>
    <row r="180" customFormat="1" ht="18" customHeight="1" x14ac:dyDescent="0.35"/>
    <row r="181" customFormat="1" ht="18" customHeight="1" x14ac:dyDescent="0.35"/>
    <row r="182" customFormat="1" ht="18" customHeight="1" x14ac:dyDescent="0.35"/>
    <row r="183" customFormat="1" ht="18" customHeight="1" x14ac:dyDescent="0.35"/>
    <row r="184" customFormat="1" ht="18" customHeight="1" x14ac:dyDescent="0.35"/>
    <row r="185" customFormat="1" ht="18" customHeight="1" x14ac:dyDescent="0.35"/>
    <row r="186" customFormat="1" ht="18" customHeight="1" x14ac:dyDescent="0.35"/>
    <row r="187" customFormat="1" ht="18" customHeight="1" x14ac:dyDescent="0.35"/>
    <row r="188" customFormat="1" ht="18" customHeight="1" x14ac:dyDescent="0.35"/>
    <row r="189" customFormat="1" ht="18" customHeight="1" x14ac:dyDescent="0.35"/>
    <row r="190" customFormat="1" ht="18" customHeight="1" x14ac:dyDescent="0.35"/>
    <row r="191" customFormat="1" ht="18" customHeight="1" x14ac:dyDescent="0.35"/>
    <row r="192" customFormat="1" ht="18" customHeight="1" x14ac:dyDescent="0.35"/>
    <row r="193" customFormat="1" ht="18" customHeight="1" x14ac:dyDescent="0.35"/>
    <row r="194" customFormat="1" ht="18" customHeight="1" x14ac:dyDescent="0.35"/>
    <row r="195" customFormat="1" ht="18" customHeight="1" x14ac:dyDescent="0.35"/>
    <row r="196" customFormat="1" ht="18" customHeight="1" x14ac:dyDescent="0.35"/>
    <row r="197" customFormat="1" ht="18" customHeight="1" x14ac:dyDescent="0.35"/>
    <row r="198" customFormat="1" ht="18" customHeight="1" x14ac:dyDescent="0.35"/>
  </sheetData>
  <sheetProtection algorithmName="SHA-512" hashValue="l78BzP9wfsYlIl/chJ+qnKOPKCs33KphjDbNqnkPF2PFJnAGuot68+l55/Gz9cElFuXb3YcTp902f1KfP16J9g==" saltValue="XBwfMAxs8u7BTEFT8sOHKg==" spinCount="100000" sheet="1" objects="1" scenarios="1"/>
  <mergeCells count="21">
    <mergeCell ref="B1:K1"/>
    <mergeCell ref="B12:K12"/>
    <mergeCell ref="B16:K16"/>
    <mergeCell ref="B4:E4"/>
    <mergeCell ref="G4:H4"/>
    <mergeCell ref="B5:D5"/>
    <mergeCell ref="G5:H5"/>
    <mergeCell ref="B7:F7"/>
    <mergeCell ref="B14:E14"/>
    <mergeCell ref="F14:I14"/>
    <mergeCell ref="J14:K14"/>
    <mergeCell ref="O28:R28"/>
    <mergeCell ref="Q26:R26"/>
    <mergeCell ref="O21:R21"/>
    <mergeCell ref="O22:R22"/>
    <mergeCell ref="O29:R29"/>
    <mergeCell ref="H20:J20"/>
    <mergeCell ref="Q23:R23"/>
    <mergeCell ref="Q24:R24"/>
    <mergeCell ref="Q25:R25"/>
    <mergeCell ref="O27:R27"/>
  </mergeCells>
  <phoneticPr fontId="18" type="noConversion"/>
  <conditionalFormatting sqref="B22:G101">
    <cfRule type="expression" dxfId="6" priority="7">
      <formula>$B22="✔"</formula>
    </cfRule>
  </conditionalFormatting>
  <dataValidations count="1">
    <dataValidation type="list" allowBlank="1" showInputMessage="1" showErrorMessage="1" errorTitle="Valeur non autorisée" error="Utilisez la liste pour faire votre choix" promptTitle="Sélection requise" prompt="Cliquez sur la flèche pour cocher" sqref="B22:B101" xr:uid="{D243CC72-84DF-4E77-9C49-65562CD3BA62}">
      <formula1>"✔,☐"</formula1>
    </dataValidation>
  </dataValidations>
  <hyperlinks>
    <hyperlink ref="B12:I12" location="'13. AIDE-MÉMOIRE PARA'!A1" display="Ce tableau est facultatif, sauf si votre projet fait l'objet d'une vérification (nouvelle procédure allégée), auquel cas il devient obligatoire. Consultez l'aide-mémoire pour la marche à suivre — onglet 13. AIDE-MÉMOIRE PARA   👉 Cliquer ici" xr:uid="{16A603F0-74CB-46F1-914A-37F3CF390E5D}"/>
  </hyperlinks>
  <printOptions horizontalCentered="1"/>
  <pageMargins left="0.31496062992125984" right="0.31496062992125984" top="0.35433070866141736" bottom="0.55118110236220474" header="0" footer="0.11811023622047245"/>
  <pageSetup paperSize="5" scale="57" fitToHeight="0" orientation="landscape" horizontalDpi="1200" verticalDpi="1200" r:id="rId1"/>
  <headerFooter>
    <oddFooter>&amp;L&amp;9&amp;K919191Confidentiel | Usage exclusif Musicaction&amp;C&amp;"Calibri,Gras"&amp;9&amp;K919191&amp;P de &amp;N&amp;R&amp;G</oddFoot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779372CA-FE70-4302-8D09-14248A71C0EF}">
          <x14:formula1>
            <xm:f>Listes!$F$3:$F$31</xm:f>
          </x14:formula1>
          <xm:sqref>C22:C101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21E3-D7A5-449C-B8A9-3B234B7E4A80}">
  <sheetPr>
    <tabColor rgb="FF1A7F74"/>
    <pageSetUpPr fitToPage="1"/>
  </sheetPr>
  <dimension ref="B1:AI416"/>
  <sheetViews>
    <sheetView showGridLines="0" zoomScaleNormal="100" workbookViewId="0">
      <selection activeCell="C4" sqref="C4:H4"/>
    </sheetView>
  </sheetViews>
  <sheetFormatPr baseColWidth="10" defaultRowHeight="13" outlineLevelCol="1" x14ac:dyDescent="0.3"/>
  <cols>
    <col min="1" max="1" width="3.1796875" style="95" customWidth="1"/>
    <col min="2" max="2" width="6" style="95" customWidth="1"/>
    <col min="3" max="3" width="14" style="95" customWidth="1"/>
    <col min="4" max="4" width="29" style="95" customWidth="1"/>
    <col min="5" max="5" width="14" style="95" customWidth="1"/>
    <col min="6" max="6" width="14.7265625" style="95" customWidth="1"/>
    <col min="7" max="7" width="16.36328125" style="95" customWidth="1"/>
    <col min="8" max="9" width="22" style="95" customWidth="1"/>
    <col min="10" max="13" width="14" style="95" customWidth="1"/>
    <col min="14" max="14" width="22" style="95" customWidth="1"/>
    <col min="15" max="15" width="14" style="95" customWidth="1"/>
    <col min="16" max="16" width="2" style="95" customWidth="1"/>
    <col min="17" max="17" width="22" style="95" hidden="1" customWidth="1" outlineLevel="1"/>
    <col min="18" max="23" width="10.90625" style="95" hidden="1" customWidth="1" outlineLevel="1"/>
    <col min="24" max="24" width="56.1796875" style="95" hidden="1" customWidth="1" outlineLevel="1"/>
    <col min="25" max="25" width="10.90625" style="95" hidden="1" customWidth="1" outlineLevel="1"/>
    <col min="26" max="26" width="2" style="95" customWidth="1" collapsed="1"/>
    <col min="27" max="27" width="6" style="95" customWidth="1"/>
    <col min="28" max="28" width="5.6328125" style="95" customWidth="1"/>
    <col min="29" max="29" width="19.453125" style="95" customWidth="1"/>
    <col min="30" max="30" width="24" style="298" customWidth="1"/>
    <col min="31" max="31" width="10.90625" style="215" customWidth="1"/>
    <col min="32" max="33" width="10.90625" style="95" customWidth="1"/>
    <col min="34" max="34" width="10.90625" style="95"/>
    <col min="35" max="35" width="2" style="95" customWidth="1"/>
    <col min="36" max="16384" width="10.90625" style="95"/>
  </cols>
  <sheetData>
    <row r="1" spans="2:35" s="12" customFormat="1" ht="49.5" customHeight="1" x14ac:dyDescent="0.35">
      <c r="B1" s="214"/>
      <c r="C1" s="834" t="s">
        <v>625</v>
      </c>
      <c r="D1" s="834"/>
      <c r="E1" s="834"/>
      <c r="F1" s="834"/>
      <c r="G1" s="834"/>
      <c r="H1" s="834"/>
      <c r="I1" s="834"/>
      <c r="J1" s="834"/>
      <c r="K1" s="834"/>
      <c r="L1" s="834"/>
      <c r="M1" s="834"/>
      <c r="N1" s="834"/>
      <c r="O1" s="834"/>
      <c r="P1" s="214"/>
      <c r="Q1" s="214"/>
      <c r="R1" s="214"/>
      <c r="S1" s="214"/>
      <c r="T1" s="214"/>
      <c r="U1" s="214"/>
      <c r="V1" s="214"/>
      <c r="W1" s="214"/>
      <c r="X1" s="214"/>
      <c r="Y1" s="214"/>
      <c r="Z1" s="214"/>
      <c r="AA1" s="834"/>
      <c r="AB1" s="834"/>
      <c r="AC1" s="834"/>
      <c r="AD1" s="834"/>
      <c r="AE1" s="834"/>
      <c r="AF1" s="834"/>
      <c r="AG1" s="834"/>
      <c r="AH1" s="834"/>
      <c r="AI1" s="212"/>
    </row>
    <row r="2" spans="2:35" customFormat="1" ht="12" customHeight="1" x14ac:dyDescent="0.35">
      <c r="B2" s="11"/>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93"/>
      <c r="AE2" s="220"/>
      <c r="AF2" s="214"/>
      <c r="AG2" s="214"/>
      <c r="AH2" s="214"/>
      <c r="AI2" s="212"/>
    </row>
    <row r="3" spans="2:35" customFormat="1" ht="15.5" customHeight="1" x14ac:dyDescent="0.35">
      <c r="B3" s="11"/>
      <c r="C3" s="46"/>
      <c r="J3" s="35"/>
      <c r="K3" s="37"/>
      <c r="L3" s="35"/>
      <c r="M3" s="35"/>
      <c r="O3" s="35"/>
      <c r="AC3" s="11"/>
      <c r="AD3" s="46"/>
      <c r="AE3" s="11"/>
    </row>
    <row r="4" spans="2:35" customFormat="1" ht="23" customHeight="1" x14ac:dyDescent="0.35">
      <c r="B4" s="15"/>
      <c r="C4" s="439" t="s">
        <v>676</v>
      </c>
      <c r="D4" s="439"/>
      <c r="E4" s="439"/>
      <c r="F4" s="439"/>
      <c r="G4" s="439"/>
      <c r="H4" s="439"/>
      <c r="J4" s="36"/>
      <c r="K4" s="440"/>
      <c r="L4" s="440"/>
      <c r="M4" s="52"/>
      <c r="O4" s="52"/>
      <c r="AC4" s="15"/>
      <c r="AD4" s="46"/>
      <c r="AE4" s="11"/>
    </row>
    <row r="5" spans="2:35" customFormat="1" ht="23" customHeight="1" x14ac:dyDescent="0.35">
      <c r="B5" s="15"/>
      <c r="C5" s="202" t="s">
        <v>889</v>
      </c>
      <c r="D5" s="202"/>
      <c r="E5" s="202"/>
      <c r="F5" s="202"/>
      <c r="G5" s="202"/>
      <c r="H5" s="202"/>
      <c r="I5" s="202"/>
      <c r="J5" s="202"/>
      <c r="K5" s="202"/>
      <c r="L5" s="51"/>
      <c r="M5" s="51"/>
      <c r="N5" s="51"/>
      <c r="O5" s="51"/>
      <c r="P5" s="161"/>
      <c r="Z5" s="161"/>
      <c r="AA5" s="161"/>
      <c r="AB5" s="161"/>
      <c r="AC5" s="161"/>
      <c r="AD5" s="46"/>
      <c r="AE5" s="11"/>
      <c r="AI5" s="161"/>
    </row>
    <row r="6" spans="2:35" customFormat="1" ht="7.5" customHeight="1" x14ac:dyDescent="0.35">
      <c r="B6" s="11"/>
      <c r="C6" s="10"/>
      <c r="D6" s="10"/>
      <c r="E6" s="10"/>
      <c r="F6" s="10"/>
      <c r="G6" s="10"/>
      <c r="H6" s="10"/>
      <c r="I6" s="10"/>
      <c r="J6" s="10"/>
      <c r="K6" s="10"/>
      <c r="L6" s="10"/>
      <c r="M6" s="10"/>
      <c r="AD6" s="46"/>
      <c r="AE6" s="11"/>
    </row>
    <row r="7" spans="2:35" customFormat="1" ht="12" customHeight="1" x14ac:dyDescent="0.35">
      <c r="B7" s="11"/>
      <c r="C7" s="18" t="s">
        <v>824</v>
      </c>
      <c r="D7" s="18"/>
      <c r="E7" s="18"/>
      <c r="F7" s="18"/>
      <c r="G7" s="18"/>
      <c r="H7" s="18"/>
      <c r="I7" s="18"/>
      <c r="J7" s="18"/>
      <c r="L7" s="35"/>
      <c r="M7" s="35"/>
      <c r="N7" s="35"/>
      <c r="O7" s="35"/>
      <c r="P7" s="35"/>
      <c r="Z7" s="35"/>
      <c r="AA7" s="35"/>
      <c r="AB7" s="35"/>
      <c r="AC7" s="35"/>
      <c r="AD7" s="294"/>
      <c r="AE7" s="11"/>
      <c r="AI7" s="35"/>
    </row>
    <row r="8" spans="2:35" customFormat="1" ht="15" customHeight="1" x14ac:dyDescent="0.35">
      <c r="B8" s="11"/>
      <c r="C8" s="10"/>
      <c r="D8" s="10"/>
      <c r="E8" s="10"/>
      <c r="F8" s="10"/>
      <c r="G8" s="10"/>
      <c r="H8" s="10"/>
      <c r="I8" s="10"/>
      <c r="J8" s="10"/>
      <c r="K8" s="10"/>
      <c r="L8" s="10"/>
      <c r="M8" s="10"/>
      <c r="AD8" s="46"/>
      <c r="AE8" s="11"/>
    </row>
    <row r="9" spans="2:35" customFormat="1" ht="12" customHeight="1" x14ac:dyDescent="0.35">
      <c r="B9" s="11"/>
      <c r="C9" s="103" t="s">
        <v>558</v>
      </c>
      <c r="D9" s="101"/>
      <c r="E9" s="101"/>
      <c r="F9" s="101"/>
      <c r="G9" s="101"/>
      <c r="H9" s="101"/>
      <c r="I9" s="102"/>
      <c r="J9" s="101"/>
      <c r="M9" s="35"/>
      <c r="N9" s="35"/>
      <c r="O9" s="35"/>
      <c r="P9" s="35"/>
      <c r="Z9" s="35"/>
      <c r="AA9" s="35"/>
      <c r="AD9" s="46"/>
      <c r="AE9" s="11"/>
      <c r="AI9" s="35"/>
    </row>
    <row r="10" spans="2:35" customFormat="1" ht="12" customHeight="1" x14ac:dyDescent="0.35">
      <c r="B10" s="11"/>
      <c r="L10" s="35"/>
      <c r="M10" s="35"/>
      <c r="N10" s="35"/>
      <c r="O10" s="35"/>
      <c r="P10" s="35"/>
      <c r="Z10" s="35"/>
      <c r="AA10" s="35"/>
      <c r="AB10" s="35"/>
      <c r="AC10" s="35"/>
      <c r="AD10" s="294"/>
      <c r="AE10" s="11"/>
      <c r="AI10" s="35"/>
    </row>
    <row r="11" spans="2:35" customFormat="1" ht="7.5" customHeight="1" thickBot="1" x14ac:dyDescent="0.4">
      <c r="B11" s="11"/>
      <c r="C11" s="103"/>
      <c r="D11" s="101"/>
      <c r="E11" s="101"/>
      <c r="F11" s="101"/>
      <c r="G11" s="101"/>
      <c r="H11" s="101"/>
      <c r="I11" s="102"/>
      <c r="J11" s="101"/>
      <c r="M11" s="35"/>
      <c r="N11" s="35"/>
      <c r="O11" s="35"/>
      <c r="P11" s="35"/>
      <c r="Z11" s="35"/>
      <c r="AA11" s="35"/>
      <c r="AB11" s="35"/>
      <c r="AC11" s="35"/>
      <c r="AD11" s="46"/>
      <c r="AE11" s="11"/>
      <c r="AI11" s="35"/>
    </row>
    <row r="12" spans="2:35" s="160" customFormat="1" ht="32" customHeight="1" x14ac:dyDescent="0.35">
      <c r="B12" s="17">
        <v>1</v>
      </c>
      <c r="C12" s="838" t="s">
        <v>971</v>
      </c>
      <c r="D12" s="838"/>
      <c r="E12" s="838"/>
      <c r="F12" s="838"/>
      <c r="G12" s="838"/>
      <c r="H12" s="838"/>
      <c r="I12" s="838"/>
      <c r="J12" s="838"/>
      <c r="K12" s="838"/>
      <c r="L12" s="838"/>
      <c r="M12" s="838"/>
      <c r="N12" s="838"/>
      <c r="O12" s="838"/>
      <c r="Q12" s="843" t="s">
        <v>659</v>
      </c>
      <c r="R12" s="844"/>
      <c r="S12" s="844"/>
      <c r="T12" s="844"/>
      <c r="U12" s="844"/>
      <c r="V12" s="844"/>
      <c r="W12" s="844"/>
      <c r="X12" s="844"/>
      <c r="Y12" s="845"/>
      <c r="AA12" s="213">
        <v>2</v>
      </c>
      <c r="AB12" s="838" t="s">
        <v>906</v>
      </c>
      <c r="AC12" s="839"/>
      <c r="AD12" s="839"/>
      <c r="AE12" s="839"/>
      <c r="AF12" s="839"/>
      <c r="AG12" s="839"/>
      <c r="AH12" s="839"/>
    </row>
    <row r="13" spans="2:35" customFormat="1" ht="7.5" customHeight="1" x14ac:dyDescent="0.35">
      <c r="B13" s="11"/>
      <c r="C13" s="103"/>
      <c r="D13" s="101"/>
      <c r="E13" s="101"/>
      <c r="F13" s="101"/>
      <c r="G13" s="101"/>
      <c r="H13" s="101"/>
      <c r="I13" s="102"/>
      <c r="J13" s="101"/>
      <c r="M13" s="35"/>
      <c r="N13" s="35"/>
      <c r="O13" s="35"/>
      <c r="P13" s="35"/>
      <c r="Q13" s="846"/>
      <c r="R13" s="847"/>
      <c r="S13" s="847"/>
      <c r="T13" s="847"/>
      <c r="U13" s="847"/>
      <c r="V13" s="847"/>
      <c r="W13" s="847"/>
      <c r="X13" s="847"/>
      <c r="Y13" s="848"/>
      <c r="Z13" s="35"/>
      <c r="AA13" s="35"/>
      <c r="AB13" s="35"/>
      <c r="AC13" s="35"/>
      <c r="AD13" s="46"/>
      <c r="AE13" s="11"/>
      <c r="AI13" s="35"/>
    </row>
    <row r="14" spans="2:35" customFormat="1" ht="12" customHeight="1" thickBot="1" x14ac:dyDescent="0.4">
      <c r="B14" s="11"/>
      <c r="L14" s="35"/>
      <c r="M14" s="35"/>
      <c r="N14" s="35"/>
      <c r="O14" s="35"/>
      <c r="P14" s="35"/>
      <c r="Q14" s="846"/>
      <c r="R14" s="847"/>
      <c r="S14" s="847"/>
      <c r="T14" s="847"/>
      <c r="U14" s="847"/>
      <c r="V14" s="847"/>
      <c r="W14" s="847"/>
      <c r="X14" s="847"/>
      <c r="Y14" s="848"/>
      <c r="Z14" s="35"/>
      <c r="AA14" s="35"/>
      <c r="AB14" s="35"/>
      <c r="AC14" s="842" t="s">
        <v>907</v>
      </c>
      <c r="AD14" s="842"/>
      <c r="AE14" s="842"/>
      <c r="AF14" s="842"/>
      <c r="AG14" s="842"/>
      <c r="AH14" s="842"/>
      <c r="AI14" s="35"/>
    </row>
    <row r="15" spans="2:35" ht="20" customHeight="1" x14ac:dyDescent="0.35">
      <c r="B15"/>
      <c r="C15"/>
      <c r="D15"/>
      <c r="E15"/>
      <c r="F15"/>
      <c r="G15"/>
      <c r="H15"/>
      <c r="I15" s="835" t="s">
        <v>963</v>
      </c>
      <c r="J15" s="836"/>
      <c r="K15" s="836"/>
      <c r="L15" s="836"/>
      <c r="M15" s="836"/>
      <c r="N15" s="836"/>
      <c r="O15" s="837"/>
      <c r="P15"/>
      <c r="Q15" s="255"/>
      <c r="R15" s="219"/>
      <c r="S15" s="219"/>
      <c r="T15" s="219"/>
      <c r="U15" s="219"/>
      <c r="V15" s="256" t="s">
        <v>905</v>
      </c>
      <c r="W15" s="262"/>
      <c r="X15" s="840" t="str">
        <f>IF(W15="","← Saisir le montant déboursé (Voir onglet 9. Bilan, cellule N102)","✓ Max déboursé : "&amp;TEXT(W15,"# ### $")&amp;"  — Max album : "&amp;TEXT(MIN(W15,9000),"# ### $"))</f>
        <v>← Saisir le montant déboursé (Voir onglet 9. Bilan, cellule N102)</v>
      </c>
      <c r="Y15" s="841"/>
      <c r="Z15"/>
      <c r="AA15"/>
      <c r="AB15"/>
      <c r="AC15" s="842"/>
      <c r="AD15" s="842"/>
      <c r="AE15" s="842"/>
      <c r="AF15" s="842"/>
      <c r="AG15" s="842"/>
      <c r="AH15" s="842"/>
      <c r="AI15"/>
    </row>
    <row r="16" spans="2:35" s="160" customFormat="1" ht="43" customHeight="1" thickBot="1" x14ac:dyDescent="0.4">
      <c r="B16" s="217" t="s">
        <v>876</v>
      </c>
      <c r="C16" s="218" t="s">
        <v>639</v>
      </c>
      <c r="D16" s="218" t="s">
        <v>966</v>
      </c>
      <c r="E16" s="218" t="s">
        <v>640</v>
      </c>
      <c r="F16" s="218" t="s">
        <v>638</v>
      </c>
      <c r="G16" s="218" t="s">
        <v>965</v>
      </c>
      <c r="H16" s="218" t="s">
        <v>964</v>
      </c>
      <c r="I16" s="218" t="s">
        <v>641</v>
      </c>
      <c r="J16" s="218" t="s">
        <v>657</v>
      </c>
      <c r="K16" s="218" t="s">
        <v>642</v>
      </c>
      <c r="L16" s="218" t="s">
        <v>643</v>
      </c>
      <c r="M16" s="218" t="s">
        <v>644</v>
      </c>
      <c r="N16" s="218" t="s">
        <v>645</v>
      </c>
      <c r="O16" s="218" t="s">
        <v>646</v>
      </c>
      <c r="P16" s="219"/>
      <c r="Q16" s="134" t="s">
        <v>892</v>
      </c>
      <c r="R16" s="134" t="s">
        <v>893</v>
      </c>
      <c r="S16" s="134" t="s">
        <v>894</v>
      </c>
      <c r="T16" s="134" t="s">
        <v>895</v>
      </c>
      <c r="U16" s="134" t="s">
        <v>902</v>
      </c>
      <c r="V16" s="134" t="s">
        <v>903</v>
      </c>
      <c r="W16" s="134" t="s">
        <v>896</v>
      </c>
      <c r="X16" s="134" t="s">
        <v>897</v>
      </c>
      <c r="Y16" s="134" t="s">
        <v>898</v>
      </c>
      <c r="Z16" s="2"/>
      <c r="AA16" s="2"/>
      <c r="AB16" s="85"/>
      <c r="AC16" s="842"/>
      <c r="AD16" s="842"/>
      <c r="AE16" s="842"/>
      <c r="AF16" s="842"/>
      <c r="AG16" s="842"/>
      <c r="AH16" s="842"/>
      <c r="AI16" s="2"/>
    </row>
    <row r="17" spans="2:35" s="160" customFormat="1" ht="18" customHeight="1" thickTop="1" thickBot="1" x14ac:dyDescent="0.4">
      <c r="B17" s="216">
        <v>1</v>
      </c>
      <c r="C17" s="263"/>
      <c r="D17" s="263"/>
      <c r="E17" s="257"/>
      <c r="F17" s="257"/>
      <c r="G17" s="257"/>
      <c r="H17" s="257"/>
      <c r="I17" s="257"/>
      <c r="J17" s="257"/>
      <c r="K17" s="257"/>
      <c r="L17" s="257"/>
      <c r="M17" s="257"/>
      <c r="N17" s="258"/>
      <c r="O17" s="257"/>
      <c r="P17" s="2"/>
      <c r="Q17" s="413" t="str">
        <f t="shared" ref="Q17:Q46" si="0">IFERROR(IF(C17="","",TRIM(C17&amp;" "&amp;D17)),"")</f>
        <v/>
      </c>
      <c r="R17" s="254"/>
      <c r="S17" s="254"/>
      <c r="T17" s="414" t="str">
        <f t="shared" ref="T17:T46" si="1">IF(C17="","",IFERROR(SUMIF($AD$22:$AD$10009,Q17,$AH$22:$AH$10003),0))</f>
        <v/>
      </c>
      <c r="U17" s="414" t="str">
        <f t="shared" ref="U17:U46" si="2">IF(Q17="","",IF(E17="Étranger.ère","",IF(OR(T17="",T17=0),"",IF(OR(R17="Oui",S17="Oui"),MIN(T17,5000),T17))))</f>
        <v/>
      </c>
      <c r="V17" s="414" t="str">
        <f>IF(U17="","",IF(SUM($U$17:$U$46)&lt;=9000,U17,ROUND(9000/SUM($U$17:$U$46)*U17,2)))</f>
        <v/>
      </c>
      <c r="W17" s="414" t="str">
        <f t="shared" ref="W17:W46" si="3">IF(V17="","",IF($W$15="",V17,IF(SUM($V$17:$V$46)&lt;=$W$15,V17,ROUND($W$15/SUM($V$17:$V$46)*V17,2))))</f>
        <v/>
      </c>
      <c r="X17" s="415" t="str">
        <f t="shared" ref="X17:X46" si="4">IF(Q17="","",IF(E17="Étranger.ère","⛔ Non admissible (citoyen.ne étranger.ère)",IF(OR(T17="",T17=0),"Aucune œuvre déclarée en section ②",IF(OR(R17="Oui",S17="Oui"),IF(T17&gt;5000,"⚠ Vérifier participation production — Plafonné 5 000 $ — "&amp;TEXT(W17,"# ### $"),"⚠ Vérifier participation production — "&amp;TEXT(W17,"# ### $")),IF(T17&gt;0,"✓ Admissible — "&amp;TEXT(W17,"# ### $"),"Aucune œuvre déclarée en section ②")))))</f>
        <v/>
      </c>
      <c r="Y17" s="282"/>
      <c r="Z17" s="2"/>
      <c r="AA17" s="2"/>
      <c r="AB17" s="264">
        <v>1</v>
      </c>
      <c r="AC17" s="265" t="s">
        <v>901</v>
      </c>
      <c r="AD17" s="828"/>
      <c r="AE17" s="829"/>
      <c r="AF17" s="89"/>
      <c r="AG17" s="89"/>
      <c r="AH17" s="89"/>
      <c r="AI17" s="2"/>
    </row>
    <row r="18" spans="2:35" s="160" customFormat="1" ht="18" customHeight="1" thickTop="1" x14ac:dyDescent="0.35">
      <c r="B18" s="216">
        <v>2</v>
      </c>
      <c r="C18" s="263"/>
      <c r="D18" s="263"/>
      <c r="E18" s="257"/>
      <c r="F18" s="257"/>
      <c r="G18" s="257"/>
      <c r="H18" s="257"/>
      <c r="I18" s="257"/>
      <c r="J18" s="257"/>
      <c r="K18" s="257"/>
      <c r="L18" s="257"/>
      <c r="M18" s="257"/>
      <c r="N18" s="257"/>
      <c r="O18" s="257"/>
      <c r="P18" s="2"/>
      <c r="Q18" s="413" t="str">
        <f t="shared" si="0"/>
        <v/>
      </c>
      <c r="R18" s="254"/>
      <c r="S18" s="254"/>
      <c r="T18" s="414" t="str">
        <f t="shared" si="1"/>
        <v/>
      </c>
      <c r="U18" s="414" t="str">
        <f t="shared" si="2"/>
        <v/>
      </c>
      <c r="V18" s="414" t="str">
        <f t="shared" ref="V18:V46" si="5">IF(U18="","",IF(SUM($U$17:$U$46)&lt;=9000,U18,ROUND(9000/SUM($U$17:$U$46)*U18,2)))</f>
        <v/>
      </c>
      <c r="W18" s="414" t="str">
        <f t="shared" si="3"/>
        <v/>
      </c>
      <c r="X18" s="415" t="str">
        <f t="shared" si="4"/>
        <v/>
      </c>
      <c r="Y18" s="282"/>
      <c r="Z18" s="2"/>
      <c r="AA18" s="2"/>
      <c r="AB18" s="2"/>
      <c r="AC18" s="266" t="s">
        <v>656</v>
      </c>
      <c r="AD18" s="823"/>
      <c r="AE18" s="824"/>
      <c r="AF18" s="221"/>
      <c r="AG18" s="221"/>
      <c r="AH18" s="221"/>
      <c r="AI18" s="2"/>
    </row>
    <row r="19" spans="2:35" s="160" customFormat="1" ht="18" customHeight="1" x14ac:dyDescent="0.35">
      <c r="B19" s="216">
        <v>3</v>
      </c>
      <c r="C19" s="267"/>
      <c r="D19" s="267"/>
      <c r="E19" s="268"/>
      <c r="F19" s="268"/>
      <c r="G19" s="268"/>
      <c r="H19" s="268"/>
      <c r="I19" s="268"/>
      <c r="J19" s="268"/>
      <c r="K19" s="268"/>
      <c r="L19" s="268"/>
      <c r="M19" s="268"/>
      <c r="N19" s="268"/>
      <c r="O19" s="268"/>
      <c r="Q19" s="413" t="str">
        <f t="shared" si="0"/>
        <v/>
      </c>
      <c r="R19" s="254"/>
      <c r="S19" s="254"/>
      <c r="T19" s="414" t="str">
        <f t="shared" si="1"/>
        <v/>
      </c>
      <c r="U19" s="414" t="str">
        <f t="shared" si="2"/>
        <v/>
      </c>
      <c r="V19" s="414" t="str">
        <f t="shared" si="5"/>
        <v/>
      </c>
      <c r="W19" s="414" t="str">
        <f t="shared" si="3"/>
        <v/>
      </c>
      <c r="X19" s="415" t="str">
        <f t="shared" si="4"/>
        <v/>
      </c>
      <c r="Y19" s="282"/>
      <c r="AC19" s="266" t="s">
        <v>874</v>
      </c>
      <c r="AD19" s="825"/>
      <c r="AE19" s="826"/>
      <c r="AF19" s="827" t="s">
        <v>659</v>
      </c>
      <c r="AG19" s="827"/>
      <c r="AH19" s="827"/>
    </row>
    <row r="20" spans="2:35" s="160" customFormat="1" ht="18" customHeight="1" thickBot="1" x14ac:dyDescent="0.4">
      <c r="B20" s="216">
        <v>4</v>
      </c>
      <c r="C20" s="267"/>
      <c r="D20" s="267"/>
      <c r="E20" s="268"/>
      <c r="F20" s="268"/>
      <c r="G20" s="268"/>
      <c r="H20" s="268"/>
      <c r="I20" s="268"/>
      <c r="J20" s="268"/>
      <c r="K20" s="268"/>
      <c r="L20" s="268"/>
      <c r="M20" s="268"/>
      <c r="N20" s="268"/>
      <c r="O20" s="268"/>
      <c r="Q20" s="413" t="str">
        <f t="shared" si="0"/>
        <v/>
      </c>
      <c r="R20" s="254"/>
      <c r="S20" s="254"/>
      <c r="T20" s="414" t="str">
        <f t="shared" si="1"/>
        <v/>
      </c>
      <c r="U20" s="414" t="str">
        <f t="shared" si="2"/>
        <v/>
      </c>
      <c r="V20" s="414" t="str">
        <f t="shared" si="5"/>
        <v/>
      </c>
      <c r="W20" s="414" t="str">
        <f t="shared" si="3"/>
        <v/>
      </c>
      <c r="X20" s="415" t="str">
        <f t="shared" si="4"/>
        <v/>
      </c>
      <c r="Y20" s="282"/>
      <c r="AC20" s="266" t="s">
        <v>877</v>
      </c>
      <c r="AD20" s="823"/>
      <c r="AE20" s="824"/>
      <c r="AF20" s="827"/>
      <c r="AG20" s="827"/>
      <c r="AH20" s="827"/>
    </row>
    <row r="21" spans="2:35" s="160" customFormat="1" ht="18" customHeight="1" thickTop="1" x14ac:dyDescent="0.35">
      <c r="B21" s="216">
        <v>5</v>
      </c>
      <c r="C21" s="267"/>
      <c r="D21" s="267"/>
      <c r="E21" s="268"/>
      <c r="F21" s="268"/>
      <c r="G21" s="268"/>
      <c r="H21" s="268"/>
      <c r="I21" s="268"/>
      <c r="J21" s="268"/>
      <c r="K21" s="268"/>
      <c r="L21" s="268"/>
      <c r="M21" s="268"/>
      <c r="N21" s="268"/>
      <c r="O21" s="268"/>
      <c r="Q21" s="413" t="str">
        <f t="shared" si="0"/>
        <v/>
      </c>
      <c r="R21" s="254"/>
      <c r="S21" s="254"/>
      <c r="T21" s="414" t="str">
        <f t="shared" si="1"/>
        <v/>
      </c>
      <c r="U21" s="414" t="str">
        <f t="shared" si="2"/>
        <v/>
      </c>
      <c r="V21" s="414" t="str">
        <f t="shared" si="5"/>
        <v/>
      </c>
      <c r="W21" s="414" t="str">
        <f t="shared" si="3"/>
        <v/>
      </c>
      <c r="X21" s="415" t="str">
        <f t="shared" si="4"/>
        <v/>
      </c>
      <c r="Y21" s="282"/>
      <c r="AC21" s="269" t="s">
        <v>638</v>
      </c>
      <c r="AD21" s="227" t="s">
        <v>875</v>
      </c>
      <c r="AE21" s="228" t="s">
        <v>887</v>
      </c>
      <c r="AF21" s="245" t="s">
        <v>888</v>
      </c>
      <c r="AG21" s="246" t="s">
        <v>891</v>
      </c>
      <c r="AH21" s="247" t="s">
        <v>890</v>
      </c>
    </row>
    <row r="22" spans="2:35" s="160" customFormat="1" ht="18" customHeight="1" x14ac:dyDescent="0.35">
      <c r="B22" s="216">
        <v>6</v>
      </c>
      <c r="C22" s="267"/>
      <c r="D22" s="267"/>
      <c r="E22" s="268"/>
      <c r="F22" s="268"/>
      <c r="G22" s="268"/>
      <c r="H22" s="268"/>
      <c r="I22" s="268"/>
      <c r="J22" s="268"/>
      <c r="K22" s="268"/>
      <c r="L22" s="268"/>
      <c r="M22" s="268"/>
      <c r="N22" s="268"/>
      <c r="O22" s="268"/>
      <c r="Q22" s="413" t="str">
        <f t="shared" si="0"/>
        <v/>
      </c>
      <c r="R22" s="254"/>
      <c r="S22" s="254"/>
      <c r="T22" s="414" t="str">
        <f t="shared" si="1"/>
        <v/>
      </c>
      <c r="U22" s="414" t="str">
        <f t="shared" si="2"/>
        <v/>
      </c>
      <c r="V22" s="414" t="str">
        <f t="shared" si="5"/>
        <v/>
      </c>
      <c r="W22" s="414" t="str">
        <f t="shared" si="3"/>
        <v/>
      </c>
      <c r="X22" s="415" t="str">
        <f t="shared" si="4"/>
        <v/>
      </c>
      <c r="Y22" s="282"/>
      <c r="AC22" s="270" t="s">
        <v>647</v>
      </c>
      <c r="AD22" s="271"/>
      <c r="AE22" s="240"/>
      <c r="AF22" s="284" t="str">
        <f>IFERROR(IF(SUM(AE22:AE27)=0,"",AE22/SUM(AE22:AE27)),"")</f>
        <v/>
      </c>
      <c r="AG22" s="285" t="str">
        <f>IFERROR(IF(AF22="","",IF(NOT(AND(AD18="Oui",AD19="Oui")),0,IF(AF22*450&gt;450,450,ROUND(AF22*450,2)))),"")</f>
        <v/>
      </c>
      <c r="AH22" s="259"/>
    </row>
    <row r="23" spans="2:35" s="160" customFormat="1" ht="18" customHeight="1" x14ac:dyDescent="0.35">
      <c r="B23" s="216">
        <v>7</v>
      </c>
      <c r="C23" s="267"/>
      <c r="D23" s="267"/>
      <c r="E23" s="268"/>
      <c r="F23" s="268"/>
      <c r="G23" s="268"/>
      <c r="H23" s="268"/>
      <c r="I23" s="268"/>
      <c r="J23" s="268"/>
      <c r="K23" s="268"/>
      <c r="L23" s="268"/>
      <c r="M23" s="268"/>
      <c r="N23" s="268"/>
      <c r="O23" s="268"/>
      <c r="Q23" s="413" t="str">
        <f t="shared" si="0"/>
        <v/>
      </c>
      <c r="R23" s="254"/>
      <c r="S23" s="254"/>
      <c r="T23" s="414" t="str">
        <f t="shared" si="1"/>
        <v/>
      </c>
      <c r="U23" s="414" t="str">
        <f t="shared" si="2"/>
        <v/>
      </c>
      <c r="V23" s="414" t="str">
        <f t="shared" si="5"/>
        <v/>
      </c>
      <c r="W23" s="414" t="str">
        <f t="shared" si="3"/>
        <v/>
      </c>
      <c r="X23" s="415" t="str">
        <f t="shared" si="4"/>
        <v/>
      </c>
      <c r="Y23" s="282"/>
      <c r="AC23" s="272" t="s">
        <v>648</v>
      </c>
      <c r="AD23" s="273"/>
      <c r="AE23" s="230"/>
      <c r="AF23" s="284" t="str">
        <f>IFERROR(IF(SUM(AE22:AE27)=0,"",AE23/SUM(AE22:AE27)),"")</f>
        <v/>
      </c>
      <c r="AG23" s="285" t="str">
        <f>IFERROR(IF(AF23="","",IF(NOT(AND(AD18="Oui",AD19="Oui")),0,IF(AF23*450&gt;450,450,ROUND(AF23*450,2)))),"")</f>
        <v/>
      </c>
      <c r="AH23" s="259"/>
    </row>
    <row r="24" spans="2:35" s="160" customFormat="1" ht="18" customHeight="1" x14ac:dyDescent="0.35">
      <c r="B24" s="216">
        <v>8</v>
      </c>
      <c r="C24" s="267"/>
      <c r="D24" s="267"/>
      <c r="E24" s="268"/>
      <c r="F24" s="268"/>
      <c r="G24" s="268"/>
      <c r="H24" s="268"/>
      <c r="I24" s="268"/>
      <c r="J24" s="268"/>
      <c r="K24" s="268"/>
      <c r="L24" s="268"/>
      <c r="M24" s="268"/>
      <c r="N24" s="268"/>
      <c r="O24" s="268"/>
      <c r="Q24" s="413" t="str">
        <f t="shared" si="0"/>
        <v/>
      </c>
      <c r="R24" s="254"/>
      <c r="S24" s="254"/>
      <c r="T24" s="414" t="str">
        <f t="shared" si="1"/>
        <v/>
      </c>
      <c r="U24" s="414" t="str">
        <f t="shared" si="2"/>
        <v/>
      </c>
      <c r="V24" s="414" t="str">
        <f t="shared" si="5"/>
        <v/>
      </c>
      <c r="W24" s="414" t="str">
        <f t="shared" si="3"/>
        <v/>
      </c>
      <c r="X24" s="415" t="str">
        <f t="shared" si="4"/>
        <v/>
      </c>
      <c r="Y24" s="282"/>
      <c r="AC24" s="270" t="s">
        <v>649</v>
      </c>
      <c r="AD24" s="271"/>
      <c r="AE24" s="240"/>
      <c r="AF24" s="286" t="str">
        <f>IFERROR(IF(SUM(AE22:AE27)=0,"",AE24/SUM(AE22:AE27)),"")</f>
        <v/>
      </c>
      <c r="AG24" s="285" t="str">
        <f>IFERROR(IF(AF24="","",IF(NOT(AND(AD18="Oui",AD19="Oui")),0,IF(AF24*450&gt;450,450,ROUND(AF24*450,2)))),"")</f>
        <v/>
      </c>
      <c r="AH24" s="259"/>
    </row>
    <row r="25" spans="2:35" s="160" customFormat="1" ht="18" customHeight="1" x14ac:dyDescent="0.35">
      <c r="B25" s="216">
        <v>9</v>
      </c>
      <c r="C25" s="267"/>
      <c r="D25" s="267"/>
      <c r="E25" s="268"/>
      <c r="F25" s="268"/>
      <c r="G25" s="268"/>
      <c r="H25" s="268"/>
      <c r="I25" s="268"/>
      <c r="J25" s="268"/>
      <c r="K25" s="268"/>
      <c r="L25" s="268"/>
      <c r="M25" s="268"/>
      <c r="N25" s="268"/>
      <c r="O25" s="268"/>
      <c r="Q25" s="413" t="str">
        <f t="shared" si="0"/>
        <v/>
      </c>
      <c r="R25" s="254"/>
      <c r="S25" s="254"/>
      <c r="T25" s="414" t="str">
        <f t="shared" si="1"/>
        <v/>
      </c>
      <c r="U25" s="414" t="str">
        <f t="shared" si="2"/>
        <v/>
      </c>
      <c r="V25" s="414" t="str">
        <f t="shared" si="5"/>
        <v/>
      </c>
      <c r="W25" s="414" t="str">
        <f t="shared" si="3"/>
        <v/>
      </c>
      <c r="X25" s="415" t="str">
        <f t="shared" si="4"/>
        <v/>
      </c>
      <c r="Y25" s="282"/>
      <c r="AC25" s="272" t="s">
        <v>878</v>
      </c>
      <c r="AD25" s="273"/>
      <c r="AE25" s="230"/>
      <c r="AF25" s="286" t="str">
        <f>IFERROR(IF(SUM(AE22:AE27)=0,"",AE25/SUM(AE22:AE27)),"")</f>
        <v/>
      </c>
      <c r="AG25" s="285" t="str">
        <f>IFERROR(IF(AF25="","",IF(NOT(AND(AD18="Oui",AD19="Oui")),0,IF(AF25*450&gt;450,450,ROUND(AF25*450,2)))),"")</f>
        <v/>
      </c>
      <c r="AH25" s="259"/>
    </row>
    <row r="26" spans="2:35" s="160" customFormat="1" ht="18" customHeight="1" x14ac:dyDescent="0.35">
      <c r="B26" s="216">
        <v>10</v>
      </c>
      <c r="C26" s="267"/>
      <c r="D26" s="267"/>
      <c r="E26" s="268"/>
      <c r="F26" s="268"/>
      <c r="G26" s="268"/>
      <c r="H26" s="268"/>
      <c r="I26" s="268"/>
      <c r="J26" s="268"/>
      <c r="K26" s="268"/>
      <c r="L26" s="268"/>
      <c r="M26" s="268"/>
      <c r="N26" s="268"/>
      <c r="O26" s="268"/>
      <c r="Q26" s="413" t="str">
        <f t="shared" si="0"/>
        <v/>
      </c>
      <c r="R26" s="254"/>
      <c r="S26" s="254"/>
      <c r="T26" s="414" t="str">
        <f t="shared" si="1"/>
        <v/>
      </c>
      <c r="U26" s="414" t="str">
        <f t="shared" si="2"/>
        <v/>
      </c>
      <c r="V26" s="414" t="str">
        <f t="shared" si="5"/>
        <v/>
      </c>
      <c r="W26" s="414" t="str">
        <f t="shared" si="3"/>
        <v/>
      </c>
      <c r="X26" s="415" t="str">
        <f t="shared" si="4"/>
        <v/>
      </c>
      <c r="Y26" s="282"/>
      <c r="AC26" s="270" t="s">
        <v>879</v>
      </c>
      <c r="AD26" s="271"/>
      <c r="AE26" s="240"/>
      <c r="AF26" s="286" t="str">
        <f>IFERROR(IF(SUM(AE22:AE27)=0,"",AE26/SUM(AE22:AE27)),"")</f>
        <v/>
      </c>
      <c r="AG26" s="285" t="str">
        <f>IFERROR(IF(AF26="","",IF(NOT(AND(AD18="Oui",AD19="Oui")),0,IF(AF26*450&gt;450,450,ROUND(AF26*450,2)))),"")</f>
        <v/>
      </c>
      <c r="AH26" s="259"/>
    </row>
    <row r="27" spans="2:35" s="160" customFormat="1" ht="18" customHeight="1" thickBot="1" x14ac:dyDescent="0.4">
      <c r="B27" s="216">
        <v>11</v>
      </c>
      <c r="C27" s="267"/>
      <c r="D27" s="267"/>
      <c r="E27" s="268"/>
      <c r="F27" s="268"/>
      <c r="G27" s="268"/>
      <c r="H27" s="268"/>
      <c r="I27" s="268"/>
      <c r="J27" s="268"/>
      <c r="K27" s="268"/>
      <c r="L27" s="268"/>
      <c r="M27" s="268"/>
      <c r="N27" s="268"/>
      <c r="O27" s="268"/>
      <c r="Q27" s="413" t="str">
        <f t="shared" si="0"/>
        <v/>
      </c>
      <c r="R27" s="254"/>
      <c r="S27" s="254"/>
      <c r="T27" s="414" t="str">
        <f t="shared" si="1"/>
        <v/>
      </c>
      <c r="U27" s="414" t="str">
        <f t="shared" si="2"/>
        <v/>
      </c>
      <c r="V27" s="414" t="str">
        <f t="shared" si="5"/>
        <v/>
      </c>
      <c r="W27" s="414" t="str">
        <f t="shared" si="3"/>
        <v/>
      </c>
      <c r="X27" s="415" t="str">
        <f t="shared" si="4"/>
        <v/>
      </c>
      <c r="Y27" s="282"/>
      <c r="AC27" s="274" t="s">
        <v>880</v>
      </c>
      <c r="AD27" s="275"/>
      <c r="AE27" s="235"/>
      <c r="AF27" s="287" t="str">
        <f>IFERROR(IF(SUM(AE22:AE27)=0,"",AE27/SUM(AE22:AE27)),"")</f>
        <v/>
      </c>
      <c r="AG27" s="288" t="str">
        <f>IFERROR(IF(AF27="","",IF(NOT(AND(AD18="Oui",AD19="Oui")),0,IF(AF27*450&gt;450,450,ROUND(AF27*450,2)))),"")</f>
        <v/>
      </c>
      <c r="AH27" s="260"/>
    </row>
    <row r="28" spans="2:35" s="160" customFormat="1" ht="18" customHeight="1" x14ac:dyDescent="0.35">
      <c r="B28" s="216">
        <v>12</v>
      </c>
      <c r="C28" s="267"/>
      <c r="D28" s="267"/>
      <c r="E28" s="268"/>
      <c r="F28" s="268"/>
      <c r="G28" s="268"/>
      <c r="H28" s="268"/>
      <c r="I28" s="268"/>
      <c r="J28" s="268"/>
      <c r="K28" s="268"/>
      <c r="L28" s="268"/>
      <c r="M28" s="268"/>
      <c r="N28" s="268"/>
      <c r="O28" s="268"/>
      <c r="Q28" s="413" t="str">
        <f t="shared" si="0"/>
        <v/>
      </c>
      <c r="R28" s="254"/>
      <c r="S28" s="254"/>
      <c r="T28" s="414" t="str">
        <f t="shared" si="1"/>
        <v/>
      </c>
      <c r="U28" s="414" t="str">
        <f t="shared" si="2"/>
        <v/>
      </c>
      <c r="V28" s="414" t="str">
        <f t="shared" si="5"/>
        <v/>
      </c>
      <c r="W28" s="414" t="str">
        <f t="shared" si="3"/>
        <v/>
      </c>
      <c r="X28" s="415" t="str">
        <f t="shared" si="4"/>
        <v/>
      </c>
      <c r="Y28" s="282"/>
      <c r="AC28" s="276" t="s">
        <v>650</v>
      </c>
      <c r="AD28" s="277"/>
      <c r="AE28" s="242"/>
      <c r="AF28" s="289" t="str">
        <f>IFERROR(IF(SUM(AE28:AE33)=0,"",AE28/SUM(AE28:AE33)),"")</f>
        <v/>
      </c>
      <c r="AG28" s="290" t="str">
        <f>IFERROR(IF(AF28="","",IF(NOT(AND(AD18="Oui",AD19="Oui")),0,IF(AF28*450&gt;450,450,ROUND(AF28*450,2)))),"")</f>
        <v/>
      </c>
      <c r="AH28" s="261"/>
    </row>
    <row r="29" spans="2:35" s="160" customFormat="1" ht="18" customHeight="1" x14ac:dyDescent="0.35">
      <c r="B29" s="216">
        <v>13</v>
      </c>
      <c r="C29" s="267"/>
      <c r="D29" s="267"/>
      <c r="E29" s="268"/>
      <c r="F29" s="268"/>
      <c r="G29" s="268"/>
      <c r="H29" s="268"/>
      <c r="I29" s="268"/>
      <c r="J29" s="268"/>
      <c r="K29" s="268"/>
      <c r="L29" s="268"/>
      <c r="M29" s="268"/>
      <c r="N29" s="268"/>
      <c r="O29" s="268"/>
      <c r="Q29" s="413" t="str">
        <f t="shared" si="0"/>
        <v/>
      </c>
      <c r="R29" s="254"/>
      <c r="S29" s="254"/>
      <c r="T29" s="414" t="str">
        <f t="shared" si="1"/>
        <v/>
      </c>
      <c r="U29" s="414" t="str">
        <f t="shared" si="2"/>
        <v/>
      </c>
      <c r="V29" s="414" t="str">
        <f t="shared" si="5"/>
        <v/>
      </c>
      <c r="W29" s="414" t="str">
        <f t="shared" si="3"/>
        <v/>
      </c>
      <c r="X29" s="415" t="str">
        <f t="shared" si="4"/>
        <v/>
      </c>
      <c r="Y29" s="282"/>
      <c r="AC29" s="272" t="s">
        <v>651</v>
      </c>
      <c r="AD29" s="273"/>
      <c r="AE29" s="230"/>
      <c r="AF29" s="291" t="str">
        <f>IFERROR(IF(SUM(AE28:AE33)=0,"",AE29/SUM(AE28:AE33)),"")</f>
        <v/>
      </c>
      <c r="AG29" s="285" t="str">
        <f>IFERROR(IF(AF29="","",IF(NOT(AND(AD18="Oui",AD19="Oui")),0,IF(AF29*450&gt;450,450,ROUND(AF29*450,2)))),"")</f>
        <v/>
      </c>
      <c r="AH29" s="259"/>
    </row>
    <row r="30" spans="2:35" s="160" customFormat="1" ht="18" customHeight="1" x14ac:dyDescent="0.35">
      <c r="B30" s="216">
        <v>14</v>
      </c>
      <c r="C30" s="267"/>
      <c r="D30" s="267"/>
      <c r="E30" s="268"/>
      <c r="F30" s="268"/>
      <c r="G30" s="268"/>
      <c r="H30" s="268"/>
      <c r="I30" s="268"/>
      <c r="J30" s="268"/>
      <c r="K30" s="268"/>
      <c r="L30" s="268"/>
      <c r="M30" s="268"/>
      <c r="N30" s="268"/>
      <c r="O30" s="268"/>
      <c r="Q30" s="413" t="str">
        <f t="shared" si="0"/>
        <v/>
      </c>
      <c r="R30" s="254"/>
      <c r="S30" s="254"/>
      <c r="T30" s="414" t="str">
        <f t="shared" si="1"/>
        <v/>
      </c>
      <c r="U30" s="414" t="str">
        <f t="shared" si="2"/>
        <v/>
      </c>
      <c r="V30" s="414" t="str">
        <f t="shared" si="5"/>
        <v/>
      </c>
      <c r="W30" s="414" t="str">
        <f t="shared" si="3"/>
        <v/>
      </c>
      <c r="X30" s="415" t="str">
        <f t="shared" si="4"/>
        <v/>
      </c>
      <c r="Y30" s="282"/>
      <c r="AC30" s="270" t="s">
        <v>652</v>
      </c>
      <c r="AD30" s="271"/>
      <c r="AE30" s="240"/>
      <c r="AF30" s="291" t="str">
        <f>IFERROR(IF(SUM(AE28:AE33)=0,"",AE30/SUM(AE28:AE33)),"")</f>
        <v/>
      </c>
      <c r="AG30" s="285" t="str">
        <f>IFERROR(IF(AF30="","",IF(NOT(AND(AD18="Oui",AD19="Oui")),0,IF(AF30*450&gt;450,450,ROUND(AF30*450,2)))),"")</f>
        <v/>
      </c>
      <c r="AH30" s="259"/>
    </row>
    <row r="31" spans="2:35" s="160" customFormat="1" ht="18" customHeight="1" x14ac:dyDescent="0.35">
      <c r="B31" s="216">
        <v>15</v>
      </c>
      <c r="C31" s="267"/>
      <c r="D31" s="267"/>
      <c r="E31" s="268"/>
      <c r="F31" s="268"/>
      <c r="G31" s="268"/>
      <c r="H31" s="268"/>
      <c r="I31" s="268"/>
      <c r="J31" s="268"/>
      <c r="K31" s="268"/>
      <c r="L31" s="268"/>
      <c r="M31" s="268"/>
      <c r="N31" s="268"/>
      <c r="O31" s="268"/>
      <c r="Q31" s="413" t="str">
        <f t="shared" si="0"/>
        <v/>
      </c>
      <c r="R31" s="254"/>
      <c r="S31" s="254"/>
      <c r="T31" s="414" t="str">
        <f t="shared" si="1"/>
        <v/>
      </c>
      <c r="U31" s="414" t="str">
        <f t="shared" si="2"/>
        <v/>
      </c>
      <c r="V31" s="414" t="str">
        <f t="shared" si="5"/>
        <v/>
      </c>
      <c r="W31" s="414" t="str">
        <f t="shared" si="3"/>
        <v/>
      </c>
      <c r="X31" s="415" t="str">
        <f t="shared" si="4"/>
        <v/>
      </c>
      <c r="Y31" s="282"/>
      <c r="AC31" s="272" t="s">
        <v>881</v>
      </c>
      <c r="AD31" s="273"/>
      <c r="AE31" s="230"/>
      <c r="AF31" s="291" t="str">
        <f>IFERROR(IF(SUM(AE28:AE33)=0,"",AE31/SUM(AE28:AE33)),"")</f>
        <v/>
      </c>
      <c r="AG31" s="285" t="str">
        <f>IFERROR(IF(AF31="","",IF(NOT(AND(AD18="Oui",AD19="Oui")),0,IF(AF31*450&gt;450,450,ROUND(AF31*450,2)))),"")</f>
        <v/>
      </c>
      <c r="AH31" s="259"/>
    </row>
    <row r="32" spans="2:35" s="160" customFormat="1" ht="18" customHeight="1" x14ac:dyDescent="0.35">
      <c r="B32" s="216">
        <v>16</v>
      </c>
      <c r="C32" s="267"/>
      <c r="D32" s="267"/>
      <c r="E32" s="268"/>
      <c r="F32" s="268"/>
      <c r="G32" s="268"/>
      <c r="H32" s="268"/>
      <c r="I32" s="268"/>
      <c r="J32" s="268"/>
      <c r="K32" s="268"/>
      <c r="L32" s="268"/>
      <c r="M32" s="268"/>
      <c r="N32" s="268"/>
      <c r="O32" s="268"/>
      <c r="Q32" s="413" t="str">
        <f t="shared" si="0"/>
        <v/>
      </c>
      <c r="R32" s="254"/>
      <c r="S32" s="254"/>
      <c r="T32" s="414" t="str">
        <f t="shared" si="1"/>
        <v/>
      </c>
      <c r="U32" s="414" t="str">
        <f t="shared" si="2"/>
        <v/>
      </c>
      <c r="V32" s="414" t="str">
        <f t="shared" si="5"/>
        <v/>
      </c>
      <c r="W32" s="414" t="str">
        <f t="shared" si="3"/>
        <v/>
      </c>
      <c r="X32" s="415" t="str">
        <f t="shared" si="4"/>
        <v/>
      </c>
      <c r="Y32" s="282"/>
      <c r="AC32" s="270" t="s">
        <v>882</v>
      </c>
      <c r="AD32" s="271"/>
      <c r="AE32" s="240"/>
      <c r="AF32" s="291" t="str">
        <f>IFERROR(IF(SUM(AE28:AE33)=0,"",AE32/SUM(AE28:AE33)),"")</f>
        <v/>
      </c>
      <c r="AG32" s="285" t="str">
        <f>IFERROR(IF(AF32="","",IF(NOT(AND(AD18="Oui",AD19="Oui")),0,IF(AF32*450&gt;450,450,ROUND(AF32*450,2)))),"")</f>
        <v/>
      </c>
      <c r="AH32" s="259"/>
    </row>
    <row r="33" spans="2:34" s="160" customFormat="1" ht="18" customHeight="1" thickBot="1" x14ac:dyDescent="0.4">
      <c r="B33" s="216">
        <v>17</v>
      </c>
      <c r="C33" s="267"/>
      <c r="D33" s="267"/>
      <c r="E33" s="268"/>
      <c r="F33" s="268"/>
      <c r="G33" s="268"/>
      <c r="H33" s="268"/>
      <c r="I33" s="268"/>
      <c r="J33" s="268"/>
      <c r="K33" s="268"/>
      <c r="L33" s="268"/>
      <c r="M33" s="268"/>
      <c r="N33" s="268"/>
      <c r="O33" s="268"/>
      <c r="Q33" s="413" t="str">
        <f t="shared" si="0"/>
        <v/>
      </c>
      <c r="R33" s="254"/>
      <c r="S33" s="254"/>
      <c r="T33" s="414" t="str">
        <f t="shared" si="1"/>
        <v/>
      </c>
      <c r="U33" s="414" t="str">
        <f t="shared" si="2"/>
        <v/>
      </c>
      <c r="V33" s="414" t="str">
        <f t="shared" si="5"/>
        <v/>
      </c>
      <c r="W33" s="414" t="str">
        <f t="shared" si="3"/>
        <v/>
      </c>
      <c r="X33" s="415" t="str">
        <f t="shared" si="4"/>
        <v/>
      </c>
      <c r="Y33" s="282"/>
      <c r="AC33" s="274" t="s">
        <v>883</v>
      </c>
      <c r="AD33" s="275"/>
      <c r="AE33" s="235"/>
      <c r="AF33" s="292" t="str">
        <f>IFERROR(IF(SUM(AE28:AE33)=0,"",AE33/SUM(AE28:AE33)),"")</f>
        <v/>
      </c>
      <c r="AG33" s="288" t="str">
        <f>IFERROR(IF(AF33="","",IF(NOT(AND(AD18="Oui",AD19="Oui")),0,IF(AF33*450&gt;450,450,ROUND(AF33*450,2)))),"")</f>
        <v/>
      </c>
      <c r="AH33" s="260"/>
    </row>
    <row r="34" spans="2:34" s="160" customFormat="1" ht="18" customHeight="1" x14ac:dyDescent="0.35">
      <c r="B34" s="216">
        <v>18</v>
      </c>
      <c r="C34" s="267"/>
      <c r="D34" s="267"/>
      <c r="E34" s="268"/>
      <c r="F34" s="268"/>
      <c r="G34" s="268"/>
      <c r="H34" s="268"/>
      <c r="I34" s="268"/>
      <c r="J34" s="268"/>
      <c r="K34" s="268"/>
      <c r="L34" s="268"/>
      <c r="M34" s="268"/>
      <c r="N34" s="268"/>
      <c r="O34" s="268"/>
      <c r="Q34" s="413" t="str">
        <f t="shared" si="0"/>
        <v/>
      </c>
      <c r="R34" s="254"/>
      <c r="S34" s="254"/>
      <c r="T34" s="414" t="str">
        <f t="shared" si="1"/>
        <v/>
      </c>
      <c r="U34" s="414" t="str">
        <f t="shared" si="2"/>
        <v/>
      </c>
      <c r="V34" s="414" t="str">
        <f t="shared" si="5"/>
        <v/>
      </c>
      <c r="W34" s="414" t="str">
        <f t="shared" si="3"/>
        <v/>
      </c>
      <c r="X34" s="415" t="str">
        <f t="shared" si="4"/>
        <v/>
      </c>
      <c r="Y34" s="282"/>
      <c r="AC34" s="278" t="s">
        <v>653</v>
      </c>
      <c r="AD34" s="279"/>
      <c r="AE34" s="244"/>
      <c r="AF34" s="251" t="s">
        <v>900</v>
      </c>
      <c r="AG34" s="252" t="s">
        <v>900</v>
      </c>
      <c r="AH34" s="253" t="s">
        <v>900</v>
      </c>
    </row>
    <row r="35" spans="2:34" s="160" customFormat="1" ht="18" customHeight="1" x14ac:dyDescent="0.35">
      <c r="B35" s="216">
        <v>19</v>
      </c>
      <c r="C35" s="267"/>
      <c r="D35" s="267"/>
      <c r="E35" s="268"/>
      <c r="F35" s="268"/>
      <c r="G35" s="268"/>
      <c r="H35" s="268"/>
      <c r="I35" s="268"/>
      <c r="J35" s="268"/>
      <c r="K35" s="268"/>
      <c r="L35" s="268"/>
      <c r="M35" s="268"/>
      <c r="N35" s="268"/>
      <c r="O35" s="268"/>
      <c r="Q35" s="413" t="str">
        <f t="shared" si="0"/>
        <v/>
      </c>
      <c r="R35" s="254"/>
      <c r="S35" s="254"/>
      <c r="T35" s="414" t="str">
        <f t="shared" si="1"/>
        <v/>
      </c>
      <c r="U35" s="414" t="str">
        <f t="shared" si="2"/>
        <v/>
      </c>
      <c r="V35" s="414" t="str">
        <f t="shared" si="5"/>
        <v/>
      </c>
      <c r="W35" s="414" t="str">
        <f t="shared" si="3"/>
        <v/>
      </c>
      <c r="X35" s="415" t="str">
        <f t="shared" si="4"/>
        <v/>
      </c>
      <c r="Y35" s="282"/>
      <c r="AC35" s="272" t="s">
        <v>654</v>
      </c>
      <c r="AD35" s="273"/>
      <c r="AE35" s="230"/>
      <c r="AF35" s="248" t="s">
        <v>900</v>
      </c>
      <c r="AG35" s="249" t="s">
        <v>900</v>
      </c>
      <c r="AH35" s="250" t="s">
        <v>900</v>
      </c>
    </row>
    <row r="36" spans="2:34" s="160" customFormat="1" ht="18" customHeight="1" x14ac:dyDescent="0.35">
      <c r="B36" s="216">
        <v>20</v>
      </c>
      <c r="C36" s="267"/>
      <c r="D36" s="267"/>
      <c r="E36" s="268"/>
      <c r="F36" s="268"/>
      <c r="G36" s="268"/>
      <c r="H36" s="268"/>
      <c r="I36" s="268"/>
      <c r="J36" s="268"/>
      <c r="K36" s="268"/>
      <c r="L36" s="268"/>
      <c r="M36" s="268"/>
      <c r="N36" s="268"/>
      <c r="O36" s="268"/>
      <c r="Q36" s="413" t="str">
        <f t="shared" si="0"/>
        <v/>
      </c>
      <c r="R36" s="254"/>
      <c r="S36" s="254"/>
      <c r="T36" s="414" t="str">
        <f t="shared" si="1"/>
        <v/>
      </c>
      <c r="U36" s="414" t="str">
        <f t="shared" si="2"/>
        <v/>
      </c>
      <c r="V36" s="414" t="str">
        <f t="shared" si="5"/>
        <v/>
      </c>
      <c r="W36" s="414" t="str">
        <f t="shared" si="3"/>
        <v/>
      </c>
      <c r="X36" s="415" t="str">
        <f t="shared" si="4"/>
        <v/>
      </c>
      <c r="Y36" s="282"/>
      <c r="AC36" s="270" t="s">
        <v>655</v>
      </c>
      <c r="AD36" s="271"/>
      <c r="AE36" s="240"/>
      <c r="AF36" s="248" t="s">
        <v>900</v>
      </c>
      <c r="AG36" s="249" t="s">
        <v>900</v>
      </c>
      <c r="AH36" s="250" t="s">
        <v>900</v>
      </c>
    </row>
    <row r="37" spans="2:34" s="160" customFormat="1" ht="18" customHeight="1" x14ac:dyDescent="0.35">
      <c r="B37" s="216">
        <v>21</v>
      </c>
      <c r="C37" s="267"/>
      <c r="D37" s="267"/>
      <c r="E37" s="268"/>
      <c r="F37" s="268"/>
      <c r="G37" s="268"/>
      <c r="H37" s="268"/>
      <c r="I37" s="268"/>
      <c r="J37" s="268"/>
      <c r="K37" s="268"/>
      <c r="L37" s="268"/>
      <c r="M37" s="268"/>
      <c r="N37" s="268"/>
      <c r="O37" s="268"/>
      <c r="Q37" s="413" t="str">
        <f t="shared" si="0"/>
        <v/>
      </c>
      <c r="R37" s="254"/>
      <c r="S37" s="254"/>
      <c r="T37" s="414" t="str">
        <f t="shared" si="1"/>
        <v/>
      </c>
      <c r="U37" s="414" t="str">
        <f t="shared" si="2"/>
        <v/>
      </c>
      <c r="V37" s="414" t="str">
        <f t="shared" si="5"/>
        <v/>
      </c>
      <c r="W37" s="414" t="str">
        <f t="shared" si="3"/>
        <v/>
      </c>
      <c r="X37" s="415" t="str">
        <f t="shared" si="4"/>
        <v/>
      </c>
      <c r="Y37" s="282"/>
      <c r="AC37" s="272" t="s">
        <v>884</v>
      </c>
      <c r="AD37" s="273"/>
      <c r="AE37" s="230"/>
      <c r="AF37" s="248" t="s">
        <v>900</v>
      </c>
      <c r="AG37" s="249" t="s">
        <v>900</v>
      </c>
      <c r="AH37" s="250" t="s">
        <v>900</v>
      </c>
    </row>
    <row r="38" spans="2:34" s="160" customFormat="1" ht="18" customHeight="1" x14ac:dyDescent="0.35">
      <c r="B38" s="216">
        <v>22</v>
      </c>
      <c r="C38" s="267"/>
      <c r="D38" s="267"/>
      <c r="E38" s="268"/>
      <c r="F38" s="268"/>
      <c r="G38" s="268"/>
      <c r="H38" s="268"/>
      <c r="I38" s="268"/>
      <c r="J38" s="268"/>
      <c r="K38" s="268"/>
      <c r="L38" s="268"/>
      <c r="M38" s="268"/>
      <c r="N38" s="268"/>
      <c r="O38" s="268"/>
      <c r="Q38" s="413" t="str">
        <f t="shared" si="0"/>
        <v/>
      </c>
      <c r="R38" s="254"/>
      <c r="S38" s="254"/>
      <c r="T38" s="414" t="str">
        <f t="shared" si="1"/>
        <v/>
      </c>
      <c r="U38" s="414" t="str">
        <f t="shared" si="2"/>
        <v/>
      </c>
      <c r="V38" s="414" t="str">
        <f t="shared" si="5"/>
        <v/>
      </c>
      <c r="W38" s="414" t="str">
        <f t="shared" si="3"/>
        <v/>
      </c>
      <c r="X38" s="415" t="str">
        <f t="shared" si="4"/>
        <v/>
      </c>
      <c r="Y38" s="282"/>
      <c r="AC38" s="270" t="s">
        <v>885</v>
      </c>
      <c r="AD38" s="271"/>
      <c r="AE38" s="240"/>
      <c r="AF38" s="248" t="s">
        <v>900</v>
      </c>
      <c r="AG38" s="249" t="s">
        <v>900</v>
      </c>
      <c r="AH38" s="250" t="s">
        <v>900</v>
      </c>
    </row>
    <row r="39" spans="2:34" s="160" customFormat="1" ht="18" customHeight="1" x14ac:dyDescent="0.35">
      <c r="B39" s="216">
        <v>23</v>
      </c>
      <c r="C39" s="267"/>
      <c r="D39" s="267"/>
      <c r="E39" s="268"/>
      <c r="F39" s="268"/>
      <c r="G39" s="268"/>
      <c r="H39" s="268"/>
      <c r="I39" s="268"/>
      <c r="J39" s="268"/>
      <c r="K39" s="268"/>
      <c r="L39" s="268"/>
      <c r="M39" s="268"/>
      <c r="N39" s="268"/>
      <c r="O39" s="268"/>
      <c r="Q39" s="413" t="str">
        <f t="shared" si="0"/>
        <v/>
      </c>
      <c r="R39" s="254"/>
      <c r="S39" s="254"/>
      <c r="T39" s="414" t="str">
        <f t="shared" si="1"/>
        <v/>
      </c>
      <c r="U39" s="414" t="str">
        <f t="shared" si="2"/>
        <v/>
      </c>
      <c r="V39" s="414" t="str">
        <f t="shared" si="5"/>
        <v/>
      </c>
      <c r="W39" s="414" t="str">
        <f t="shared" si="3"/>
        <v/>
      </c>
      <c r="X39" s="415" t="str">
        <f t="shared" si="4"/>
        <v/>
      </c>
      <c r="Y39" s="282"/>
      <c r="AC39" s="272" t="s">
        <v>886</v>
      </c>
      <c r="AD39" s="273"/>
      <c r="AE39" s="230"/>
      <c r="AF39" s="248" t="s">
        <v>900</v>
      </c>
      <c r="AG39" s="249" t="s">
        <v>900</v>
      </c>
      <c r="AH39" s="250" t="s">
        <v>900</v>
      </c>
    </row>
    <row r="40" spans="2:34" s="160" customFormat="1" ht="18" customHeight="1" thickBot="1" x14ac:dyDescent="0.4">
      <c r="B40" s="216">
        <v>24</v>
      </c>
      <c r="C40" s="267"/>
      <c r="D40" s="267"/>
      <c r="E40" s="268"/>
      <c r="F40" s="268"/>
      <c r="G40" s="268"/>
      <c r="H40" s="268"/>
      <c r="I40" s="268"/>
      <c r="J40" s="268"/>
      <c r="K40" s="268"/>
      <c r="L40" s="268"/>
      <c r="M40" s="268"/>
      <c r="N40" s="268"/>
      <c r="O40" s="268"/>
      <c r="Q40" s="413" t="str">
        <f t="shared" si="0"/>
        <v/>
      </c>
      <c r="R40" s="254"/>
      <c r="S40" s="254"/>
      <c r="T40" s="414" t="str">
        <f t="shared" si="1"/>
        <v/>
      </c>
      <c r="U40" s="414" t="str">
        <f t="shared" si="2"/>
        <v/>
      </c>
      <c r="V40" s="414" t="str">
        <f t="shared" si="5"/>
        <v/>
      </c>
      <c r="W40" s="414" t="str">
        <f t="shared" si="3"/>
        <v/>
      </c>
      <c r="X40" s="415" t="str">
        <f t="shared" si="4"/>
        <v/>
      </c>
      <c r="Y40" s="282"/>
      <c r="AC40" s="280" t="s">
        <v>658</v>
      </c>
      <c r="AD40" s="295"/>
      <c r="AE40" s="232">
        <f>IFERROR(SUM(AE22:AE27)+SUM(AE28:AE33)+SUM(AE34:AE39),0)</f>
        <v>0</v>
      </c>
      <c r="AF40" s="236">
        <f>IFERROR(SUM(AF22:AF27)+SUM(AF28:AF33),0)</f>
        <v>0</v>
      </c>
      <c r="AG40" s="237">
        <f>IFERROR(SUM(AG22:AG27)+SUM(AG28:AG33),0)</f>
        <v>0</v>
      </c>
      <c r="AH40" s="238">
        <f>IFERROR(SUM(AH22:AH27)+SUM(AH28:AH33),0)</f>
        <v>0</v>
      </c>
    </row>
    <row r="41" spans="2:34" s="160" customFormat="1" ht="18" customHeight="1" thickTop="1" thickBot="1" x14ac:dyDescent="0.4">
      <c r="B41" s="216">
        <v>25</v>
      </c>
      <c r="C41" s="267"/>
      <c r="D41" s="267"/>
      <c r="E41" s="268"/>
      <c r="F41" s="268"/>
      <c r="G41" s="268"/>
      <c r="H41" s="268"/>
      <c r="I41" s="268"/>
      <c r="J41" s="268"/>
      <c r="K41" s="268"/>
      <c r="L41" s="268"/>
      <c r="M41" s="268"/>
      <c r="N41" s="268"/>
      <c r="O41" s="268"/>
      <c r="Q41" s="413" t="str">
        <f t="shared" si="0"/>
        <v/>
      </c>
      <c r="R41" s="254"/>
      <c r="S41" s="254"/>
      <c r="T41" s="414" t="str">
        <f t="shared" si="1"/>
        <v/>
      </c>
      <c r="U41" s="414" t="str">
        <f t="shared" si="2"/>
        <v/>
      </c>
      <c r="V41" s="414" t="str">
        <f t="shared" si="5"/>
        <v/>
      </c>
      <c r="W41" s="414" t="str">
        <f t="shared" si="3"/>
        <v/>
      </c>
      <c r="X41" s="415" t="str">
        <f t="shared" si="4"/>
        <v/>
      </c>
      <c r="Y41" s="282"/>
      <c r="AD41" s="296"/>
      <c r="AE41" s="281"/>
    </row>
    <row r="42" spans="2:34" s="160" customFormat="1" ht="18" customHeight="1" thickTop="1" thickBot="1" x14ac:dyDescent="0.4">
      <c r="B42" s="216">
        <v>26</v>
      </c>
      <c r="C42" s="267"/>
      <c r="D42" s="267"/>
      <c r="E42" s="268"/>
      <c r="F42" s="268"/>
      <c r="G42" s="268"/>
      <c r="H42" s="268"/>
      <c r="I42" s="268"/>
      <c r="J42" s="268"/>
      <c r="K42" s="268"/>
      <c r="L42" s="268"/>
      <c r="M42" s="268"/>
      <c r="N42" s="268"/>
      <c r="O42" s="268"/>
      <c r="Q42" s="413" t="str">
        <f t="shared" si="0"/>
        <v/>
      </c>
      <c r="R42" s="254"/>
      <c r="S42" s="254"/>
      <c r="T42" s="414" t="str">
        <f t="shared" si="1"/>
        <v/>
      </c>
      <c r="U42" s="414" t="str">
        <f t="shared" si="2"/>
        <v/>
      </c>
      <c r="V42" s="414" t="str">
        <f t="shared" si="5"/>
        <v/>
      </c>
      <c r="W42" s="414" t="str">
        <f t="shared" si="3"/>
        <v/>
      </c>
      <c r="X42" s="415" t="str">
        <f t="shared" si="4"/>
        <v/>
      </c>
      <c r="Y42" s="282"/>
      <c r="AB42" s="264">
        <v>2</v>
      </c>
      <c r="AC42" s="265" t="s">
        <v>901</v>
      </c>
      <c r="AD42" s="828"/>
      <c r="AE42" s="829"/>
      <c r="AF42" s="89"/>
      <c r="AG42" s="89"/>
      <c r="AH42" s="89"/>
    </row>
    <row r="43" spans="2:34" s="160" customFormat="1" ht="18" customHeight="1" thickTop="1" x14ac:dyDescent="0.35">
      <c r="B43" s="216">
        <v>27</v>
      </c>
      <c r="C43" s="267"/>
      <c r="D43" s="267"/>
      <c r="E43" s="268"/>
      <c r="F43" s="268"/>
      <c r="G43" s="268"/>
      <c r="H43" s="268"/>
      <c r="I43" s="268"/>
      <c r="J43" s="268"/>
      <c r="K43" s="268"/>
      <c r="L43" s="268"/>
      <c r="M43" s="268"/>
      <c r="N43" s="268"/>
      <c r="O43" s="268"/>
      <c r="Q43" s="413" t="str">
        <f t="shared" si="0"/>
        <v/>
      </c>
      <c r="R43" s="254"/>
      <c r="S43" s="254"/>
      <c r="T43" s="414" t="str">
        <f t="shared" si="1"/>
        <v/>
      </c>
      <c r="U43" s="414" t="str">
        <f t="shared" si="2"/>
        <v/>
      </c>
      <c r="V43" s="414" t="str">
        <f t="shared" si="5"/>
        <v/>
      </c>
      <c r="W43" s="414" t="str">
        <f t="shared" si="3"/>
        <v/>
      </c>
      <c r="X43" s="415" t="str">
        <f t="shared" si="4"/>
        <v/>
      </c>
      <c r="Y43" s="282"/>
      <c r="AB43" s="2"/>
      <c r="AC43" s="266" t="s">
        <v>656</v>
      </c>
      <c r="AD43" s="830"/>
      <c r="AE43" s="831"/>
      <c r="AF43" s="221"/>
      <c r="AG43" s="221"/>
      <c r="AH43" s="221"/>
    </row>
    <row r="44" spans="2:34" s="160" customFormat="1" ht="18" customHeight="1" x14ac:dyDescent="0.35">
      <c r="B44" s="216">
        <v>28</v>
      </c>
      <c r="C44" s="267"/>
      <c r="D44" s="267"/>
      <c r="E44" s="268"/>
      <c r="F44" s="268"/>
      <c r="G44" s="268"/>
      <c r="H44" s="268"/>
      <c r="I44" s="268"/>
      <c r="J44" s="268"/>
      <c r="K44" s="268"/>
      <c r="L44" s="268"/>
      <c r="M44" s="268"/>
      <c r="N44" s="268"/>
      <c r="O44" s="268"/>
      <c r="Q44" s="413" t="str">
        <f t="shared" si="0"/>
        <v/>
      </c>
      <c r="R44" s="254"/>
      <c r="S44" s="254"/>
      <c r="T44" s="414" t="str">
        <f t="shared" si="1"/>
        <v/>
      </c>
      <c r="U44" s="414" t="str">
        <f t="shared" si="2"/>
        <v/>
      </c>
      <c r="V44" s="414" t="str">
        <f t="shared" si="5"/>
        <v/>
      </c>
      <c r="W44" s="414" t="str">
        <f t="shared" si="3"/>
        <v/>
      </c>
      <c r="X44" s="415" t="str">
        <f t="shared" si="4"/>
        <v/>
      </c>
      <c r="Y44" s="282"/>
      <c r="AC44" s="266" t="s">
        <v>874</v>
      </c>
      <c r="AD44" s="832"/>
      <c r="AE44" s="833"/>
      <c r="AF44" s="827" t="s">
        <v>659</v>
      </c>
      <c r="AG44" s="827"/>
      <c r="AH44" s="827"/>
    </row>
    <row r="45" spans="2:34" s="160" customFormat="1" ht="18" customHeight="1" thickBot="1" x14ac:dyDescent="0.4">
      <c r="B45" s="216">
        <v>29</v>
      </c>
      <c r="C45" s="267"/>
      <c r="D45" s="267"/>
      <c r="E45" s="268"/>
      <c r="F45" s="268"/>
      <c r="G45" s="268"/>
      <c r="H45" s="268"/>
      <c r="I45" s="268"/>
      <c r="J45" s="268"/>
      <c r="K45" s="268"/>
      <c r="L45" s="268"/>
      <c r="M45" s="268"/>
      <c r="N45" s="268"/>
      <c r="O45" s="268"/>
      <c r="Q45" s="413" t="str">
        <f t="shared" si="0"/>
        <v/>
      </c>
      <c r="R45" s="254"/>
      <c r="S45" s="254"/>
      <c r="T45" s="414" t="str">
        <f t="shared" si="1"/>
        <v/>
      </c>
      <c r="U45" s="414" t="str">
        <f t="shared" si="2"/>
        <v/>
      </c>
      <c r="V45" s="414" t="str">
        <f t="shared" si="5"/>
        <v/>
      </c>
      <c r="W45" s="414" t="str">
        <f t="shared" si="3"/>
        <v/>
      </c>
      <c r="X45" s="415" t="str">
        <f t="shared" si="4"/>
        <v/>
      </c>
      <c r="Y45" s="282"/>
      <c r="AC45" s="266" t="s">
        <v>877</v>
      </c>
      <c r="AD45" s="830"/>
      <c r="AE45" s="831"/>
      <c r="AF45" s="827"/>
      <c r="AG45" s="827"/>
      <c r="AH45" s="827"/>
    </row>
    <row r="46" spans="2:34" s="160" customFormat="1" ht="18" customHeight="1" thickTop="1" x14ac:dyDescent="0.35">
      <c r="B46" s="216">
        <v>30</v>
      </c>
      <c r="C46" s="267"/>
      <c r="D46" s="267"/>
      <c r="E46" s="268"/>
      <c r="F46" s="268"/>
      <c r="G46" s="268"/>
      <c r="H46" s="268"/>
      <c r="I46" s="268"/>
      <c r="J46" s="268"/>
      <c r="K46" s="268"/>
      <c r="L46" s="268"/>
      <c r="M46" s="268"/>
      <c r="N46" s="268"/>
      <c r="O46" s="268"/>
      <c r="Q46" s="413" t="str">
        <f t="shared" si="0"/>
        <v/>
      </c>
      <c r="R46" s="254"/>
      <c r="S46" s="254"/>
      <c r="T46" s="414" t="str">
        <f t="shared" si="1"/>
        <v/>
      </c>
      <c r="U46" s="414" t="str">
        <f t="shared" si="2"/>
        <v/>
      </c>
      <c r="V46" s="414" t="str">
        <f t="shared" si="5"/>
        <v/>
      </c>
      <c r="W46" s="414" t="str">
        <f t="shared" si="3"/>
        <v/>
      </c>
      <c r="X46" s="415" t="str">
        <f t="shared" si="4"/>
        <v/>
      </c>
      <c r="Y46" s="282"/>
      <c r="AC46" s="269" t="s">
        <v>638</v>
      </c>
      <c r="AD46" s="227" t="s">
        <v>875</v>
      </c>
      <c r="AE46" s="228" t="s">
        <v>887</v>
      </c>
      <c r="AF46" s="245" t="s">
        <v>888</v>
      </c>
      <c r="AG46" s="246" t="s">
        <v>891</v>
      </c>
      <c r="AH46" s="247" t="s">
        <v>890</v>
      </c>
    </row>
    <row r="47" spans="2:34" s="160" customFormat="1" ht="18" customHeight="1" x14ac:dyDescent="0.35">
      <c r="B47" s="216">
        <v>31</v>
      </c>
      <c r="C47" s="267"/>
      <c r="D47" s="267"/>
      <c r="E47" s="268"/>
      <c r="F47" s="268"/>
      <c r="G47" s="268"/>
      <c r="H47" s="268"/>
      <c r="I47" s="268"/>
      <c r="J47" s="268"/>
      <c r="K47" s="268"/>
      <c r="L47" s="268"/>
      <c r="M47" s="268"/>
      <c r="N47" s="268"/>
      <c r="O47" s="268"/>
      <c r="Q47" s="222" t="s">
        <v>899</v>
      </c>
      <c r="R47" s="222"/>
      <c r="S47" s="222"/>
      <c r="T47" s="223">
        <f>SUBTOTAL(109,AdminAutComp[Total $
brut AU])</f>
        <v>0</v>
      </c>
      <c r="U47" s="223">
        <f>SUBTOTAL(109,AdminAutComp[Plafond
indiv.
≤ 5 000$])</f>
        <v>0</v>
      </c>
      <c r="V47" s="223">
        <f>SUBTOTAL(109,AdminAutComp[Plafond
album
≤ 9 000$])</f>
        <v>0</v>
      </c>
      <c r="W47" s="223">
        <f>SUBTOTAL(109,AdminAutComp[Plafond
déboursé])</f>
        <v>0</v>
      </c>
      <c r="X47" s="222"/>
      <c r="Y47" s="283">
        <f>SUBTOTAL(103,AdminAutComp[MONTANT
ACCORDÉ])</f>
        <v>0</v>
      </c>
      <c r="AC47" s="270" t="s">
        <v>647</v>
      </c>
      <c r="AD47" s="271"/>
      <c r="AE47" s="240"/>
      <c r="AF47" s="284" t="str">
        <f>IFERROR(IF(SUM(AE47:AE52)=0,"",AE47/SUM(AE47:AE52)),"")</f>
        <v/>
      </c>
      <c r="AG47" s="285" t="str">
        <f>IFERROR(IF(AF47="","",IF(NOT(AND(AD43="Oui",AD44="Oui")),0,IF(AF47*450&gt;450,450,ROUND(AF47*450,2)))),"")</f>
        <v/>
      </c>
      <c r="AH47" s="259"/>
    </row>
    <row r="48" spans="2:34" ht="18" customHeight="1" x14ac:dyDescent="0.3">
      <c r="B48" s="216">
        <v>32</v>
      </c>
      <c r="C48" s="267"/>
      <c r="D48" s="267"/>
      <c r="E48" s="268"/>
      <c r="F48" s="268"/>
      <c r="G48" s="268"/>
      <c r="H48" s="268"/>
      <c r="I48" s="268"/>
      <c r="J48" s="268"/>
      <c r="K48" s="268"/>
      <c r="L48" s="268"/>
      <c r="M48" s="268"/>
      <c r="N48" s="268"/>
      <c r="O48" s="268"/>
      <c r="AC48" s="229" t="s">
        <v>648</v>
      </c>
      <c r="AD48" s="273"/>
      <c r="AE48" s="230"/>
      <c r="AF48" s="284" t="str">
        <f>IFERROR(IF(SUM(AE47:AE52)=0,"",AE48/SUM(AE47:AE52)),"")</f>
        <v/>
      </c>
      <c r="AG48" s="285" t="str">
        <f>IFERROR(IF(AF48="","",IF(NOT(AND(AD43="Oui",AD44="Oui")),0,IF(AF48*450&gt;450,450,ROUND(AF48*450,2)))),"")</f>
        <v/>
      </c>
      <c r="AH48" s="259"/>
    </row>
    <row r="49" spans="2:34" ht="18" customHeight="1" x14ac:dyDescent="0.3">
      <c r="B49" s="216">
        <v>33</v>
      </c>
      <c r="C49" s="267"/>
      <c r="D49" s="267"/>
      <c r="E49" s="268"/>
      <c r="F49" s="268"/>
      <c r="G49" s="268"/>
      <c r="H49" s="268"/>
      <c r="I49" s="268"/>
      <c r="J49" s="268"/>
      <c r="K49" s="268"/>
      <c r="L49" s="268"/>
      <c r="M49" s="268"/>
      <c r="N49" s="268"/>
      <c r="O49" s="268"/>
      <c r="AC49" s="239" t="s">
        <v>649</v>
      </c>
      <c r="AD49" s="271"/>
      <c r="AE49" s="240"/>
      <c r="AF49" s="286" t="str">
        <f>IFERROR(IF(SUM(AE47:AE52)=0,"",AE49/SUM(AE47:AE52)),"")</f>
        <v/>
      </c>
      <c r="AG49" s="285" t="str">
        <f>IFERROR(IF(AF49="","",IF(NOT(AND(AD43="Oui",AD44="Oui")),0,IF(AF49*450&gt;450,450,ROUND(AF49*450,2)))),"")</f>
        <v/>
      </c>
      <c r="AH49" s="259"/>
    </row>
    <row r="50" spans="2:34" ht="18" customHeight="1" x14ac:dyDescent="0.3">
      <c r="B50" s="216">
        <v>34</v>
      </c>
      <c r="C50" s="267"/>
      <c r="D50" s="267"/>
      <c r="E50" s="268"/>
      <c r="F50" s="268"/>
      <c r="G50" s="268"/>
      <c r="H50" s="268"/>
      <c r="I50" s="268"/>
      <c r="J50" s="268"/>
      <c r="K50" s="268"/>
      <c r="L50" s="268"/>
      <c r="M50" s="268"/>
      <c r="N50" s="268"/>
      <c r="O50" s="268"/>
      <c r="AC50" s="229" t="s">
        <v>878</v>
      </c>
      <c r="AD50" s="273"/>
      <c r="AE50" s="230"/>
      <c r="AF50" s="286" t="str">
        <f>IFERROR(IF(SUM(AE47:AE52)=0,"",AE50/SUM(AE47:AE52)),"")</f>
        <v/>
      </c>
      <c r="AG50" s="285" t="str">
        <f>IFERROR(IF(AF50="","",IF(NOT(AND(AD43="Oui",AD44="Oui")),0,IF(AF50*450&gt;450,450,ROUND(AF50*450,2)))),"")</f>
        <v/>
      </c>
      <c r="AH50" s="259"/>
    </row>
    <row r="51" spans="2:34" ht="18" customHeight="1" x14ac:dyDescent="0.3">
      <c r="B51" s="216">
        <v>35</v>
      </c>
      <c r="C51" s="267"/>
      <c r="D51" s="267"/>
      <c r="E51" s="268"/>
      <c r="F51" s="268"/>
      <c r="G51" s="268"/>
      <c r="H51" s="268"/>
      <c r="I51" s="268"/>
      <c r="J51" s="268"/>
      <c r="K51" s="268"/>
      <c r="L51" s="268"/>
      <c r="M51" s="268"/>
      <c r="N51" s="268"/>
      <c r="O51" s="268"/>
      <c r="AC51" s="239" t="s">
        <v>879</v>
      </c>
      <c r="AD51" s="271"/>
      <c r="AE51" s="240"/>
      <c r="AF51" s="286" t="str">
        <f>IFERROR(IF(SUM(AE47:AE52)=0,"",AE51/SUM(AE47:AE52)),"")</f>
        <v/>
      </c>
      <c r="AG51" s="285" t="str">
        <f>IFERROR(IF(AF51="","",IF(NOT(AND(AD43="Oui",AD44="Oui")),0,IF(AF51*450&gt;450,450,ROUND(AF51*450,2)))),"")</f>
        <v/>
      </c>
      <c r="AH51" s="259"/>
    </row>
    <row r="52" spans="2:34" ht="18" customHeight="1" thickBot="1" x14ac:dyDescent="0.35">
      <c r="B52" s="216">
        <v>36</v>
      </c>
      <c r="C52" s="267"/>
      <c r="D52" s="267"/>
      <c r="E52" s="268"/>
      <c r="F52" s="268"/>
      <c r="G52" s="268"/>
      <c r="H52" s="268"/>
      <c r="I52" s="268"/>
      <c r="J52" s="268"/>
      <c r="K52" s="268"/>
      <c r="L52" s="268"/>
      <c r="M52" s="268"/>
      <c r="N52" s="268"/>
      <c r="O52" s="268"/>
      <c r="AC52" s="234" t="s">
        <v>880</v>
      </c>
      <c r="AD52" s="275"/>
      <c r="AE52" s="235"/>
      <c r="AF52" s="287" t="str">
        <f>IFERROR(IF(SUM(AE47:AE52)=0,"",AE52/SUM(AE47:AE52)),"")</f>
        <v/>
      </c>
      <c r="AG52" s="288" t="str">
        <f>IFERROR(IF(AF52="","",IF(NOT(AND(AD43="Oui",AD44="Oui")),0,IF(AF52*450&gt;450,450,ROUND(AF52*450,2)))),"")</f>
        <v/>
      </c>
      <c r="AH52" s="260"/>
    </row>
    <row r="53" spans="2:34" ht="18" customHeight="1" x14ac:dyDescent="0.3">
      <c r="B53" s="216">
        <v>37</v>
      </c>
      <c r="C53" s="267"/>
      <c r="D53" s="267"/>
      <c r="E53" s="268"/>
      <c r="F53" s="268"/>
      <c r="G53" s="268"/>
      <c r="H53" s="268"/>
      <c r="I53" s="268"/>
      <c r="J53" s="268"/>
      <c r="K53" s="268"/>
      <c r="L53" s="268"/>
      <c r="M53" s="268"/>
      <c r="N53" s="268"/>
      <c r="O53" s="268"/>
      <c r="AC53" s="241" t="s">
        <v>650</v>
      </c>
      <c r="AD53" s="277"/>
      <c r="AE53" s="242"/>
      <c r="AF53" s="289" t="str">
        <f>IFERROR(IF(SUM(AE53:AE58)=0,"",AE53/SUM(AE53:AE58)),"")</f>
        <v/>
      </c>
      <c r="AG53" s="290" t="str">
        <f>IFERROR(IF(AF53="","",IF(NOT(AND(AD43="Oui",AD44="Oui")),0,IF(AF53*450&gt;450,450,ROUND(AF53*450,2)))),"")</f>
        <v/>
      </c>
      <c r="AH53" s="261"/>
    </row>
    <row r="54" spans="2:34" ht="18" customHeight="1" x14ac:dyDescent="0.3">
      <c r="B54" s="216">
        <v>38</v>
      </c>
      <c r="C54" s="267"/>
      <c r="D54" s="267"/>
      <c r="E54" s="268"/>
      <c r="F54" s="268"/>
      <c r="G54" s="268"/>
      <c r="H54" s="268"/>
      <c r="I54" s="268"/>
      <c r="J54" s="268"/>
      <c r="K54" s="268"/>
      <c r="L54" s="268"/>
      <c r="M54" s="268"/>
      <c r="N54" s="268"/>
      <c r="O54" s="268"/>
      <c r="AC54" s="229" t="s">
        <v>651</v>
      </c>
      <c r="AD54" s="273"/>
      <c r="AE54" s="230"/>
      <c r="AF54" s="291" t="str">
        <f>IFERROR(IF(SUM(AE53:AE58)=0,"",AE54/SUM(AE53:AE58)),"")</f>
        <v/>
      </c>
      <c r="AG54" s="285" t="str">
        <f>IFERROR(IF(AF54="","",IF(NOT(AND(AD43="Oui",AD44="Oui")),0,IF(AF54*450&gt;450,450,ROUND(AF54*450,2)))),"")</f>
        <v/>
      </c>
      <c r="AH54" s="259"/>
    </row>
    <row r="55" spans="2:34" ht="18" customHeight="1" x14ac:dyDescent="0.3">
      <c r="B55" s="216">
        <v>39</v>
      </c>
      <c r="C55" s="267"/>
      <c r="D55" s="267"/>
      <c r="E55" s="268"/>
      <c r="F55" s="268"/>
      <c r="G55" s="268"/>
      <c r="H55" s="268"/>
      <c r="I55" s="268"/>
      <c r="J55" s="268"/>
      <c r="K55" s="268"/>
      <c r="L55" s="268"/>
      <c r="M55" s="268"/>
      <c r="N55" s="268"/>
      <c r="O55" s="268"/>
      <c r="AC55" s="239" t="s">
        <v>652</v>
      </c>
      <c r="AD55" s="271"/>
      <c r="AE55" s="240"/>
      <c r="AF55" s="291" t="str">
        <f>IFERROR(IF(SUM(AE53:AE58)=0,"",AE55/SUM(AE53:AE58)),"")</f>
        <v/>
      </c>
      <c r="AG55" s="285" t="str">
        <f>IFERROR(IF(AF55="","",IF(NOT(AND(AD43="Oui",AD44="Oui")),0,IF(AF55*450&gt;450,450,ROUND(AF55*450,2)))),"")</f>
        <v/>
      </c>
      <c r="AH55" s="259"/>
    </row>
    <row r="56" spans="2:34" ht="18" customHeight="1" x14ac:dyDescent="0.3">
      <c r="B56" s="216">
        <v>40</v>
      </c>
      <c r="C56" s="267"/>
      <c r="D56" s="267"/>
      <c r="E56" s="268"/>
      <c r="F56" s="268"/>
      <c r="G56" s="268"/>
      <c r="H56" s="268"/>
      <c r="I56" s="268"/>
      <c r="J56" s="268"/>
      <c r="K56" s="268"/>
      <c r="L56" s="268"/>
      <c r="M56" s="268"/>
      <c r="N56" s="268"/>
      <c r="O56" s="268"/>
      <c r="AC56" s="229" t="s">
        <v>881</v>
      </c>
      <c r="AD56" s="273"/>
      <c r="AE56" s="230"/>
      <c r="AF56" s="291" t="str">
        <f>IFERROR(IF(SUM(AE53:AE58)=0,"",AE56/SUM(AE53:AE58)),"")</f>
        <v/>
      </c>
      <c r="AG56" s="285" t="str">
        <f>IFERROR(IF(AF56="","",IF(NOT(AND(AD43="Oui",AD44="Oui")),0,IF(AF56*450&gt;450,450,ROUND(AF56*450,2)))),"")</f>
        <v/>
      </c>
      <c r="AH56" s="259"/>
    </row>
    <row r="57" spans="2:34" ht="18" customHeight="1" x14ac:dyDescent="0.3">
      <c r="B57" s="216">
        <v>41</v>
      </c>
      <c r="C57" s="267"/>
      <c r="D57" s="267"/>
      <c r="E57" s="268"/>
      <c r="F57" s="268"/>
      <c r="G57" s="268"/>
      <c r="H57" s="268"/>
      <c r="I57" s="268"/>
      <c r="J57" s="268"/>
      <c r="K57" s="268"/>
      <c r="L57" s="268"/>
      <c r="M57" s="268"/>
      <c r="N57" s="268"/>
      <c r="O57" s="268"/>
      <c r="AC57" s="239" t="s">
        <v>882</v>
      </c>
      <c r="AD57" s="271"/>
      <c r="AE57" s="240"/>
      <c r="AF57" s="291" t="str">
        <f>IFERROR(IF(SUM(AE53:AE58)=0,"",AE57/SUM(AE53:AE58)),"")</f>
        <v/>
      </c>
      <c r="AG57" s="285" t="str">
        <f>IFERROR(IF(AF57="","",IF(NOT(AND(AD43="Oui",AD44="Oui")),0,IF(AF57*450&gt;450,450,ROUND(AF57*450,2)))),"")</f>
        <v/>
      </c>
      <c r="AH57" s="259"/>
    </row>
    <row r="58" spans="2:34" ht="18" customHeight="1" thickBot="1" x14ac:dyDescent="0.35">
      <c r="B58" s="216">
        <v>42</v>
      </c>
      <c r="C58" s="267"/>
      <c r="D58" s="267"/>
      <c r="E58" s="268"/>
      <c r="F58" s="268"/>
      <c r="G58" s="268"/>
      <c r="H58" s="268"/>
      <c r="I58" s="268"/>
      <c r="J58" s="268"/>
      <c r="K58" s="268"/>
      <c r="L58" s="268"/>
      <c r="M58" s="268"/>
      <c r="N58" s="268"/>
      <c r="O58" s="268"/>
      <c r="AC58" s="234" t="s">
        <v>883</v>
      </c>
      <c r="AD58" s="275"/>
      <c r="AE58" s="235"/>
      <c r="AF58" s="292" t="str">
        <f>IFERROR(IF(SUM(AE53:AE58)=0,"",AE58/SUM(AE53:AE58)),"")</f>
        <v/>
      </c>
      <c r="AG58" s="288" t="str">
        <f>IFERROR(IF(AF58="","",IF(NOT(AND(AD43="Oui",AD44="Oui")),0,IF(AF58*450&gt;450,450,ROUND(AF58*450,2)))),"")</f>
        <v/>
      </c>
      <c r="AH58" s="260"/>
    </row>
    <row r="59" spans="2:34" ht="18" customHeight="1" x14ac:dyDescent="0.3">
      <c r="B59" s="216">
        <v>43</v>
      </c>
      <c r="C59" s="267"/>
      <c r="D59" s="267"/>
      <c r="E59" s="268"/>
      <c r="F59" s="268"/>
      <c r="G59" s="268"/>
      <c r="H59" s="268"/>
      <c r="I59" s="268"/>
      <c r="J59" s="268"/>
      <c r="K59" s="268"/>
      <c r="L59" s="268"/>
      <c r="M59" s="268"/>
      <c r="N59" s="268"/>
      <c r="O59" s="268"/>
      <c r="AC59" s="243" t="s">
        <v>653</v>
      </c>
      <c r="AD59" s="279"/>
      <c r="AE59" s="244"/>
      <c r="AF59" s="251" t="s">
        <v>900</v>
      </c>
      <c r="AG59" s="252" t="s">
        <v>900</v>
      </c>
      <c r="AH59" s="253" t="s">
        <v>900</v>
      </c>
    </row>
    <row r="60" spans="2:34" ht="18" customHeight="1" x14ac:dyDescent="0.3">
      <c r="B60" s="216">
        <v>44</v>
      </c>
      <c r="C60" s="267"/>
      <c r="D60" s="267"/>
      <c r="E60" s="268"/>
      <c r="F60" s="268"/>
      <c r="G60" s="268"/>
      <c r="H60" s="268"/>
      <c r="I60" s="268"/>
      <c r="J60" s="268"/>
      <c r="K60" s="268"/>
      <c r="L60" s="268"/>
      <c r="M60" s="268"/>
      <c r="N60" s="268"/>
      <c r="O60" s="268"/>
      <c r="AC60" s="229" t="s">
        <v>654</v>
      </c>
      <c r="AD60" s="273"/>
      <c r="AE60" s="230"/>
      <c r="AF60" s="248" t="s">
        <v>900</v>
      </c>
      <c r="AG60" s="249" t="s">
        <v>900</v>
      </c>
      <c r="AH60" s="250" t="s">
        <v>900</v>
      </c>
    </row>
    <row r="61" spans="2:34" ht="18" customHeight="1" x14ac:dyDescent="0.3">
      <c r="B61" s="216">
        <v>45</v>
      </c>
      <c r="C61" s="267"/>
      <c r="D61" s="267"/>
      <c r="E61" s="268"/>
      <c r="F61" s="268"/>
      <c r="G61" s="268"/>
      <c r="H61" s="268"/>
      <c r="I61" s="268"/>
      <c r="J61" s="268"/>
      <c r="K61" s="268"/>
      <c r="L61" s="268"/>
      <c r="M61" s="268"/>
      <c r="N61" s="268"/>
      <c r="O61" s="268"/>
      <c r="AC61" s="239" t="s">
        <v>655</v>
      </c>
      <c r="AD61" s="271"/>
      <c r="AE61" s="240"/>
      <c r="AF61" s="248" t="s">
        <v>900</v>
      </c>
      <c r="AG61" s="249" t="s">
        <v>900</v>
      </c>
      <c r="AH61" s="250" t="s">
        <v>900</v>
      </c>
    </row>
    <row r="62" spans="2:34" ht="18" customHeight="1" x14ac:dyDescent="0.3">
      <c r="B62" s="216">
        <v>46</v>
      </c>
      <c r="C62" s="267"/>
      <c r="D62" s="267"/>
      <c r="E62" s="268"/>
      <c r="F62" s="268"/>
      <c r="G62" s="268"/>
      <c r="H62" s="268"/>
      <c r="I62" s="268"/>
      <c r="J62" s="268"/>
      <c r="K62" s="268"/>
      <c r="L62" s="268"/>
      <c r="M62" s="268"/>
      <c r="N62" s="268"/>
      <c r="O62" s="268"/>
      <c r="AC62" s="229" t="s">
        <v>884</v>
      </c>
      <c r="AD62" s="273"/>
      <c r="AE62" s="230"/>
      <c r="AF62" s="248" t="s">
        <v>900</v>
      </c>
      <c r="AG62" s="249" t="s">
        <v>900</v>
      </c>
      <c r="AH62" s="250" t="s">
        <v>900</v>
      </c>
    </row>
    <row r="63" spans="2:34" ht="18" customHeight="1" x14ac:dyDescent="0.3">
      <c r="B63" s="216">
        <v>47</v>
      </c>
      <c r="C63" s="267"/>
      <c r="D63" s="267"/>
      <c r="E63" s="268"/>
      <c r="F63" s="268"/>
      <c r="G63" s="268"/>
      <c r="H63" s="268"/>
      <c r="I63" s="268"/>
      <c r="J63" s="268"/>
      <c r="K63" s="268"/>
      <c r="L63" s="268"/>
      <c r="M63" s="268"/>
      <c r="N63" s="268"/>
      <c r="O63" s="268"/>
      <c r="AC63" s="239" t="s">
        <v>885</v>
      </c>
      <c r="AD63" s="271"/>
      <c r="AE63" s="240"/>
      <c r="AF63" s="248" t="s">
        <v>900</v>
      </c>
      <c r="AG63" s="249" t="s">
        <v>900</v>
      </c>
      <c r="AH63" s="250" t="s">
        <v>900</v>
      </c>
    </row>
    <row r="64" spans="2:34" ht="18" customHeight="1" x14ac:dyDescent="0.3">
      <c r="B64" s="216">
        <v>48</v>
      </c>
      <c r="C64" s="267"/>
      <c r="D64" s="267"/>
      <c r="E64" s="268"/>
      <c r="F64" s="268"/>
      <c r="G64" s="268"/>
      <c r="H64" s="268"/>
      <c r="I64" s="268"/>
      <c r="J64" s="268"/>
      <c r="K64" s="268"/>
      <c r="L64" s="268"/>
      <c r="M64" s="268"/>
      <c r="N64" s="268"/>
      <c r="O64" s="268"/>
      <c r="AC64" s="229" t="s">
        <v>886</v>
      </c>
      <c r="AD64" s="273"/>
      <c r="AE64" s="230"/>
      <c r="AF64" s="248" t="s">
        <v>900</v>
      </c>
      <c r="AG64" s="249" t="s">
        <v>900</v>
      </c>
      <c r="AH64" s="250" t="s">
        <v>900</v>
      </c>
    </row>
    <row r="65" spans="2:34" ht="18" customHeight="1" thickBot="1" x14ac:dyDescent="0.35">
      <c r="B65" s="216">
        <v>49</v>
      </c>
      <c r="C65" s="267"/>
      <c r="D65" s="267"/>
      <c r="E65" s="268"/>
      <c r="F65" s="268"/>
      <c r="G65" s="268"/>
      <c r="H65" s="268"/>
      <c r="I65" s="268"/>
      <c r="J65" s="268"/>
      <c r="K65" s="268"/>
      <c r="L65" s="268"/>
      <c r="M65" s="268"/>
      <c r="N65" s="268"/>
      <c r="O65" s="268"/>
      <c r="AC65" s="231" t="s">
        <v>672</v>
      </c>
      <c r="AD65" s="297"/>
      <c r="AE65" s="232">
        <f>IFERROR(SUM(AE47:AE52)+SUM(AE53:AE58)+SUM(AE59:AE64),0)</f>
        <v>0</v>
      </c>
      <c r="AF65" s="236">
        <f>IFERROR(SUM(AF47:AF52)+SUM(AF53:AF58),0)</f>
        <v>0</v>
      </c>
      <c r="AG65" s="237">
        <f>IFERROR(SUM(AG47:AG52)+SUM(AG53:AG58),0)</f>
        <v>0</v>
      </c>
      <c r="AH65" s="238">
        <f>IFERROR(SUM(AH47:AH52)+SUM(AH53:AH58),0)</f>
        <v>0</v>
      </c>
    </row>
    <row r="66" spans="2:34" ht="18" customHeight="1" thickTop="1" thickBot="1" x14ac:dyDescent="0.35">
      <c r="B66" s="216">
        <v>50</v>
      </c>
      <c r="C66" s="267"/>
      <c r="D66" s="267"/>
      <c r="E66" s="268"/>
      <c r="F66" s="268"/>
      <c r="G66" s="268"/>
      <c r="H66" s="268"/>
      <c r="I66" s="268"/>
      <c r="J66" s="268"/>
      <c r="K66" s="268"/>
      <c r="L66" s="268"/>
      <c r="M66" s="268"/>
      <c r="N66" s="268"/>
      <c r="O66" s="268"/>
    </row>
    <row r="67" spans="2:34" ht="18" customHeight="1" thickTop="1" thickBot="1" x14ac:dyDescent="0.35">
      <c r="B67" s="216">
        <v>51</v>
      </c>
      <c r="C67" s="267"/>
      <c r="D67" s="267"/>
      <c r="E67" s="268"/>
      <c r="F67" s="268"/>
      <c r="G67" s="268"/>
      <c r="H67" s="268"/>
      <c r="I67" s="268"/>
      <c r="J67" s="268"/>
      <c r="K67" s="268"/>
      <c r="L67" s="268"/>
      <c r="M67" s="268"/>
      <c r="N67" s="268"/>
      <c r="O67" s="268"/>
      <c r="AB67" s="233">
        <v>3</v>
      </c>
      <c r="AC67" s="224" t="s">
        <v>901</v>
      </c>
      <c r="AD67" s="821"/>
      <c r="AE67" s="822"/>
      <c r="AF67" s="89"/>
      <c r="AG67" s="89"/>
      <c r="AH67" s="89"/>
    </row>
    <row r="68" spans="2:34" ht="18" customHeight="1" thickTop="1" x14ac:dyDescent="0.35">
      <c r="B68" s="216">
        <v>52</v>
      </c>
      <c r="C68" s="267"/>
      <c r="D68" s="267"/>
      <c r="E68" s="268"/>
      <c r="F68" s="268"/>
      <c r="G68" s="268"/>
      <c r="H68" s="268"/>
      <c r="I68" s="268"/>
      <c r="J68" s="268"/>
      <c r="K68" s="268"/>
      <c r="L68" s="268"/>
      <c r="M68" s="268"/>
      <c r="N68" s="268"/>
      <c r="O68" s="268"/>
      <c r="AB68"/>
      <c r="AC68" s="225" t="s">
        <v>656</v>
      </c>
      <c r="AD68" s="823"/>
      <c r="AE68" s="824"/>
      <c r="AF68" s="221"/>
      <c r="AG68" s="221"/>
      <c r="AH68" s="221"/>
    </row>
    <row r="69" spans="2:34" ht="18" customHeight="1" x14ac:dyDescent="0.3">
      <c r="B69" s="216">
        <v>53</v>
      </c>
      <c r="C69" s="267"/>
      <c r="D69" s="267"/>
      <c r="E69" s="268"/>
      <c r="F69" s="268"/>
      <c r="G69" s="268"/>
      <c r="H69" s="268"/>
      <c r="I69" s="268"/>
      <c r="J69" s="268"/>
      <c r="K69" s="268"/>
      <c r="L69" s="268"/>
      <c r="M69" s="268"/>
      <c r="N69" s="268"/>
      <c r="O69" s="268"/>
      <c r="AC69" s="225" t="s">
        <v>874</v>
      </c>
      <c r="AD69" s="825"/>
      <c r="AE69" s="826"/>
      <c r="AF69" s="827" t="s">
        <v>659</v>
      </c>
      <c r="AG69" s="827"/>
      <c r="AH69" s="827"/>
    </row>
    <row r="70" spans="2:34" ht="18" customHeight="1" thickBot="1" x14ac:dyDescent="0.35">
      <c r="B70" s="216">
        <v>54</v>
      </c>
      <c r="C70" s="267"/>
      <c r="D70" s="267"/>
      <c r="E70" s="268"/>
      <c r="F70" s="268"/>
      <c r="G70" s="268"/>
      <c r="H70" s="268"/>
      <c r="I70" s="268"/>
      <c r="J70" s="268"/>
      <c r="K70" s="268"/>
      <c r="L70" s="268"/>
      <c r="M70" s="268"/>
      <c r="N70" s="268"/>
      <c r="O70" s="268"/>
      <c r="AC70" s="225" t="s">
        <v>877</v>
      </c>
      <c r="AD70" s="823"/>
      <c r="AE70" s="824"/>
      <c r="AF70" s="827"/>
      <c r="AG70" s="827"/>
      <c r="AH70" s="827"/>
    </row>
    <row r="71" spans="2:34" ht="18" customHeight="1" thickTop="1" x14ac:dyDescent="0.3">
      <c r="B71" s="216">
        <v>55</v>
      </c>
      <c r="C71" s="267"/>
      <c r="D71" s="267"/>
      <c r="E71" s="268"/>
      <c r="F71" s="268"/>
      <c r="G71" s="268"/>
      <c r="H71" s="268"/>
      <c r="I71" s="268"/>
      <c r="J71" s="268"/>
      <c r="K71" s="268"/>
      <c r="L71" s="268"/>
      <c r="M71" s="268"/>
      <c r="N71" s="268"/>
      <c r="O71" s="268"/>
      <c r="AC71" s="226" t="s">
        <v>638</v>
      </c>
      <c r="AD71" s="227" t="s">
        <v>875</v>
      </c>
      <c r="AE71" s="228" t="s">
        <v>887</v>
      </c>
      <c r="AF71" s="245" t="s">
        <v>888</v>
      </c>
      <c r="AG71" s="246" t="s">
        <v>891</v>
      </c>
      <c r="AH71" s="247" t="s">
        <v>890</v>
      </c>
    </row>
    <row r="72" spans="2:34" ht="18" customHeight="1" x14ac:dyDescent="0.3">
      <c r="B72" s="216">
        <v>56</v>
      </c>
      <c r="C72" s="267"/>
      <c r="D72" s="267"/>
      <c r="E72" s="268"/>
      <c r="F72" s="268"/>
      <c r="G72" s="268"/>
      <c r="H72" s="268"/>
      <c r="I72" s="268"/>
      <c r="J72" s="268"/>
      <c r="K72" s="268"/>
      <c r="L72" s="268"/>
      <c r="M72" s="268"/>
      <c r="N72" s="268"/>
      <c r="O72" s="268"/>
      <c r="AC72" s="239" t="s">
        <v>647</v>
      </c>
      <c r="AD72" s="271"/>
      <c r="AE72" s="240"/>
      <c r="AF72" s="284" t="str">
        <f>IFERROR(IF(SUM(AE72:AE77)=0,"",AE72/SUM(AE72:AE77)),"")</f>
        <v/>
      </c>
      <c r="AG72" s="285" t="str">
        <f>IFERROR(IF(AF72="","",IF(NOT(AND(AD68="Oui",AD69="Oui")),0,IF(AF72*450&gt;450,450,ROUND(AF72*450,2)))),"")</f>
        <v/>
      </c>
      <c r="AH72" s="259"/>
    </row>
    <row r="73" spans="2:34" ht="18" customHeight="1" x14ac:dyDescent="0.3">
      <c r="B73" s="216">
        <v>57</v>
      </c>
      <c r="C73" s="267"/>
      <c r="D73" s="267"/>
      <c r="E73" s="268"/>
      <c r="F73" s="268"/>
      <c r="G73" s="268"/>
      <c r="H73" s="268"/>
      <c r="I73" s="268"/>
      <c r="J73" s="268"/>
      <c r="K73" s="268"/>
      <c r="L73" s="268"/>
      <c r="M73" s="268"/>
      <c r="N73" s="268"/>
      <c r="O73" s="268"/>
      <c r="AC73" s="229" t="s">
        <v>648</v>
      </c>
      <c r="AD73" s="273"/>
      <c r="AE73" s="230"/>
      <c r="AF73" s="284" t="str">
        <f>IFERROR(IF(SUM(AE72:AE77)=0,"",AE73/SUM(AE72:AE77)),"")</f>
        <v/>
      </c>
      <c r="AG73" s="285" t="str">
        <f>IFERROR(IF(AF73="","",IF(NOT(AND(AD68="Oui",AD69="Oui")),0,IF(AF73*450&gt;450,450,ROUND(AF73*450,2)))),"")</f>
        <v/>
      </c>
      <c r="AH73" s="259"/>
    </row>
    <row r="74" spans="2:34" ht="18" customHeight="1" x14ac:dyDescent="0.3">
      <c r="B74" s="216">
        <v>58</v>
      </c>
      <c r="C74" s="267"/>
      <c r="D74" s="267"/>
      <c r="E74" s="268"/>
      <c r="F74" s="268"/>
      <c r="G74" s="268"/>
      <c r="H74" s="268"/>
      <c r="I74" s="268"/>
      <c r="J74" s="268"/>
      <c r="K74" s="268"/>
      <c r="L74" s="268"/>
      <c r="M74" s="268"/>
      <c r="N74" s="268"/>
      <c r="O74" s="268"/>
      <c r="AC74" s="239" t="s">
        <v>649</v>
      </c>
      <c r="AD74" s="271"/>
      <c r="AE74" s="240"/>
      <c r="AF74" s="286" t="str">
        <f>IFERROR(IF(SUM(AE72:AE77)=0,"",AE74/SUM(AE72:AE77)),"")</f>
        <v/>
      </c>
      <c r="AG74" s="285" t="str">
        <f>IFERROR(IF(AF74="","",IF(NOT(AND(AD68="Oui",AD69="Oui")),0,IF(AF74*450&gt;450,450,ROUND(AF74*450,2)))),"")</f>
        <v/>
      </c>
      <c r="AH74" s="259"/>
    </row>
    <row r="75" spans="2:34" ht="18" customHeight="1" x14ac:dyDescent="0.3">
      <c r="B75" s="216">
        <v>59</v>
      </c>
      <c r="C75" s="267"/>
      <c r="D75" s="267"/>
      <c r="E75" s="268"/>
      <c r="F75" s="268"/>
      <c r="G75" s="268"/>
      <c r="H75" s="268"/>
      <c r="I75" s="268"/>
      <c r="J75" s="268"/>
      <c r="K75" s="268"/>
      <c r="L75" s="268"/>
      <c r="M75" s="268"/>
      <c r="N75" s="268"/>
      <c r="O75" s="268"/>
      <c r="AC75" s="229" t="s">
        <v>878</v>
      </c>
      <c r="AD75" s="273"/>
      <c r="AE75" s="230"/>
      <c r="AF75" s="286" t="str">
        <f>IFERROR(IF(SUM(AE72:AE77)=0,"",AE75/SUM(AE72:AE77)),"")</f>
        <v/>
      </c>
      <c r="AG75" s="285" t="str">
        <f>IFERROR(IF(AF75="","",IF(NOT(AND(AD68="Oui",AD69="Oui")),0,IF(AF75*450&gt;450,450,ROUND(AF75*450,2)))),"")</f>
        <v/>
      </c>
      <c r="AH75" s="259"/>
    </row>
    <row r="76" spans="2:34" ht="18" customHeight="1" x14ac:dyDescent="0.3">
      <c r="B76" s="216">
        <v>60</v>
      </c>
      <c r="C76" s="267"/>
      <c r="D76" s="267"/>
      <c r="E76" s="268"/>
      <c r="F76" s="268"/>
      <c r="G76" s="268"/>
      <c r="H76" s="268"/>
      <c r="I76" s="268"/>
      <c r="J76" s="268"/>
      <c r="K76" s="268"/>
      <c r="L76" s="268"/>
      <c r="M76" s="268"/>
      <c r="N76" s="268"/>
      <c r="O76" s="268"/>
      <c r="AC76" s="239" t="s">
        <v>879</v>
      </c>
      <c r="AD76" s="271"/>
      <c r="AE76" s="240"/>
      <c r="AF76" s="286" t="str">
        <f>IFERROR(IF(SUM(AE72:AE77)=0,"",AE76/SUM(AE72:AE77)),"")</f>
        <v/>
      </c>
      <c r="AG76" s="285" t="str">
        <f>IFERROR(IF(AF76="","",IF(NOT(AND(AD68="Oui",AD69="Oui")),0,IF(AF76*450&gt;450,450,ROUND(AF76*450,2)))),"")</f>
        <v/>
      </c>
      <c r="AH76" s="259"/>
    </row>
    <row r="77" spans="2:34" ht="18" customHeight="1" thickBot="1" x14ac:dyDescent="0.35">
      <c r="B77" s="216">
        <v>61</v>
      </c>
      <c r="C77" s="267"/>
      <c r="D77" s="267"/>
      <c r="E77" s="268"/>
      <c r="F77" s="268"/>
      <c r="G77" s="268"/>
      <c r="H77" s="268"/>
      <c r="I77" s="268"/>
      <c r="J77" s="268"/>
      <c r="K77" s="268"/>
      <c r="L77" s="268"/>
      <c r="M77" s="268"/>
      <c r="N77" s="268"/>
      <c r="O77" s="268"/>
      <c r="AC77" s="234" t="s">
        <v>880</v>
      </c>
      <c r="AD77" s="275"/>
      <c r="AE77" s="235"/>
      <c r="AF77" s="287" t="str">
        <f>IFERROR(IF(SUM(AE72:AE77)=0,"",AE77/SUM(AE72:AE77)),"")</f>
        <v/>
      </c>
      <c r="AG77" s="288" t="str">
        <f>IFERROR(IF(AF77="","",IF(NOT(AND(AD68="Oui",AD69="Oui")),0,IF(AF77*450&gt;450,450,ROUND(AF77*450,2)))),"")</f>
        <v/>
      </c>
      <c r="AH77" s="260"/>
    </row>
    <row r="78" spans="2:34" ht="18" customHeight="1" x14ac:dyDescent="0.3">
      <c r="B78" s="216">
        <v>62</v>
      </c>
      <c r="C78" s="267"/>
      <c r="D78" s="267"/>
      <c r="E78" s="268"/>
      <c r="F78" s="268"/>
      <c r="G78" s="268"/>
      <c r="H78" s="268"/>
      <c r="I78" s="268"/>
      <c r="J78" s="268"/>
      <c r="K78" s="268"/>
      <c r="L78" s="268"/>
      <c r="M78" s="268"/>
      <c r="N78" s="268"/>
      <c r="O78" s="268"/>
      <c r="AC78" s="241" t="s">
        <v>650</v>
      </c>
      <c r="AD78" s="277"/>
      <c r="AE78" s="242"/>
      <c r="AF78" s="289" t="str">
        <f>IFERROR(IF(SUM(AE78:AE83)=0,"",AE78/SUM(AE78:AE83)),"")</f>
        <v/>
      </c>
      <c r="AG78" s="290" t="str">
        <f>IFERROR(IF(AF78="","",IF(NOT(AND(AD68="Oui",AD69="Oui")),0,IF(AF78*450&gt;450,450,ROUND(AF78*450,2)))),"")</f>
        <v/>
      </c>
      <c r="AH78" s="261"/>
    </row>
    <row r="79" spans="2:34" ht="18" customHeight="1" x14ac:dyDescent="0.3">
      <c r="B79" s="216">
        <v>63</v>
      </c>
      <c r="C79" s="267"/>
      <c r="D79" s="267"/>
      <c r="E79" s="268"/>
      <c r="F79" s="268"/>
      <c r="G79" s="268"/>
      <c r="H79" s="268"/>
      <c r="I79" s="268"/>
      <c r="J79" s="268"/>
      <c r="K79" s="268"/>
      <c r="L79" s="268"/>
      <c r="M79" s="268"/>
      <c r="N79" s="268"/>
      <c r="O79" s="268"/>
      <c r="AC79" s="229" t="s">
        <v>651</v>
      </c>
      <c r="AD79" s="273"/>
      <c r="AE79" s="230"/>
      <c r="AF79" s="291" t="str">
        <f>IFERROR(IF(SUM(AE78:AE83)=0,"",AE79/SUM(AE78:AE83)),"")</f>
        <v/>
      </c>
      <c r="AG79" s="285" t="str">
        <f>IFERROR(IF(AF79="","",IF(NOT(AND(AD68="Oui",AD69="Oui")),0,IF(AF79*450&gt;450,450,ROUND(AF79*450,2)))),"")</f>
        <v/>
      </c>
      <c r="AH79" s="259"/>
    </row>
    <row r="80" spans="2:34" ht="18" customHeight="1" x14ac:dyDescent="0.3">
      <c r="B80" s="216">
        <v>64</v>
      </c>
      <c r="C80" s="267"/>
      <c r="D80" s="267"/>
      <c r="E80" s="268"/>
      <c r="F80" s="268"/>
      <c r="G80" s="268"/>
      <c r="H80" s="268"/>
      <c r="I80" s="268"/>
      <c r="J80" s="268"/>
      <c r="K80" s="268"/>
      <c r="L80" s="268"/>
      <c r="M80" s="268"/>
      <c r="N80" s="268"/>
      <c r="O80" s="268"/>
      <c r="AC80" s="239" t="s">
        <v>652</v>
      </c>
      <c r="AD80" s="271"/>
      <c r="AE80" s="240"/>
      <c r="AF80" s="291" t="str">
        <f>IFERROR(IF(SUM(AE78:AE83)=0,"",AE80/SUM(AE78:AE83)),"")</f>
        <v/>
      </c>
      <c r="AG80" s="285" t="str">
        <f>IFERROR(IF(AF80="","",IF(NOT(AND(AD68="Oui",AD69="Oui")),0,IF(AF80*450&gt;450,450,ROUND(AF80*450,2)))),"")</f>
        <v/>
      </c>
      <c r="AH80" s="259"/>
    </row>
    <row r="81" spans="2:34" ht="18" customHeight="1" x14ac:dyDescent="0.3">
      <c r="B81" s="216">
        <v>65</v>
      </c>
      <c r="C81" s="267"/>
      <c r="D81" s="267"/>
      <c r="E81" s="268"/>
      <c r="F81" s="268"/>
      <c r="G81" s="268"/>
      <c r="H81" s="268"/>
      <c r="I81" s="268"/>
      <c r="J81" s="268"/>
      <c r="K81" s="268"/>
      <c r="L81" s="268"/>
      <c r="M81" s="268"/>
      <c r="N81" s="268"/>
      <c r="O81" s="268"/>
      <c r="AC81" s="229" t="s">
        <v>881</v>
      </c>
      <c r="AD81" s="273"/>
      <c r="AE81" s="230"/>
      <c r="AF81" s="291" t="str">
        <f>IFERROR(IF(SUM(AE78:AE83)=0,"",AE81/SUM(AE78:AE83)),"")</f>
        <v/>
      </c>
      <c r="AG81" s="285" t="str">
        <f>IFERROR(IF(AF81="","",IF(NOT(AND(AD68="Oui",AD69="Oui")),0,IF(AF81*450&gt;450,450,ROUND(AF81*450,2)))),"")</f>
        <v/>
      </c>
      <c r="AH81" s="259"/>
    </row>
    <row r="82" spans="2:34" ht="18" customHeight="1" x14ac:dyDescent="0.3">
      <c r="B82" s="216">
        <v>66</v>
      </c>
      <c r="C82" s="267"/>
      <c r="D82" s="267"/>
      <c r="E82" s="268"/>
      <c r="F82" s="268"/>
      <c r="G82" s="268"/>
      <c r="H82" s="268"/>
      <c r="I82" s="268"/>
      <c r="J82" s="268"/>
      <c r="K82" s="268"/>
      <c r="L82" s="268"/>
      <c r="M82" s="268"/>
      <c r="N82" s="268"/>
      <c r="O82" s="268"/>
      <c r="AC82" s="239" t="s">
        <v>882</v>
      </c>
      <c r="AD82" s="271"/>
      <c r="AE82" s="240"/>
      <c r="AF82" s="291" t="str">
        <f>IFERROR(IF(SUM(AE78:AE83)=0,"",AE82/SUM(AE78:AE83)),"")</f>
        <v/>
      </c>
      <c r="AG82" s="285" t="str">
        <f>IFERROR(IF(AF82="","",IF(NOT(AND(AD68="Oui",AD69="Oui")),0,IF(AF82*450&gt;450,450,ROUND(AF82*450,2)))),"")</f>
        <v/>
      </c>
      <c r="AH82" s="259"/>
    </row>
    <row r="83" spans="2:34" ht="18" customHeight="1" thickBot="1" x14ac:dyDescent="0.35">
      <c r="B83" s="216">
        <v>67</v>
      </c>
      <c r="C83" s="267"/>
      <c r="D83" s="267"/>
      <c r="E83" s="268"/>
      <c r="F83" s="268"/>
      <c r="G83" s="268"/>
      <c r="H83" s="268"/>
      <c r="I83" s="268"/>
      <c r="J83" s="268"/>
      <c r="K83" s="268"/>
      <c r="L83" s="268"/>
      <c r="M83" s="268"/>
      <c r="N83" s="268"/>
      <c r="O83" s="268"/>
      <c r="AC83" s="234" t="s">
        <v>883</v>
      </c>
      <c r="AD83" s="275"/>
      <c r="AE83" s="235"/>
      <c r="AF83" s="292" t="str">
        <f>IFERROR(IF(SUM(AE78:AE83)=0,"",AE83/SUM(AE78:AE83)),"")</f>
        <v/>
      </c>
      <c r="AG83" s="288" t="str">
        <f>IFERROR(IF(AF83="","",IF(NOT(AND(AD68="Oui",AD69="Oui")),0,IF(AF83*450&gt;450,450,ROUND(AF83*450,2)))),"")</f>
        <v/>
      </c>
      <c r="AH83" s="260"/>
    </row>
    <row r="84" spans="2:34" ht="18" customHeight="1" x14ac:dyDescent="0.3">
      <c r="B84" s="216">
        <v>68</v>
      </c>
      <c r="C84" s="267"/>
      <c r="D84" s="267"/>
      <c r="E84" s="268"/>
      <c r="F84" s="268"/>
      <c r="G84" s="268"/>
      <c r="H84" s="268"/>
      <c r="I84" s="268"/>
      <c r="J84" s="268"/>
      <c r="K84" s="268"/>
      <c r="L84" s="268"/>
      <c r="M84" s="268"/>
      <c r="N84" s="268"/>
      <c r="O84" s="268"/>
      <c r="AC84" s="243" t="s">
        <v>653</v>
      </c>
      <c r="AD84" s="279"/>
      <c r="AE84" s="244"/>
      <c r="AF84" s="251" t="s">
        <v>900</v>
      </c>
      <c r="AG84" s="252" t="s">
        <v>900</v>
      </c>
      <c r="AH84" s="253" t="s">
        <v>900</v>
      </c>
    </row>
    <row r="85" spans="2:34" ht="18" customHeight="1" x14ac:dyDescent="0.3">
      <c r="B85" s="216">
        <v>69</v>
      </c>
      <c r="C85" s="267"/>
      <c r="D85" s="267"/>
      <c r="E85" s="268"/>
      <c r="F85" s="268"/>
      <c r="G85" s="268"/>
      <c r="H85" s="268"/>
      <c r="I85" s="268"/>
      <c r="J85" s="268"/>
      <c r="K85" s="268"/>
      <c r="L85" s="268"/>
      <c r="M85" s="268"/>
      <c r="N85" s="268"/>
      <c r="O85" s="268"/>
      <c r="AC85" s="229" t="s">
        <v>654</v>
      </c>
      <c r="AD85" s="273"/>
      <c r="AE85" s="230"/>
      <c r="AF85" s="248" t="s">
        <v>900</v>
      </c>
      <c r="AG85" s="249" t="s">
        <v>900</v>
      </c>
      <c r="AH85" s="250" t="s">
        <v>900</v>
      </c>
    </row>
    <row r="86" spans="2:34" ht="18" customHeight="1" x14ac:dyDescent="0.3">
      <c r="B86" s="216">
        <v>70</v>
      </c>
      <c r="C86" s="267"/>
      <c r="D86" s="267"/>
      <c r="E86" s="268"/>
      <c r="F86" s="268"/>
      <c r="G86" s="268"/>
      <c r="H86" s="268"/>
      <c r="I86" s="268"/>
      <c r="J86" s="268"/>
      <c r="K86" s="268"/>
      <c r="L86" s="268"/>
      <c r="M86" s="268"/>
      <c r="N86" s="268"/>
      <c r="O86" s="268"/>
      <c r="AC86" s="239" t="s">
        <v>655</v>
      </c>
      <c r="AD86" s="271"/>
      <c r="AE86" s="240"/>
      <c r="AF86" s="248" t="s">
        <v>900</v>
      </c>
      <c r="AG86" s="249" t="s">
        <v>900</v>
      </c>
      <c r="AH86" s="250" t="s">
        <v>900</v>
      </c>
    </row>
    <row r="87" spans="2:34" ht="18" customHeight="1" x14ac:dyDescent="0.3">
      <c r="B87" s="216">
        <v>71</v>
      </c>
      <c r="C87" s="267"/>
      <c r="D87" s="267"/>
      <c r="E87" s="268"/>
      <c r="F87" s="268"/>
      <c r="G87" s="268"/>
      <c r="H87" s="268"/>
      <c r="I87" s="268"/>
      <c r="J87" s="268"/>
      <c r="K87" s="268"/>
      <c r="L87" s="268"/>
      <c r="M87" s="268"/>
      <c r="N87" s="268"/>
      <c r="O87" s="268"/>
      <c r="AC87" s="229" t="s">
        <v>884</v>
      </c>
      <c r="AD87" s="273"/>
      <c r="AE87" s="230"/>
      <c r="AF87" s="248" t="s">
        <v>900</v>
      </c>
      <c r="AG87" s="249" t="s">
        <v>900</v>
      </c>
      <c r="AH87" s="250" t="s">
        <v>900</v>
      </c>
    </row>
    <row r="88" spans="2:34" ht="18" customHeight="1" x14ac:dyDescent="0.3">
      <c r="B88" s="216">
        <v>72</v>
      </c>
      <c r="C88" s="267"/>
      <c r="D88" s="267"/>
      <c r="E88" s="268"/>
      <c r="F88" s="268"/>
      <c r="G88" s="268"/>
      <c r="H88" s="268"/>
      <c r="I88" s="268"/>
      <c r="J88" s="268"/>
      <c r="K88" s="268"/>
      <c r="L88" s="268"/>
      <c r="M88" s="268"/>
      <c r="N88" s="268"/>
      <c r="O88" s="268"/>
      <c r="AC88" s="239" t="s">
        <v>885</v>
      </c>
      <c r="AD88" s="271"/>
      <c r="AE88" s="240"/>
      <c r="AF88" s="248" t="s">
        <v>900</v>
      </c>
      <c r="AG88" s="249" t="s">
        <v>900</v>
      </c>
      <c r="AH88" s="250" t="s">
        <v>900</v>
      </c>
    </row>
    <row r="89" spans="2:34" ht="18" customHeight="1" x14ac:dyDescent="0.3">
      <c r="B89" s="216">
        <v>73</v>
      </c>
      <c r="C89" s="267"/>
      <c r="D89" s="267"/>
      <c r="E89" s="268"/>
      <c r="F89" s="268"/>
      <c r="G89" s="268"/>
      <c r="H89" s="268"/>
      <c r="I89" s="268"/>
      <c r="J89" s="268"/>
      <c r="K89" s="268"/>
      <c r="L89" s="268"/>
      <c r="M89" s="268"/>
      <c r="N89" s="268"/>
      <c r="O89" s="268"/>
      <c r="AC89" s="229" t="s">
        <v>886</v>
      </c>
      <c r="AD89" s="273"/>
      <c r="AE89" s="230"/>
      <c r="AF89" s="248" t="s">
        <v>900</v>
      </c>
      <c r="AG89" s="249" t="s">
        <v>900</v>
      </c>
      <c r="AH89" s="250" t="s">
        <v>900</v>
      </c>
    </row>
    <row r="90" spans="2:34" ht="18" customHeight="1" thickBot="1" x14ac:dyDescent="0.35">
      <c r="B90" s="216">
        <v>74</v>
      </c>
      <c r="C90" s="267"/>
      <c r="D90" s="267"/>
      <c r="E90" s="268"/>
      <c r="F90" s="268"/>
      <c r="G90" s="268"/>
      <c r="H90" s="268"/>
      <c r="I90" s="268"/>
      <c r="J90" s="268"/>
      <c r="K90" s="268"/>
      <c r="L90" s="268"/>
      <c r="M90" s="268"/>
      <c r="N90" s="268"/>
      <c r="O90" s="268"/>
      <c r="AC90" s="231" t="s">
        <v>671</v>
      </c>
      <c r="AD90" s="297"/>
      <c r="AE90" s="232">
        <f>IFERROR(SUM(AE72:AE77)+SUM(AE78:AE83)+SUM(AE84:AE89),0)</f>
        <v>0</v>
      </c>
      <c r="AF90" s="236">
        <f>IFERROR(SUM(AF72:AF77)+SUM(AF78:AF83),0)</f>
        <v>0</v>
      </c>
      <c r="AG90" s="237">
        <f>IFERROR(SUM(AG72:AG77)+SUM(AG78:AG83),0)</f>
        <v>0</v>
      </c>
      <c r="AH90" s="238">
        <f>IFERROR(SUM(AH72:AH77)+SUM(AH78:AH83),0)</f>
        <v>0</v>
      </c>
    </row>
    <row r="91" spans="2:34" ht="18" customHeight="1" thickTop="1" thickBot="1" x14ac:dyDescent="0.35">
      <c r="B91" s="216">
        <v>75</v>
      </c>
      <c r="C91" s="267"/>
      <c r="D91" s="267"/>
      <c r="E91" s="268"/>
      <c r="F91" s="268"/>
      <c r="G91" s="268"/>
      <c r="H91" s="268"/>
      <c r="I91" s="268"/>
      <c r="J91" s="268"/>
      <c r="K91" s="268"/>
      <c r="L91" s="268"/>
      <c r="M91" s="268"/>
      <c r="N91" s="268"/>
      <c r="O91" s="268"/>
    </row>
    <row r="92" spans="2:34" ht="18" customHeight="1" thickTop="1" thickBot="1" x14ac:dyDescent="0.35">
      <c r="B92" s="216">
        <v>76</v>
      </c>
      <c r="C92" s="267"/>
      <c r="D92" s="267"/>
      <c r="E92" s="268"/>
      <c r="F92" s="268"/>
      <c r="G92" s="268"/>
      <c r="H92" s="268"/>
      <c r="I92" s="268"/>
      <c r="J92" s="268"/>
      <c r="K92" s="268"/>
      <c r="L92" s="268"/>
      <c r="M92" s="268"/>
      <c r="N92" s="268"/>
      <c r="O92" s="268"/>
      <c r="AB92" s="233">
        <v>4</v>
      </c>
      <c r="AC92" s="224" t="s">
        <v>901</v>
      </c>
      <c r="AD92" s="821"/>
      <c r="AE92" s="822"/>
      <c r="AF92" s="89"/>
      <c r="AG92" s="89"/>
      <c r="AH92" s="89"/>
    </row>
    <row r="93" spans="2:34" ht="18" customHeight="1" thickTop="1" x14ac:dyDescent="0.35">
      <c r="B93" s="216">
        <v>77</v>
      </c>
      <c r="C93" s="267"/>
      <c r="D93" s="267"/>
      <c r="E93" s="268"/>
      <c r="F93" s="268"/>
      <c r="G93" s="268"/>
      <c r="H93" s="268"/>
      <c r="I93" s="268"/>
      <c r="J93" s="268"/>
      <c r="K93" s="268"/>
      <c r="L93" s="268"/>
      <c r="M93" s="268"/>
      <c r="N93" s="268"/>
      <c r="O93" s="268"/>
      <c r="AB93"/>
      <c r="AC93" s="225" t="s">
        <v>656</v>
      </c>
      <c r="AD93" s="823"/>
      <c r="AE93" s="824"/>
      <c r="AF93" s="221"/>
      <c r="AG93" s="221"/>
      <c r="AH93" s="221"/>
    </row>
    <row r="94" spans="2:34" ht="18" customHeight="1" x14ac:dyDescent="0.3">
      <c r="B94" s="216">
        <v>78</v>
      </c>
      <c r="C94" s="267"/>
      <c r="D94" s="267"/>
      <c r="E94" s="268"/>
      <c r="F94" s="268"/>
      <c r="G94" s="268"/>
      <c r="H94" s="268"/>
      <c r="I94" s="268"/>
      <c r="J94" s="268"/>
      <c r="K94" s="268"/>
      <c r="L94" s="268"/>
      <c r="M94" s="268"/>
      <c r="N94" s="268"/>
      <c r="O94" s="268"/>
      <c r="AC94" s="225" t="s">
        <v>874</v>
      </c>
      <c r="AD94" s="825"/>
      <c r="AE94" s="826"/>
      <c r="AF94" s="827" t="s">
        <v>659</v>
      </c>
      <c r="AG94" s="827"/>
      <c r="AH94" s="827"/>
    </row>
    <row r="95" spans="2:34" ht="18" customHeight="1" thickBot="1" x14ac:dyDescent="0.35">
      <c r="B95" s="216">
        <v>79</v>
      </c>
      <c r="C95" s="267"/>
      <c r="D95" s="267"/>
      <c r="E95" s="268"/>
      <c r="F95" s="268"/>
      <c r="G95" s="268"/>
      <c r="H95" s="268"/>
      <c r="I95" s="268"/>
      <c r="J95" s="268"/>
      <c r="K95" s="268"/>
      <c r="L95" s="268"/>
      <c r="M95" s="268"/>
      <c r="N95" s="268"/>
      <c r="O95" s="268"/>
      <c r="AC95" s="225" t="s">
        <v>877</v>
      </c>
      <c r="AD95" s="823"/>
      <c r="AE95" s="824"/>
      <c r="AF95" s="827"/>
      <c r="AG95" s="827"/>
      <c r="AH95" s="827"/>
    </row>
    <row r="96" spans="2:34" ht="18" customHeight="1" thickTop="1" x14ac:dyDescent="0.3">
      <c r="B96" s="216">
        <v>80</v>
      </c>
      <c r="C96" s="267"/>
      <c r="D96" s="267"/>
      <c r="E96" s="268"/>
      <c r="F96" s="268"/>
      <c r="G96" s="268"/>
      <c r="H96" s="268"/>
      <c r="I96" s="268"/>
      <c r="J96" s="268"/>
      <c r="K96" s="268"/>
      <c r="L96" s="268"/>
      <c r="M96" s="268"/>
      <c r="N96" s="268"/>
      <c r="O96" s="268"/>
      <c r="AC96" s="226" t="s">
        <v>638</v>
      </c>
      <c r="AD96" s="227" t="s">
        <v>875</v>
      </c>
      <c r="AE96" s="228" t="s">
        <v>887</v>
      </c>
      <c r="AF96" s="245" t="s">
        <v>888</v>
      </c>
      <c r="AG96" s="246" t="s">
        <v>891</v>
      </c>
      <c r="AH96" s="247" t="s">
        <v>890</v>
      </c>
    </row>
    <row r="97" spans="2:34" ht="18" customHeight="1" x14ac:dyDescent="0.3">
      <c r="B97" s="216">
        <v>81</v>
      </c>
      <c r="C97" s="267"/>
      <c r="D97" s="267"/>
      <c r="E97" s="268"/>
      <c r="F97" s="268"/>
      <c r="G97" s="268"/>
      <c r="H97" s="268"/>
      <c r="I97" s="268"/>
      <c r="J97" s="268"/>
      <c r="K97" s="268"/>
      <c r="L97" s="268"/>
      <c r="M97" s="268"/>
      <c r="N97" s="268"/>
      <c r="O97" s="268"/>
      <c r="AC97" s="239" t="s">
        <v>647</v>
      </c>
      <c r="AD97" s="271"/>
      <c r="AE97" s="240"/>
      <c r="AF97" s="284" t="str">
        <f>IFERROR(IF(SUM(AE97:AE102)=0,"",AE97/SUM(AE97:AE102)),"")</f>
        <v/>
      </c>
      <c r="AG97" s="285" t="str">
        <f>IFERROR(IF(AF97="","",IF(NOT(AND(AD93="Oui",AD94="Oui")),0,IF(AF97*450&gt;450,450,ROUND(AF97*450,2)))),"")</f>
        <v/>
      </c>
      <c r="AH97" s="259"/>
    </row>
    <row r="98" spans="2:34" ht="18" customHeight="1" x14ac:dyDescent="0.3">
      <c r="B98" s="216">
        <v>82</v>
      </c>
      <c r="C98" s="267"/>
      <c r="D98" s="267"/>
      <c r="E98" s="268"/>
      <c r="F98" s="268"/>
      <c r="G98" s="268"/>
      <c r="H98" s="268"/>
      <c r="I98" s="268"/>
      <c r="J98" s="268"/>
      <c r="K98" s="268"/>
      <c r="L98" s="268"/>
      <c r="M98" s="268"/>
      <c r="N98" s="268"/>
      <c r="O98" s="268"/>
      <c r="AC98" s="229" t="s">
        <v>648</v>
      </c>
      <c r="AD98" s="273"/>
      <c r="AE98" s="230"/>
      <c r="AF98" s="284" t="str">
        <f>IFERROR(IF(SUM(AE97:AE102)=0,"",AE98/SUM(AE97:AE102)),"")</f>
        <v/>
      </c>
      <c r="AG98" s="285" t="str">
        <f>IFERROR(IF(AF98="","",IF(NOT(AND(AD93="Oui",AD94="Oui")),0,IF(AF98*450&gt;450,450,ROUND(AF98*450,2)))),"")</f>
        <v/>
      </c>
      <c r="AH98" s="259"/>
    </row>
    <row r="99" spans="2:34" ht="18" customHeight="1" x14ac:dyDescent="0.3">
      <c r="B99" s="216">
        <v>83</v>
      </c>
      <c r="C99" s="267"/>
      <c r="D99" s="267"/>
      <c r="E99" s="268"/>
      <c r="F99" s="268"/>
      <c r="G99" s="268"/>
      <c r="H99" s="268"/>
      <c r="I99" s="268"/>
      <c r="J99" s="268"/>
      <c r="K99" s="268"/>
      <c r="L99" s="268"/>
      <c r="M99" s="268"/>
      <c r="N99" s="268"/>
      <c r="O99" s="268"/>
      <c r="AC99" s="239" t="s">
        <v>649</v>
      </c>
      <c r="AD99" s="271"/>
      <c r="AE99" s="240"/>
      <c r="AF99" s="286" t="str">
        <f>IFERROR(IF(SUM(AE97:AE102)=0,"",AE99/SUM(AE97:AE102)),"")</f>
        <v/>
      </c>
      <c r="AG99" s="285" t="str">
        <f>IFERROR(IF(AF99="","",IF(NOT(AND(AD93="Oui",AD94="Oui")),0,IF(AF99*450&gt;450,450,ROUND(AF99*450,2)))),"")</f>
        <v/>
      </c>
      <c r="AH99" s="259"/>
    </row>
    <row r="100" spans="2:34" ht="18" customHeight="1" x14ac:dyDescent="0.3">
      <c r="B100" s="216">
        <v>84</v>
      </c>
      <c r="C100" s="267"/>
      <c r="D100" s="267"/>
      <c r="E100" s="268"/>
      <c r="F100" s="268"/>
      <c r="G100" s="268"/>
      <c r="H100" s="268"/>
      <c r="I100" s="268"/>
      <c r="J100" s="268"/>
      <c r="K100" s="268"/>
      <c r="L100" s="268"/>
      <c r="M100" s="268"/>
      <c r="N100" s="268"/>
      <c r="O100" s="268"/>
      <c r="AC100" s="229" t="s">
        <v>878</v>
      </c>
      <c r="AD100" s="273"/>
      <c r="AE100" s="230"/>
      <c r="AF100" s="286" t="str">
        <f>IFERROR(IF(SUM(AE97:AE102)=0,"",AE100/SUM(AE97:AE102)),"")</f>
        <v/>
      </c>
      <c r="AG100" s="285" t="str">
        <f>IFERROR(IF(AF100="","",IF(NOT(AND(AD93="Oui",AD94="Oui")),0,IF(AF100*450&gt;450,450,ROUND(AF100*450,2)))),"")</f>
        <v/>
      </c>
      <c r="AH100" s="259"/>
    </row>
    <row r="101" spans="2:34" ht="18" customHeight="1" x14ac:dyDescent="0.3">
      <c r="B101" s="216">
        <v>85</v>
      </c>
      <c r="C101" s="267"/>
      <c r="D101" s="267"/>
      <c r="E101" s="268"/>
      <c r="F101" s="268"/>
      <c r="G101" s="268"/>
      <c r="H101" s="268"/>
      <c r="I101" s="268"/>
      <c r="J101" s="268"/>
      <c r="K101" s="268"/>
      <c r="L101" s="268"/>
      <c r="M101" s="268"/>
      <c r="N101" s="268"/>
      <c r="O101" s="268"/>
      <c r="AC101" s="239" t="s">
        <v>879</v>
      </c>
      <c r="AD101" s="271"/>
      <c r="AE101" s="240"/>
      <c r="AF101" s="286" t="str">
        <f>IFERROR(IF(SUM(AE97:AE102)=0,"",AE101/SUM(AE97:AE102)),"")</f>
        <v/>
      </c>
      <c r="AG101" s="285" t="str">
        <f>IFERROR(IF(AF101="","",IF(NOT(AND(AD93="Oui",AD94="Oui")),0,IF(AF101*450&gt;450,450,ROUND(AF101*450,2)))),"")</f>
        <v/>
      </c>
      <c r="AH101" s="259"/>
    </row>
    <row r="102" spans="2:34" ht="18" customHeight="1" thickBot="1" x14ac:dyDescent="0.35">
      <c r="B102" s="216">
        <v>86</v>
      </c>
      <c r="C102" s="267"/>
      <c r="D102" s="267"/>
      <c r="E102" s="268"/>
      <c r="F102" s="268"/>
      <c r="G102" s="268"/>
      <c r="H102" s="268"/>
      <c r="I102" s="268"/>
      <c r="J102" s="268"/>
      <c r="K102" s="268"/>
      <c r="L102" s="268"/>
      <c r="M102" s="268"/>
      <c r="N102" s="268"/>
      <c r="O102" s="268"/>
      <c r="AC102" s="234" t="s">
        <v>880</v>
      </c>
      <c r="AD102" s="275"/>
      <c r="AE102" s="235"/>
      <c r="AF102" s="287" t="str">
        <f>IFERROR(IF(SUM(AE97:AE102)=0,"",AE102/SUM(AE97:AE102)),"")</f>
        <v/>
      </c>
      <c r="AG102" s="288" t="str">
        <f>IFERROR(IF(AF102="","",IF(NOT(AND(AD93="Oui",AD94="Oui")),0,IF(AF102*450&gt;450,450,ROUND(AF102*450,2)))),"")</f>
        <v/>
      </c>
      <c r="AH102" s="260"/>
    </row>
    <row r="103" spans="2:34" ht="18" customHeight="1" x14ac:dyDescent="0.3">
      <c r="B103" s="216">
        <v>87</v>
      </c>
      <c r="C103" s="267"/>
      <c r="D103" s="267"/>
      <c r="E103" s="268"/>
      <c r="F103" s="268"/>
      <c r="G103" s="268"/>
      <c r="H103" s="268"/>
      <c r="I103" s="268"/>
      <c r="J103" s="268"/>
      <c r="K103" s="268"/>
      <c r="L103" s="268"/>
      <c r="M103" s="268"/>
      <c r="N103" s="268"/>
      <c r="O103" s="268"/>
      <c r="AC103" s="241" t="s">
        <v>650</v>
      </c>
      <c r="AD103" s="277"/>
      <c r="AE103" s="242"/>
      <c r="AF103" s="289" t="str">
        <f>IFERROR(IF(SUM(AE103:AE108)=0,"",AE103/SUM(AE103:AE108)),"")</f>
        <v/>
      </c>
      <c r="AG103" s="290" t="str">
        <f>IFERROR(IF(AF103="","",IF(NOT(AND(AD93="Oui",AD94="Oui")),0,IF(AF103*450&gt;450,450,ROUND(AF103*450,2)))),"")</f>
        <v/>
      </c>
      <c r="AH103" s="261"/>
    </row>
    <row r="104" spans="2:34" ht="18" customHeight="1" x14ac:dyDescent="0.3">
      <c r="B104" s="216">
        <v>88</v>
      </c>
      <c r="C104" s="267"/>
      <c r="D104" s="267"/>
      <c r="E104" s="268"/>
      <c r="F104" s="268"/>
      <c r="G104" s="268"/>
      <c r="H104" s="268"/>
      <c r="I104" s="268"/>
      <c r="J104" s="268"/>
      <c r="K104" s="268"/>
      <c r="L104" s="268"/>
      <c r="M104" s="268"/>
      <c r="N104" s="268"/>
      <c r="O104" s="268"/>
      <c r="AC104" s="229" t="s">
        <v>651</v>
      </c>
      <c r="AD104" s="273"/>
      <c r="AE104" s="230"/>
      <c r="AF104" s="291" t="str">
        <f>IFERROR(IF(SUM(AE103:AE108)=0,"",AE104/SUM(AE103:AE108)),"")</f>
        <v/>
      </c>
      <c r="AG104" s="285" t="str">
        <f>IFERROR(IF(AF104="","",IF(NOT(AND(AD93="Oui",AD94="Oui")),0,IF(AF104*450&gt;450,450,ROUND(AF104*450,2)))),"")</f>
        <v/>
      </c>
      <c r="AH104" s="259"/>
    </row>
    <row r="105" spans="2:34" ht="18" customHeight="1" x14ac:dyDescent="0.3">
      <c r="B105" s="216">
        <v>89</v>
      </c>
      <c r="C105" s="267"/>
      <c r="D105" s="267"/>
      <c r="E105" s="268"/>
      <c r="F105" s="268"/>
      <c r="G105" s="268"/>
      <c r="H105" s="268"/>
      <c r="I105" s="268"/>
      <c r="J105" s="268"/>
      <c r="K105" s="268"/>
      <c r="L105" s="268"/>
      <c r="M105" s="268"/>
      <c r="N105" s="268"/>
      <c r="O105" s="268"/>
      <c r="AC105" s="239" t="s">
        <v>652</v>
      </c>
      <c r="AD105" s="271"/>
      <c r="AE105" s="240"/>
      <c r="AF105" s="291" t="str">
        <f>IFERROR(IF(SUM(AE103:AE108)=0,"",AE105/SUM(AE103:AE108)),"")</f>
        <v/>
      </c>
      <c r="AG105" s="285" t="str">
        <f>IFERROR(IF(AF105="","",IF(NOT(AND(AD93="Oui",AD94="Oui")),0,IF(AF105*450&gt;450,450,ROUND(AF105*450,2)))),"")</f>
        <v/>
      </c>
      <c r="AH105" s="259"/>
    </row>
    <row r="106" spans="2:34" ht="18" customHeight="1" x14ac:dyDescent="0.3">
      <c r="B106" s="216">
        <v>90</v>
      </c>
      <c r="C106" s="267"/>
      <c r="D106" s="267"/>
      <c r="E106" s="268"/>
      <c r="F106" s="268"/>
      <c r="G106" s="268"/>
      <c r="H106" s="268"/>
      <c r="I106" s="268"/>
      <c r="J106" s="268"/>
      <c r="K106" s="268"/>
      <c r="L106" s="268"/>
      <c r="M106" s="268"/>
      <c r="N106" s="268"/>
      <c r="O106" s="268"/>
      <c r="AC106" s="229" t="s">
        <v>881</v>
      </c>
      <c r="AD106" s="273"/>
      <c r="AE106" s="230"/>
      <c r="AF106" s="291" t="str">
        <f>IFERROR(IF(SUM(AE103:AE108)=0,"",AE106/SUM(AE103:AE108)),"")</f>
        <v/>
      </c>
      <c r="AG106" s="285" t="str">
        <f>IFERROR(IF(AF106="","",IF(NOT(AND(AD93="Oui",AD94="Oui")),0,IF(AF106*450&gt;450,450,ROUND(AF106*450,2)))),"")</f>
        <v/>
      </c>
      <c r="AH106" s="259"/>
    </row>
    <row r="107" spans="2:34" ht="18" customHeight="1" x14ac:dyDescent="0.3">
      <c r="B107" s="216">
        <v>91</v>
      </c>
      <c r="C107" s="267"/>
      <c r="D107" s="267"/>
      <c r="E107" s="268"/>
      <c r="F107" s="268"/>
      <c r="G107" s="268"/>
      <c r="H107" s="268"/>
      <c r="I107" s="268"/>
      <c r="J107" s="268"/>
      <c r="K107" s="268"/>
      <c r="L107" s="268"/>
      <c r="M107" s="268"/>
      <c r="N107" s="268"/>
      <c r="O107" s="268"/>
      <c r="AC107" s="239" t="s">
        <v>882</v>
      </c>
      <c r="AD107" s="271"/>
      <c r="AE107" s="240"/>
      <c r="AF107" s="291" t="str">
        <f>IFERROR(IF(SUM(AE103:AE108)=0,"",AE107/SUM(AE103:AE108)),"")</f>
        <v/>
      </c>
      <c r="AG107" s="285" t="str">
        <f>IFERROR(IF(AF107="","",IF(NOT(AND(AD93="Oui",AD94="Oui")),0,IF(AF107*450&gt;450,450,ROUND(AF107*450,2)))),"")</f>
        <v/>
      </c>
      <c r="AH107" s="259"/>
    </row>
    <row r="108" spans="2:34" ht="18" customHeight="1" thickBot="1" x14ac:dyDescent="0.35">
      <c r="B108" s="216">
        <v>92</v>
      </c>
      <c r="C108" s="267"/>
      <c r="D108" s="267"/>
      <c r="E108" s="268"/>
      <c r="F108" s="268"/>
      <c r="G108" s="268"/>
      <c r="H108" s="268"/>
      <c r="I108" s="268"/>
      <c r="J108" s="268"/>
      <c r="K108" s="268"/>
      <c r="L108" s="268"/>
      <c r="M108" s="268"/>
      <c r="N108" s="268"/>
      <c r="O108" s="268"/>
      <c r="AC108" s="234" t="s">
        <v>883</v>
      </c>
      <c r="AD108" s="275"/>
      <c r="AE108" s="235"/>
      <c r="AF108" s="292" t="str">
        <f>IFERROR(IF(SUM(AE103:AE108)=0,"",AE108/SUM(AE103:AE108)),"")</f>
        <v/>
      </c>
      <c r="AG108" s="288" t="str">
        <f>IFERROR(IF(AF108="","",IF(NOT(AND(AD93="Oui",AD94="Oui")),0,IF(AF108*450&gt;450,450,ROUND(AF108*450,2)))),"")</f>
        <v/>
      </c>
      <c r="AH108" s="260"/>
    </row>
    <row r="109" spans="2:34" ht="18" customHeight="1" x14ac:dyDescent="0.3">
      <c r="B109" s="216">
        <v>93</v>
      </c>
      <c r="C109" s="267"/>
      <c r="D109" s="267"/>
      <c r="E109" s="268"/>
      <c r="F109" s="268"/>
      <c r="G109" s="268"/>
      <c r="H109" s="268"/>
      <c r="I109" s="268"/>
      <c r="J109" s="268"/>
      <c r="K109" s="268"/>
      <c r="L109" s="268"/>
      <c r="M109" s="268"/>
      <c r="N109" s="268"/>
      <c r="O109" s="268"/>
      <c r="AC109" s="243" t="s">
        <v>653</v>
      </c>
      <c r="AD109" s="279"/>
      <c r="AE109" s="244"/>
      <c r="AF109" s="251" t="s">
        <v>900</v>
      </c>
      <c r="AG109" s="252" t="s">
        <v>900</v>
      </c>
      <c r="AH109" s="253" t="s">
        <v>900</v>
      </c>
    </row>
    <row r="110" spans="2:34" ht="18" customHeight="1" x14ac:dyDescent="0.3">
      <c r="B110" s="216">
        <v>94</v>
      </c>
      <c r="C110" s="267"/>
      <c r="D110" s="267"/>
      <c r="E110" s="268"/>
      <c r="F110" s="268"/>
      <c r="G110" s="268"/>
      <c r="H110" s="268"/>
      <c r="I110" s="268"/>
      <c r="J110" s="268"/>
      <c r="K110" s="268"/>
      <c r="L110" s="268"/>
      <c r="M110" s="268"/>
      <c r="N110" s="268"/>
      <c r="O110" s="268"/>
      <c r="AC110" s="229" t="s">
        <v>654</v>
      </c>
      <c r="AD110" s="273"/>
      <c r="AE110" s="230"/>
      <c r="AF110" s="248" t="s">
        <v>900</v>
      </c>
      <c r="AG110" s="249" t="s">
        <v>900</v>
      </c>
      <c r="AH110" s="250" t="s">
        <v>900</v>
      </c>
    </row>
    <row r="111" spans="2:34" ht="18" customHeight="1" x14ac:dyDescent="0.3">
      <c r="B111" s="216">
        <v>95</v>
      </c>
      <c r="C111" s="267"/>
      <c r="D111" s="267"/>
      <c r="E111" s="268"/>
      <c r="F111" s="268"/>
      <c r="G111" s="268"/>
      <c r="H111" s="268"/>
      <c r="I111" s="268"/>
      <c r="J111" s="268"/>
      <c r="K111" s="268"/>
      <c r="L111" s="268"/>
      <c r="M111" s="268"/>
      <c r="N111" s="268"/>
      <c r="O111" s="268"/>
      <c r="AC111" s="239" t="s">
        <v>655</v>
      </c>
      <c r="AD111" s="271"/>
      <c r="AE111" s="240"/>
      <c r="AF111" s="248" t="s">
        <v>900</v>
      </c>
      <c r="AG111" s="249" t="s">
        <v>900</v>
      </c>
      <c r="AH111" s="250" t="s">
        <v>900</v>
      </c>
    </row>
    <row r="112" spans="2:34" ht="18" customHeight="1" x14ac:dyDescent="0.3">
      <c r="B112" s="216">
        <v>96</v>
      </c>
      <c r="C112" s="267"/>
      <c r="D112" s="267"/>
      <c r="E112" s="268"/>
      <c r="F112" s="268"/>
      <c r="G112" s="268"/>
      <c r="H112" s="268"/>
      <c r="I112" s="268"/>
      <c r="J112" s="268"/>
      <c r="K112" s="268"/>
      <c r="L112" s="268"/>
      <c r="M112" s="268"/>
      <c r="N112" s="268"/>
      <c r="O112" s="268"/>
      <c r="AC112" s="229" t="s">
        <v>884</v>
      </c>
      <c r="AD112" s="273"/>
      <c r="AE112" s="230"/>
      <c r="AF112" s="248" t="s">
        <v>900</v>
      </c>
      <c r="AG112" s="249" t="s">
        <v>900</v>
      </c>
      <c r="AH112" s="250" t="s">
        <v>900</v>
      </c>
    </row>
    <row r="113" spans="2:34" ht="18" customHeight="1" x14ac:dyDescent="0.3">
      <c r="B113" s="216">
        <v>97</v>
      </c>
      <c r="C113" s="267"/>
      <c r="D113" s="267"/>
      <c r="E113" s="268"/>
      <c r="F113" s="268"/>
      <c r="G113" s="268"/>
      <c r="H113" s="268"/>
      <c r="I113" s="268"/>
      <c r="J113" s="268"/>
      <c r="K113" s="268"/>
      <c r="L113" s="268"/>
      <c r="M113" s="268"/>
      <c r="N113" s="268"/>
      <c r="O113" s="268"/>
      <c r="AC113" s="239" t="s">
        <v>885</v>
      </c>
      <c r="AD113" s="271"/>
      <c r="AE113" s="240"/>
      <c r="AF113" s="248" t="s">
        <v>900</v>
      </c>
      <c r="AG113" s="249" t="s">
        <v>900</v>
      </c>
      <c r="AH113" s="250" t="s">
        <v>900</v>
      </c>
    </row>
    <row r="114" spans="2:34" ht="18" customHeight="1" x14ac:dyDescent="0.3">
      <c r="B114" s="216">
        <v>98</v>
      </c>
      <c r="C114" s="267"/>
      <c r="D114" s="267"/>
      <c r="E114" s="268"/>
      <c r="F114" s="268"/>
      <c r="G114" s="268"/>
      <c r="H114" s="268"/>
      <c r="I114" s="268"/>
      <c r="J114" s="268"/>
      <c r="K114" s="268"/>
      <c r="L114" s="268"/>
      <c r="M114" s="268"/>
      <c r="N114" s="268"/>
      <c r="O114" s="268"/>
      <c r="AC114" s="229" t="s">
        <v>886</v>
      </c>
      <c r="AD114" s="273"/>
      <c r="AE114" s="230"/>
      <c r="AF114" s="248" t="s">
        <v>900</v>
      </c>
      <c r="AG114" s="249" t="s">
        <v>900</v>
      </c>
      <c r="AH114" s="250" t="s">
        <v>900</v>
      </c>
    </row>
    <row r="115" spans="2:34" ht="18" customHeight="1" thickBot="1" x14ac:dyDescent="0.35">
      <c r="B115" s="216">
        <v>99</v>
      </c>
      <c r="C115" s="267"/>
      <c r="D115" s="267"/>
      <c r="E115" s="268"/>
      <c r="F115" s="268"/>
      <c r="G115" s="268"/>
      <c r="H115" s="268"/>
      <c r="I115" s="268"/>
      <c r="J115" s="268"/>
      <c r="K115" s="268"/>
      <c r="L115" s="268"/>
      <c r="M115" s="268"/>
      <c r="N115" s="268"/>
      <c r="O115" s="268"/>
      <c r="AC115" s="231" t="s">
        <v>670</v>
      </c>
      <c r="AD115" s="297"/>
      <c r="AE115" s="232">
        <f>IFERROR(SUM(AE97:AE102)+SUM(AE103:AE108)+SUM(AE109:AE114),0)</f>
        <v>0</v>
      </c>
      <c r="AF115" s="236">
        <f>IFERROR(SUM(AF97:AF102)+SUM(AF103:AF108),0)</f>
        <v>0</v>
      </c>
      <c r="AG115" s="237">
        <f>IFERROR(SUM(AG97:AG102)+SUM(AG103:AG108),0)</f>
        <v>0</v>
      </c>
      <c r="AH115" s="238">
        <f>IFERROR(SUM(AH97:AH102)+SUM(AH103:AH108),0)</f>
        <v>0</v>
      </c>
    </row>
    <row r="116" spans="2:34" ht="18" customHeight="1" thickTop="1" thickBot="1" x14ac:dyDescent="0.35">
      <c r="B116" s="216">
        <v>100</v>
      </c>
      <c r="C116" s="267"/>
      <c r="D116" s="267"/>
      <c r="E116" s="268"/>
      <c r="F116" s="268"/>
      <c r="G116" s="268"/>
      <c r="H116" s="268"/>
      <c r="I116" s="268"/>
      <c r="J116" s="268"/>
      <c r="K116" s="268"/>
      <c r="L116" s="268"/>
      <c r="M116" s="268"/>
      <c r="N116" s="268"/>
      <c r="O116" s="268"/>
    </row>
    <row r="117" spans="2:34" ht="18" customHeight="1" thickTop="1" thickBot="1" x14ac:dyDescent="0.35">
      <c r="B117" s="216">
        <v>101</v>
      </c>
      <c r="C117" s="267"/>
      <c r="D117" s="267"/>
      <c r="E117" s="268"/>
      <c r="F117" s="268"/>
      <c r="G117" s="268"/>
      <c r="H117" s="268"/>
      <c r="I117" s="268"/>
      <c r="J117" s="268"/>
      <c r="K117" s="268"/>
      <c r="L117" s="268"/>
      <c r="M117" s="268"/>
      <c r="N117" s="268"/>
      <c r="O117" s="268"/>
      <c r="AB117" s="233">
        <v>5</v>
      </c>
      <c r="AC117" s="224" t="s">
        <v>901</v>
      </c>
      <c r="AD117" s="821"/>
      <c r="AE117" s="822"/>
      <c r="AF117" s="89"/>
      <c r="AG117" s="89"/>
      <c r="AH117" s="89"/>
    </row>
    <row r="118" spans="2:34" ht="18" customHeight="1" thickTop="1" x14ac:dyDescent="0.35">
      <c r="B118" s="216">
        <v>102</v>
      </c>
      <c r="C118" s="267"/>
      <c r="D118" s="267"/>
      <c r="E118" s="268"/>
      <c r="F118" s="268"/>
      <c r="G118" s="268"/>
      <c r="H118" s="268"/>
      <c r="I118" s="268"/>
      <c r="J118" s="268"/>
      <c r="K118" s="268"/>
      <c r="L118" s="268"/>
      <c r="M118" s="268"/>
      <c r="N118" s="268"/>
      <c r="O118" s="268"/>
      <c r="AB118"/>
      <c r="AC118" s="225" t="s">
        <v>656</v>
      </c>
      <c r="AD118" s="823"/>
      <c r="AE118" s="824"/>
      <c r="AF118" s="221"/>
      <c r="AG118" s="221"/>
      <c r="AH118" s="221"/>
    </row>
    <row r="119" spans="2:34" ht="18" customHeight="1" x14ac:dyDescent="0.3">
      <c r="B119" s="216">
        <v>103</v>
      </c>
      <c r="C119" s="267"/>
      <c r="D119" s="267"/>
      <c r="E119" s="268"/>
      <c r="F119" s="268"/>
      <c r="G119" s="268"/>
      <c r="H119" s="268"/>
      <c r="I119" s="268"/>
      <c r="J119" s="268"/>
      <c r="K119" s="268"/>
      <c r="L119" s="268"/>
      <c r="M119" s="268"/>
      <c r="N119" s="268"/>
      <c r="O119" s="268"/>
      <c r="AC119" s="225" t="s">
        <v>874</v>
      </c>
      <c r="AD119" s="825"/>
      <c r="AE119" s="826"/>
      <c r="AF119" s="827" t="s">
        <v>659</v>
      </c>
      <c r="AG119" s="827"/>
      <c r="AH119" s="827"/>
    </row>
    <row r="120" spans="2:34" ht="18" customHeight="1" thickBot="1" x14ac:dyDescent="0.35">
      <c r="B120" s="216">
        <v>104</v>
      </c>
      <c r="C120" s="267"/>
      <c r="D120" s="267"/>
      <c r="E120" s="268"/>
      <c r="F120" s="268"/>
      <c r="G120" s="268"/>
      <c r="H120" s="268"/>
      <c r="I120" s="268"/>
      <c r="J120" s="268"/>
      <c r="K120" s="268"/>
      <c r="L120" s="268"/>
      <c r="M120" s="268"/>
      <c r="N120" s="268"/>
      <c r="O120" s="268"/>
      <c r="AC120" s="225" t="s">
        <v>877</v>
      </c>
      <c r="AD120" s="823"/>
      <c r="AE120" s="824"/>
      <c r="AF120" s="827"/>
      <c r="AG120" s="827"/>
      <c r="AH120" s="827"/>
    </row>
    <row r="121" spans="2:34" ht="18" customHeight="1" thickTop="1" x14ac:dyDescent="0.3">
      <c r="B121" s="216">
        <v>105</v>
      </c>
      <c r="C121" s="267"/>
      <c r="D121" s="267"/>
      <c r="E121" s="268"/>
      <c r="F121" s="268"/>
      <c r="G121" s="268"/>
      <c r="H121" s="268"/>
      <c r="I121" s="268"/>
      <c r="J121" s="268"/>
      <c r="K121" s="268"/>
      <c r="L121" s="268"/>
      <c r="M121" s="268"/>
      <c r="N121" s="268"/>
      <c r="O121" s="268"/>
      <c r="AC121" s="226" t="s">
        <v>638</v>
      </c>
      <c r="AD121" s="227" t="s">
        <v>875</v>
      </c>
      <c r="AE121" s="228" t="s">
        <v>887</v>
      </c>
      <c r="AF121" s="245" t="s">
        <v>888</v>
      </c>
      <c r="AG121" s="246" t="s">
        <v>891</v>
      </c>
      <c r="AH121" s="247" t="s">
        <v>890</v>
      </c>
    </row>
    <row r="122" spans="2:34" ht="18" customHeight="1" x14ac:dyDescent="0.3">
      <c r="B122" s="216">
        <v>106</v>
      </c>
      <c r="C122" s="267"/>
      <c r="D122" s="267"/>
      <c r="E122" s="268"/>
      <c r="F122" s="268"/>
      <c r="G122" s="268"/>
      <c r="H122" s="268"/>
      <c r="I122" s="268"/>
      <c r="J122" s="268"/>
      <c r="K122" s="268"/>
      <c r="L122" s="268"/>
      <c r="M122" s="268"/>
      <c r="N122" s="268"/>
      <c r="O122" s="268"/>
      <c r="AC122" s="239" t="s">
        <v>647</v>
      </c>
      <c r="AD122" s="271"/>
      <c r="AE122" s="240"/>
      <c r="AF122" s="284" t="str">
        <f>IFERROR(IF(SUM(AE122:AE127)=0,"",AE122/SUM(AE122:AE127)),"")</f>
        <v/>
      </c>
      <c r="AG122" s="285" t="str">
        <f>IFERROR(IF(AF122="","",IF(NOT(AND(AD118="Oui",AD119="Oui")),0,IF(AF122*450&gt;450,450,ROUND(AF122*450,2)))),"")</f>
        <v/>
      </c>
      <c r="AH122" s="259"/>
    </row>
    <row r="123" spans="2:34" ht="18" customHeight="1" x14ac:dyDescent="0.3">
      <c r="B123" s="216">
        <v>107</v>
      </c>
      <c r="C123" s="267"/>
      <c r="D123" s="267"/>
      <c r="E123" s="268"/>
      <c r="F123" s="268"/>
      <c r="G123" s="268"/>
      <c r="H123" s="268"/>
      <c r="I123" s="268"/>
      <c r="J123" s="268"/>
      <c r="K123" s="268"/>
      <c r="L123" s="268"/>
      <c r="M123" s="268"/>
      <c r="N123" s="268"/>
      <c r="O123" s="268"/>
      <c r="AC123" s="229" t="s">
        <v>648</v>
      </c>
      <c r="AD123" s="273"/>
      <c r="AE123" s="230"/>
      <c r="AF123" s="284" t="str">
        <f>IFERROR(IF(SUM(AE122:AE127)=0,"",AE123/SUM(AE122:AE127)),"")</f>
        <v/>
      </c>
      <c r="AG123" s="285" t="str">
        <f>IFERROR(IF(AF123="","",IF(NOT(AND(AD118="Oui",AD119="Oui")),0,IF(AF123*450&gt;450,450,ROUND(AF123*450,2)))),"")</f>
        <v/>
      </c>
      <c r="AH123" s="259"/>
    </row>
    <row r="124" spans="2:34" ht="18" customHeight="1" x14ac:dyDescent="0.3">
      <c r="B124" s="216">
        <v>108</v>
      </c>
      <c r="C124" s="267"/>
      <c r="D124" s="267"/>
      <c r="E124" s="268"/>
      <c r="F124" s="268"/>
      <c r="G124" s="268"/>
      <c r="H124" s="268"/>
      <c r="I124" s="268"/>
      <c r="J124" s="268"/>
      <c r="K124" s="268"/>
      <c r="L124" s="268"/>
      <c r="M124" s="268"/>
      <c r="N124" s="268"/>
      <c r="O124" s="268"/>
      <c r="AC124" s="239" t="s">
        <v>649</v>
      </c>
      <c r="AD124" s="271"/>
      <c r="AE124" s="240"/>
      <c r="AF124" s="286" t="str">
        <f>IFERROR(IF(SUM(AE122:AE127)=0,"",AE124/SUM(AE122:AE127)),"")</f>
        <v/>
      </c>
      <c r="AG124" s="285" t="str">
        <f>IFERROR(IF(AF124="","",IF(NOT(AND(AD118="Oui",AD119="Oui")),0,IF(AF124*450&gt;450,450,ROUND(AF124*450,2)))),"")</f>
        <v/>
      </c>
      <c r="AH124" s="259"/>
    </row>
    <row r="125" spans="2:34" ht="18" customHeight="1" x14ac:dyDescent="0.3">
      <c r="B125" s="216">
        <v>109</v>
      </c>
      <c r="C125" s="267"/>
      <c r="D125" s="267"/>
      <c r="E125" s="268"/>
      <c r="F125" s="268"/>
      <c r="G125" s="268"/>
      <c r="H125" s="268"/>
      <c r="I125" s="268"/>
      <c r="J125" s="268"/>
      <c r="K125" s="268"/>
      <c r="L125" s="268"/>
      <c r="M125" s="268"/>
      <c r="N125" s="268"/>
      <c r="O125" s="268"/>
      <c r="AC125" s="229" t="s">
        <v>878</v>
      </c>
      <c r="AD125" s="273"/>
      <c r="AE125" s="230"/>
      <c r="AF125" s="286" t="str">
        <f>IFERROR(IF(SUM(AE122:AE127)=0,"",AE125/SUM(AE122:AE127)),"")</f>
        <v/>
      </c>
      <c r="AG125" s="285" t="str">
        <f>IFERROR(IF(AF125="","",IF(NOT(AND(AD118="Oui",AD119="Oui")),0,IF(AF125*450&gt;450,450,ROUND(AF125*450,2)))),"")</f>
        <v/>
      </c>
      <c r="AH125" s="259"/>
    </row>
    <row r="126" spans="2:34" ht="18" customHeight="1" x14ac:dyDescent="0.3">
      <c r="B126" s="216">
        <v>110</v>
      </c>
      <c r="C126" s="267"/>
      <c r="D126" s="267"/>
      <c r="E126" s="268"/>
      <c r="F126" s="268"/>
      <c r="G126" s="268"/>
      <c r="H126" s="268"/>
      <c r="I126" s="268"/>
      <c r="J126" s="268"/>
      <c r="K126" s="268"/>
      <c r="L126" s="268"/>
      <c r="M126" s="268"/>
      <c r="N126" s="268"/>
      <c r="O126" s="268"/>
      <c r="AC126" s="239" t="s">
        <v>879</v>
      </c>
      <c r="AD126" s="271"/>
      <c r="AE126" s="240"/>
      <c r="AF126" s="286" t="str">
        <f>IFERROR(IF(SUM(AE122:AE127)=0,"",AE126/SUM(AE122:AE127)),"")</f>
        <v/>
      </c>
      <c r="AG126" s="285" t="str">
        <f>IFERROR(IF(AF126="","",IF(NOT(AND(AD118="Oui",AD119="Oui")),0,IF(AF126*450&gt;450,450,ROUND(AF126*450,2)))),"")</f>
        <v/>
      </c>
      <c r="AH126" s="259"/>
    </row>
    <row r="127" spans="2:34" ht="18" customHeight="1" thickBot="1" x14ac:dyDescent="0.35">
      <c r="B127" s="216">
        <v>111</v>
      </c>
      <c r="C127" s="267"/>
      <c r="D127" s="267"/>
      <c r="E127" s="268"/>
      <c r="F127" s="268"/>
      <c r="G127" s="268"/>
      <c r="H127" s="268"/>
      <c r="I127" s="268"/>
      <c r="J127" s="268"/>
      <c r="K127" s="268"/>
      <c r="L127" s="268"/>
      <c r="M127" s="268"/>
      <c r="N127" s="268"/>
      <c r="O127" s="268"/>
      <c r="AC127" s="234" t="s">
        <v>880</v>
      </c>
      <c r="AD127" s="275"/>
      <c r="AE127" s="235"/>
      <c r="AF127" s="287" t="str">
        <f>IFERROR(IF(SUM(AE122:AE127)=0,"",AE127/SUM(AE122:AE127)),"")</f>
        <v/>
      </c>
      <c r="AG127" s="288" t="str">
        <f>IFERROR(IF(AF127="","",IF(NOT(AND(AD118="Oui",AD119="Oui")),0,IF(AF127*450&gt;450,450,ROUND(AF127*450,2)))),"")</f>
        <v/>
      </c>
      <c r="AH127" s="260"/>
    </row>
    <row r="128" spans="2:34" ht="18" customHeight="1" x14ac:dyDescent="0.3">
      <c r="B128" s="216">
        <v>112</v>
      </c>
      <c r="C128" s="267"/>
      <c r="D128" s="267"/>
      <c r="E128" s="268"/>
      <c r="F128" s="268"/>
      <c r="G128" s="268"/>
      <c r="H128" s="268"/>
      <c r="I128" s="268"/>
      <c r="J128" s="268"/>
      <c r="K128" s="268"/>
      <c r="L128" s="268"/>
      <c r="M128" s="268"/>
      <c r="N128" s="268"/>
      <c r="O128" s="268"/>
      <c r="AC128" s="241" t="s">
        <v>650</v>
      </c>
      <c r="AD128" s="277"/>
      <c r="AE128" s="242"/>
      <c r="AF128" s="289" t="str">
        <f>IFERROR(IF(SUM(AE128:AE133)=0,"",AE128/SUM(AE128:AE133)),"")</f>
        <v/>
      </c>
      <c r="AG128" s="290" t="str">
        <f>IFERROR(IF(AF128="","",IF(NOT(AND(AD118="Oui",AD119="Oui")),0,IF(AF128*450&gt;450,450,ROUND(AF128*450,2)))),"")</f>
        <v/>
      </c>
      <c r="AH128" s="261"/>
    </row>
    <row r="129" spans="2:34" ht="18" customHeight="1" x14ac:dyDescent="0.3">
      <c r="B129" s="216">
        <v>113</v>
      </c>
      <c r="C129" s="267"/>
      <c r="D129" s="267"/>
      <c r="E129" s="268"/>
      <c r="F129" s="268"/>
      <c r="G129" s="268"/>
      <c r="H129" s="268"/>
      <c r="I129" s="268"/>
      <c r="J129" s="268"/>
      <c r="K129" s="268"/>
      <c r="L129" s="268"/>
      <c r="M129" s="268"/>
      <c r="N129" s="268"/>
      <c r="O129" s="268"/>
      <c r="AC129" s="229" t="s">
        <v>651</v>
      </c>
      <c r="AD129" s="273"/>
      <c r="AE129" s="230"/>
      <c r="AF129" s="291" t="str">
        <f>IFERROR(IF(SUM(AE128:AE133)=0,"",AE129/SUM(AE128:AE133)),"")</f>
        <v/>
      </c>
      <c r="AG129" s="285" t="str">
        <f>IFERROR(IF(AF129="","",IF(NOT(AND(AD118="Oui",AD119="Oui")),0,IF(AF129*450&gt;450,450,ROUND(AF129*450,2)))),"")</f>
        <v/>
      </c>
      <c r="AH129" s="259"/>
    </row>
    <row r="130" spans="2:34" ht="18" customHeight="1" x14ac:dyDescent="0.3">
      <c r="B130" s="216">
        <v>114</v>
      </c>
      <c r="C130" s="267"/>
      <c r="D130" s="267"/>
      <c r="E130" s="268"/>
      <c r="F130" s="268"/>
      <c r="G130" s="268"/>
      <c r="H130" s="268"/>
      <c r="I130" s="268"/>
      <c r="J130" s="268"/>
      <c r="K130" s="268"/>
      <c r="L130" s="268"/>
      <c r="M130" s="268"/>
      <c r="N130" s="268"/>
      <c r="O130" s="268"/>
      <c r="AC130" s="239" t="s">
        <v>652</v>
      </c>
      <c r="AD130" s="271"/>
      <c r="AE130" s="240"/>
      <c r="AF130" s="291" t="str">
        <f>IFERROR(IF(SUM(AE128:AE133)=0,"",AE130/SUM(AE128:AE133)),"")</f>
        <v/>
      </c>
      <c r="AG130" s="285" t="str">
        <f>IFERROR(IF(AF130="","",IF(NOT(AND(AD118="Oui",AD119="Oui")),0,IF(AF130*450&gt;450,450,ROUND(AF130*450,2)))),"")</f>
        <v/>
      </c>
      <c r="AH130" s="259"/>
    </row>
    <row r="131" spans="2:34" ht="18" customHeight="1" x14ac:dyDescent="0.3">
      <c r="B131" s="216">
        <v>115</v>
      </c>
      <c r="C131" s="267"/>
      <c r="D131" s="267"/>
      <c r="E131" s="268"/>
      <c r="F131" s="268"/>
      <c r="G131" s="268"/>
      <c r="H131" s="268"/>
      <c r="I131" s="268"/>
      <c r="J131" s="268"/>
      <c r="K131" s="268"/>
      <c r="L131" s="268"/>
      <c r="M131" s="268"/>
      <c r="N131" s="268"/>
      <c r="O131" s="268"/>
      <c r="AC131" s="229" t="s">
        <v>881</v>
      </c>
      <c r="AD131" s="273"/>
      <c r="AE131" s="230"/>
      <c r="AF131" s="291" t="str">
        <f>IFERROR(IF(SUM(AE128:AE133)=0,"",AE131/SUM(AE128:AE133)),"")</f>
        <v/>
      </c>
      <c r="AG131" s="285" t="str">
        <f>IFERROR(IF(AF131="","",IF(NOT(AND(AD118="Oui",AD119="Oui")),0,IF(AF131*450&gt;450,450,ROUND(AF131*450,2)))),"")</f>
        <v/>
      </c>
      <c r="AH131" s="259"/>
    </row>
    <row r="132" spans="2:34" ht="18" customHeight="1" x14ac:dyDescent="0.3">
      <c r="B132" s="216">
        <v>116</v>
      </c>
      <c r="C132" s="267"/>
      <c r="D132" s="267"/>
      <c r="E132" s="268"/>
      <c r="F132" s="268"/>
      <c r="G132" s="268"/>
      <c r="H132" s="268"/>
      <c r="I132" s="268"/>
      <c r="J132" s="268"/>
      <c r="K132" s="268"/>
      <c r="L132" s="268"/>
      <c r="M132" s="268"/>
      <c r="N132" s="268"/>
      <c r="O132" s="268"/>
      <c r="AC132" s="239" t="s">
        <v>882</v>
      </c>
      <c r="AD132" s="271"/>
      <c r="AE132" s="240"/>
      <c r="AF132" s="291" t="str">
        <f>IFERROR(IF(SUM(AE128:AE133)=0,"",AE132/SUM(AE128:AE133)),"")</f>
        <v/>
      </c>
      <c r="AG132" s="285" t="str">
        <f>IFERROR(IF(AF132="","",IF(NOT(AND(AD118="Oui",AD119="Oui")),0,IF(AF132*450&gt;450,450,ROUND(AF132*450,2)))),"")</f>
        <v/>
      </c>
      <c r="AH132" s="259"/>
    </row>
    <row r="133" spans="2:34" ht="18" customHeight="1" thickBot="1" x14ac:dyDescent="0.35">
      <c r="B133" s="216">
        <v>117</v>
      </c>
      <c r="C133" s="267"/>
      <c r="D133" s="267"/>
      <c r="E133" s="268"/>
      <c r="F133" s="268"/>
      <c r="G133" s="268"/>
      <c r="H133" s="268"/>
      <c r="I133" s="268"/>
      <c r="J133" s="268"/>
      <c r="K133" s="268"/>
      <c r="L133" s="268"/>
      <c r="M133" s="268"/>
      <c r="N133" s="268"/>
      <c r="O133" s="268"/>
      <c r="AC133" s="234" t="s">
        <v>883</v>
      </c>
      <c r="AD133" s="275"/>
      <c r="AE133" s="235"/>
      <c r="AF133" s="292" t="str">
        <f>IFERROR(IF(SUM(AE128:AE133)=0,"",AE133/SUM(AE128:AE133)),"")</f>
        <v/>
      </c>
      <c r="AG133" s="288" t="str">
        <f>IFERROR(IF(AF133="","",IF(NOT(AND(AD118="Oui",AD119="Oui")),0,IF(AF133*450&gt;450,450,ROUND(AF133*450,2)))),"")</f>
        <v/>
      </c>
      <c r="AH133" s="260"/>
    </row>
    <row r="134" spans="2:34" ht="18" customHeight="1" x14ac:dyDescent="0.3">
      <c r="B134" s="216">
        <v>118</v>
      </c>
      <c r="C134" s="267"/>
      <c r="D134" s="267"/>
      <c r="E134" s="268"/>
      <c r="F134" s="268"/>
      <c r="G134" s="268"/>
      <c r="H134" s="268"/>
      <c r="I134" s="268"/>
      <c r="J134" s="268"/>
      <c r="K134" s="268"/>
      <c r="L134" s="268"/>
      <c r="M134" s="268"/>
      <c r="N134" s="268"/>
      <c r="O134" s="268"/>
      <c r="AC134" s="243" t="s">
        <v>653</v>
      </c>
      <c r="AD134" s="279"/>
      <c r="AE134" s="244"/>
      <c r="AF134" s="251" t="s">
        <v>900</v>
      </c>
      <c r="AG134" s="252" t="s">
        <v>900</v>
      </c>
      <c r="AH134" s="253" t="s">
        <v>900</v>
      </c>
    </row>
    <row r="135" spans="2:34" ht="18" customHeight="1" x14ac:dyDescent="0.3">
      <c r="B135" s="216">
        <v>119</v>
      </c>
      <c r="C135" s="267"/>
      <c r="D135" s="267"/>
      <c r="E135" s="268"/>
      <c r="F135" s="268"/>
      <c r="G135" s="268"/>
      <c r="H135" s="268"/>
      <c r="I135" s="268"/>
      <c r="J135" s="268"/>
      <c r="K135" s="268"/>
      <c r="L135" s="268"/>
      <c r="M135" s="268"/>
      <c r="N135" s="268"/>
      <c r="O135" s="268"/>
      <c r="AC135" s="229" t="s">
        <v>654</v>
      </c>
      <c r="AD135" s="273"/>
      <c r="AE135" s="230"/>
      <c r="AF135" s="248" t="s">
        <v>900</v>
      </c>
      <c r="AG135" s="249" t="s">
        <v>900</v>
      </c>
      <c r="AH135" s="250" t="s">
        <v>900</v>
      </c>
    </row>
    <row r="136" spans="2:34" ht="18" customHeight="1" x14ac:dyDescent="0.3">
      <c r="B136" s="216">
        <v>120</v>
      </c>
      <c r="C136" s="267"/>
      <c r="D136" s="267"/>
      <c r="E136" s="268"/>
      <c r="F136" s="268"/>
      <c r="G136" s="268"/>
      <c r="H136" s="268"/>
      <c r="I136" s="268"/>
      <c r="J136" s="268"/>
      <c r="K136" s="268"/>
      <c r="L136" s="268"/>
      <c r="M136" s="268"/>
      <c r="N136" s="268"/>
      <c r="O136" s="268"/>
      <c r="AC136" s="239" t="s">
        <v>655</v>
      </c>
      <c r="AD136" s="271"/>
      <c r="AE136" s="240"/>
      <c r="AF136" s="248" t="s">
        <v>900</v>
      </c>
      <c r="AG136" s="249" t="s">
        <v>900</v>
      </c>
      <c r="AH136" s="250" t="s">
        <v>900</v>
      </c>
    </row>
    <row r="137" spans="2:34" ht="18" customHeight="1" x14ac:dyDescent="0.3">
      <c r="B137" s="216">
        <v>121</v>
      </c>
      <c r="C137" s="267"/>
      <c r="D137" s="267"/>
      <c r="E137" s="268"/>
      <c r="F137" s="268"/>
      <c r="G137" s="268"/>
      <c r="H137" s="268"/>
      <c r="I137" s="268"/>
      <c r="J137" s="268"/>
      <c r="K137" s="268"/>
      <c r="L137" s="268"/>
      <c r="M137" s="268"/>
      <c r="N137" s="268"/>
      <c r="O137" s="268"/>
      <c r="AC137" s="229" t="s">
        <v>884</v>
      </c>
      <c r="AD137" s="273"/>
      <c r="AE137" s="230"/>
      <c r="AF137" s="248" t="s">
        <v>900</v>
      </c>
      <c r="AG137" s="249" t="s">
        <v>900</v>
      </c>
      <c r="AH137" s="250" t="s">
        <v>900</v>
      </c>
    </row>
    <row r="138" spans="2:34" ht="18" customHeight="1" x14ac:dyDescent="0.3">
      <c r="B138" s="216">
        <v>122</v>
      </c>
      <c r="C138" s="267"/>
      <c r="D138" s="267"/>
      <c r="E138" s="268"/>
      <c r="F138" s="268"/>
      <c r="G138" s="268"/>
      <c r="H138" s="268"/>
      <c r="I138" s="268"/>
      <c r="J138" s="268"/>
      <c r="K138" s="268"/>
      <c r="L138" s="268"/>
      <c r="M138" s="268"/>
      <c r="N138" s="268"/>
      <c r="O138" s="268"/>
      <c r="AC138" s="239" t="s">
        <v>885</v>
      </c>
      <c r="AD138" s="271"/>
      <c r="AE138" s="240"/>
      <c r="AF138" s="248" t="s">
        <v>900</v>
      </c>
      <c r="AG138" s="249" t="s">
        <v>900</v>
      </c>
      <c r="AH138" s="250" t="s">
        <v>900</v>
      </c>
    </row>
    <row r="139" spans="2:34" ht="18" customHeight="1" x14ac:dyDescent="0.3">
      <c r="B139" s="216">
        <v>123</v>
      </c>
      <c r="C139" s="267"/>
      <c r="D139" s="267"/>
      <c r="E139" s="268"/>
      <c r="F139" s="268"/>
      <c r="G139" s="268"/>
      <c r="H139" s="268"/>
      <c r="I139" s="268"/>
      <c r="J139" s="268"/>
      <c r="K139" s="268"/>
      <c r="L139" s="268"/>
      <c r="M139" s="268"/>
      <c r="N139" s="268"/>
      <c r="O139" s="268"/>
      <c r="AC139" s="229" t="s">
        <v>886</v>
      </c>
      <c r="AD139" s="273"/>
      <c r="AE139" s="230"/>
      <c r="AF139" s="248" t="s">
        <v>900</v>
      </c>
      <c r="AG139" s="249" t="s">
        <v>900</v>
      </c>
      <c r="AH139" s="250" t="s">
        <v>900</v>
      </c>
    </row>
    <row r="140" spans="2:34" ht="18" customHeight="1" thickBot="1" x14ac:dyDescent="0.35">
      <c r="B140" s="216">
        <v>124</v>
      </c>
      <c r="C140" s="267"/>
      <c r="D140" s="267"/>
      <c r="E140" s="268"/>
      <c r="F140" s="268"/>
      <c r="G140" s="268"/>
      <c r="H140" s="268"/>
      <c r="I140" s="268"/>
      <c r="J140" s="268"/>
      <c r="K140" s="268"/>
      <c r="L140" s="268"/>
      <c r="M140" s="268"/>
      <c r="N140" s="268"/>
      <c r="O140" s="268"/>
      <c r="AC140" s="231" t="s">
        <v>669</v>
      </c>
      <c r="AD140" s="297"/>
      <c r="AE140" s="232">
        <f>IFERROR(SUM(AE122:AE127)+SUM(AE128:AE133)+SUM(AE134:AE139),0)</f>
        <v>0</v>
      </c>
      <c r="AF140" s="236">
        <f>IFERROR(SUM(AF122:AF127)+SUM(AF128:AF133),0)</f>
        <v>0</v>
      </c>
      <c r="AG140" s="237">
        <f>IFERROR(SUM(AG122:AG127)+SUM(AG128:AG133),0)</f>
        <v>0</v>
      </c>
      <c r="AH140" s="238">
        <f>IFERROR(SUM(AH122:AH127)+SUM(AH128:AH133),0)</f>
        <v>0</v>
      </c>
    </row>
    <row r="141" spans="2:34" ht="18" customHeight="1" thickTop="1" thickBot="1" x14ac:dyDescent="0.35">
      <c r="B141" s="216">
        <v>125</v>
      </c>
      <c r="C141" s="267"/>
      <c r="D141" s="267"/>
      <c r="E141" s="268"/>
      <c r="F141" s="268"/>
      <c r="G141" s="268"/>
      <c r="H141" s="268"/>
      <c r="I141" s="268"/>
      <c r="J141" s="268"/>
      <c r="K141" s="268"/>
      <c r="L141" s="268"/>
      <c r="M141" s="268"/>
      <c r="N141" s="268"/>
      <c r="O141" s="268"/>
    </row>
    <row r="142" spans="2:34" ht="18" customHeight="1" thickTop="1" thickBot="1" x14ac:dyDescent="0.35">
      <c r="B142" s="216">
        <v>126</v>
      </c>
      <c r="C142" s="267"/>
      <c r="D142" s="267"/>
      <c r="E142" s="268"/>
      <c r="F142" s="268"/>
      <c r="G142" s="268"/>
      <c r="H142" s="268"/>
      <c r="I142" s="268"/>
      <c r="J142" s="268"/>
      <c r="K142" s="268"/>
      <c r="L142" s="268"/>
      <c r="M142" s="268"/>
      <c r="N142" s="268"/>
      <c r="O142" s="268"/>
      <c r="AB142" s="233">
        <v>6</v>
      </c>
      <c r="AC142" s="224" t="s">
        <v>901</v>
      </c>
      <c r="AD142" s="821"/>
      <c r="AE142" s="822"/>
      <c r="AF142" s="89"/>
      <c r="AG142" s="89"/>
      <c r="AH142" s="89"/>
    </row>
    <row r="143" spans="2:34" ht="18" customHeight="1" thickTop="1" x14ac:dyDescent="0.35">
      <c r="B143" s="216">
        <v>127</v>
      </c>
      <c r="C143" s="267"/>
      <c r="D143" s="267"/>
      <c r="E143" s="268"/>
      <c r="F143" s="268"/>
      <c r="G143" s="268"/>
      <c r="H143" s="268"/>
      <c r="I143" s="268"/>
      <c r="J143" s="268"/>
      <c r="K143" s="268"/>
      <c r="L143" s="268"/>
      <c r="M143" s="268"/>
      <c r="N143" s="268"/>
      <c r="O143" s="268"/>
      <c r="AB143"/>
      <c r="AC143" s="225" t="s">
        <v>656</v>
      </c>
      <c r="AD143" s="823"/>
      <c r="AE143" s="824"/>
      <c r="AF143" s="221"/>
      <c r="AG143" s="221"/>
      <c r="AH143" s="221"/>
    </row>
    <row r="144" spans="2:34" ht="18" customHeight="1" x14ac:dyDescent="0.3">
      <c r="B144" s="216">
        <v>128</v>
      </c>
      <c r="C144" s="267"/>
      <c r="D144" s="267"/>
      <c r="E144" s="268"/>
      <c r="F144" s="268"/>
      <c r="G144" s="268"/>
      <c r="H144" s="268"/>
      <c r="I144" s="268"/>
      <c r="J144" s="268"/>
      <c r="K144" s="268"/>
      <c r="L144" s="268"/>
      <c r="M144" s="268"/>
      <c r="N144" s="268"/>
      <c r="O144" s="268"/>
      <c r="AC144" s="225" t="s">
        <v>874</v>
      </c>
      <c r="AD144" s="825"/>
      <c r="AE144" s="826"/>
      <c r="AF144" s="827" t="s">
        <v>659</v>
      </c>
      <c r="AG144" s="827"/>
      <c r="AH144" s="827"/>
    </row>
    <row r="145" spans="2:34" ht="18" customHeight="1" thickBot="1" x14ac:dyDescent="0.35">
      <c r="B145" s="216">
        <v>129</v>
      </c>
      <c r="C145" s="267"/>
      <c r="D145" s="267"/>
      <c r="E145" s="268"/>
      <c r="F145" s="268"/>
      <c r="G145" s="268"/>
      <c r="H145" s="268"/>
      <c r="I145" s="268"/>
      <c r="J145" s="268"/>
      <c r="K145" s="268"/>
      <c r="L145" s="268"/>
      <c r="M145" s="268"/>
      <c r="N145" s="268"/>
      <c r="O145" s="268"/>
      <c r="AC145" s="225" t="s">
        <v>877</v>
      </c>
      <c r="AD145" s="823"/>
      <c r="AE145" s="824"/>
      <c r="AF145" s="827"/>
      <c r="AG145" s="827"/>
      <c r="AH145" s="827"/>
    </row>
    <row r="146" spans="2:34" ht="18" customHeight="1" thickTop="1" x14ac:dyDescent="0.3">
      <c r="B146" s="216">
        <v>130</v>
      </c>
      <c r="C146" s="267"/>
      <c r="D146" s="267"/>
      <c r="E146" s="268"/>
      <c r="F146" s="268"/>
      <c r="G146" s="268"/>
      <c r="H146" s="268"/>
      <c r="I146" s="268"/>
      <c r="J146" s="268"/>
      <c r="K146" s="268"/>
      <c r="L146" s="268"/>
      <c r="M146" s="268"/>
      <c r="N146" s="268"/>
      <c r="O146" s="268"/>
      <c r="AC146" s="226" t="s">
        <v>638</v>
      </c>
      <c r="AD146" s="227" t="s">
        <v>875</v>
      </c>
      <c r="AE146" s="228" t="s">
        <v>887</v>
      </c>
      <c r="AF146" s="245" t="s">
        <v>888</v>
      </c>
      <c r="AG146" s="246" t="s">
        <v>891</v>
      </c>
      <c r="AH146" s="247" t="s">
        <v>890</v>
      </c>
    </row>
    <row r="147" spans="2:34" ht="18" customHeight="1" x14ac:dyDescent="0.3">
      <c r="B147" s="216">
        <v>131</v>
      </c>
      <c r="C147" s="267"/>
      <c r="D147" s="267"/>
      <c r="E147" s="268"/>
      <c r="F147" s="268"/>
      <c r="G147" s="268"/>
      <c r="H147" s="268"/>
      <c r="I147" s="268"/>
      <c r="J147" s="268"/>
      <c r="K147" s="268"/>
      <c r="L147" s="268"/>
      <c r="M147" s="268"/>
      <c r="N147" s="268"/>
      <c r="O147" s="268"/>
      <c r="AC147" s="239" t="s">
        <v>647</v>
      </c>
      <c r="AD147" s="271"/>
      <c r="AE147" s="240"/>
      <c r="AF147" s="284" t="str">
        <f>IFERROR(IF(SUM(AE147:AE152)=0,"",AE147/SUM(AE147:AE152)),"")</f>
        <v/>
      </c>
      <c r="AG147" s="285" t="str">
        <f>IFERROR(IF(AF147="","",IF(NOT(AND(AD143="Oui",AD144="Oui")),0,IF(AF147*450&gt;450,450,ROUND(AF147*450,2)))),"")</f>
        <v/>
      </c>
      <c r="AH147" s="259"/>
    </row>
    <row r="148" spans="2:34" ht="18" customHeight="1" x14ac:dyDescent="0.3">
      <c r="B148" s="216">
        <v>132</v>
      </c>
      <c r="C148" s="267"/>
      <c r="D148" s="267"/>
      <c r="E148" s="268"/>
      <c r="F148" s="268"/>
      <c r="G148" s="268"/>
      <c r="H148" s="268"/>
      <c r="I148" s="268"/>
      <c r="J148" s="268"/>
      <c r="K148" s="268"/>
      <c r="L148" s="268"/>
      <c r="M148" s="268"/>
      <c r="N148" s="268"/>
      <c r="O148" s="268"/>
      <c r="AC148" s="229" t="s">
        <v>648</v>
      </c>
      <c r="AD148" s="273"/>
      <c r="AE148" s="230"/>
      <c r="AF148" s="284" t="str">
        <f>IFERROR(IF(SUM(AE147:AE152)=0,"",AE148/SUM(AE147:AE152)),"")</f>
        <v/>
      </c>
      <c r="AG148" s="285" t="str">
        <f>IFERROR(IF(AF148="","",IF(NOT(AND(AD143="Oui",AD144="Oui")),0,IF(AF148*450&gt;450,450,ROUND(AF148*450,2)))),"")</f>
        <v/>
      </c>
      <c r="AH148" s="259"/>
    </row>
    <row r="149" spans="2:34" ht="18" customHeight="1" x14ac:dyDescent="0.3">
      <c r="B149" s="216">
        <v>133</v>
      </c>
      <c r="C149" s="267"/>
      <c r="D149" s="267"/>
      <c r="E149" s="268"/>
      <c r="F149" s="268"/>
      <c r="G149" s="268"/>
      <c r="H149" s="268"/>
      <c r="I149" s="268"/>
      <c r="J149" s="268"/>
      <c r="K149" s="268"/>
      <c r="L149" s="268"/>
      <c r="M149" s="268"/>
      <c r="N149" s="268"/>
      <c r="O149" s="268"/>
      <c r="AC149" s="239" t="s">
        <v>649</v>
      </c>
      <c r="AD149" s="271"/>
      <c r="AE149" s="240"/>
      <c r="AF149" s="286" t="str">
        <f>IFERROR(IF(SUM(AE147:AE152)=0,"",AE149/SUM(AE147:AE152)),"")</f>
        <v/>
      </c>
      <c r="AG149" s="285" t="str">
        <f>IFERROR(IF(AF149="","",IF(NOT(AND(AD143="Oui",AD144="Oui")),0,IF(AF149*450&gt;450,450,ROUND(AF149*450,2)))),"")</f>
        <v/>
      </c>
      <c r="AH149" s="259"/>
    </row>
    <row r="150" spans="2:34" ht="18" customHeight="1" x14ac:dyDescent="0.3">
      <c r="B150" s="216">
        <v>134</v>
      </c>
      <c r="C150" s="267"/>
      <c r="D150" s="267"/>
      <c r="E150" s="268"/>
      <c r="F150" s="268"/>
      <c r="G150" s="268"/>
      <c r="H150" s="268"/>
      <c r="I150" s="268"/>
      <c r="J150" s="268"/>
      <c r="K150" s="268"/>
      <c r="L150" s="268"/>
      <c r="M150" s="268"/>
      <c r="N150" s="268"/>
      <c r="O150" s="268"/>
      <c r="AC150" s="229" t="s">
        <v>878</v>
      </c>
      <c r="AD150" s="273"/>
      <c r="AE150" s="230"/>
      <c r="AF150" s="286" t="str">
        <f>IFERROR(IF(SUM(AE147:AE152)=0,"",AE150/SUM(AE147:AE152)),"")</f>
        <v/>
      </c>
      <c r="AG150" s="285" t="str">
        <f>IFERROR(IF(AF150="","",IF(NOT(AND(AD143="Oui",AD144="Oui")),0,IF(AF150*450&gt;450,450,ROUND(AF150*450,2)))),"")</f>
        <v/>
      </c>
      <c r="AH150" s="259"/>
    </row>
    <row r="151" spans="2:34" ht="18" customHeight="1" x14ac:dyDescent="0.3">
      <c r="B151" s="216">
        <v>135</v>
      </c>
      <c r="C151" s="267"/>
      <c r="D151" s="267"/>
      <c r="E151" s="268"/>
      <c r="F151" s="268"/>
      <c r="G151" s="268"/>
      <c r="H151" s="268"/>
      <c r="I151" s="268"/>
      <c r="J151" s="268"/>
      <c r="K151" s="268"/>
      <c r="L151" s="268"/>
      <c r="M151" s="268"/>
      <c r="N151" s="268"/>
      <c r="O151" s="268"/>
      <c r="AC151" s="239" t="s">
        <v>879</v>
      </c>
      <c r="AD151" s="271"/>
      <c r="AE151" s="240"/>
      <c r="AF151" s="286" t="str">
        <f>IFERROR(IF(SUM(AE147:AE152)=0,"",AE151/SUM(AE147:AE152)),"")</f>
        <v/>
      </c>
      <c r="AG151" s="285" t="str">
        <f>IFERROR(IF(AF151="","",IF(NOT(AND(AD143="Oui",AD144="Oui")),0,IF(AF151*450&gt;450,450,ROUND(AF151*450,2)))),"")</f>
        <v/>
      </c>
      <c r="AH151" s="259"/>
    </row>
    <row r="152" spans="2:34" ht="18" customHeight="1" thickBot="1" x14ac:dyDescent="0.35">
      <c r="B152" s="216">
        <v>136</v>
      </c>
      <c r="C152" s="267"/>
      <c r="D152" s="267"/>
      <c r="E152" s="268"/>
      <c r="F152" s="268"/>
      <c r="G152" s="268"/>
      <c r="H152" s="268"/>
      <c r="I152" s="268"/>
      <c r="J152" s="268"/>
      <c r="K152" s="268"/>
      <c r="L152" s="268"/>
      <c r="M152" s="268"/>
      <c r="N152" s="268"/>
      <c r="O152" s="268"/>
      <c r="AC152" s="234" t="s">
        <v>880</v>
      </c>
      <c r="AD152" s="275"/>
      <c r="AE152" s="235"/>
      <c r="AF152" s="287" t="str">
        <f>IFERROR(IF(SUM(AE147:AE152)=0,"",AE152/SUM(AE147:AE152)),"")</f>
        <v/>
      </c>
      <c r="AG152" s="288" t="str">
        <f>IFERROR(IF(AF152="","",IF(NOT(AND(AD143="Oui",AD144="Oui")),0,IF(AF152*450&gt;450,450,ROUND(AF152*450,2)))),"")</f>
        <v/>
      </c>
      <c r="AH152" s="260"/>
    </row>
    <row r="153" spans="2:34" ht="18" customHeight="1" x14ac:dyDescent="0.3">
      <c r="B153" s="216">
        <v>137</v>
      </c>
      <c r="C153" s="267"/>
      <c r="D153" s="267"/>
      <c r="E153" s="268"/>
      <c r="F153" s="268"/>
      <c r="G153" s="268"/>
      <c r="H153" s="268"/>
      <c r="I153" s="268"/>
      <c r="J153" s="268"/>
      <c r="K153" s="268"/>
      <c r="L153" s="268"/>
      <c r="M153" s="268"/>
      <c r="N153" s="268"/>
      <c r="O153" s="268"/>
      <c r="AC153" s="241" t="s">
        <v>650</v>
      </c>
      <c r="AD153" s="277"/>
      <c r="AE153" s="242"/>
      <c r="AF153" s="289" t="str">
        <f>IFERROR(IF(SUM(AE153:AE158)=0,"",AE153/SUM(AE153:AE158)),"")</f>
        <v/>
      </c>
      <c r="AG153" s="290" t="str">
        <f>IFERROR(IF(AF153="","",IF(NOT(AND(AD143="Oui",AD144="Oui")),0,IF(AF153*450&gt;450,450,ROUND(AF153*450,2)))),"")</f>
        <v/>
      </c>
      <c r="AH153" s="261"/>
    </row>
    <row r="154" spans="2:34" ht="18" customHeight="1" x14ac:dyDescent="0.3">
      <c r="B154" s="216">
        <v>138</v>
      </c>
      <c r="C154" s="267"/>
      <c r="D154" s="267"/>
      <c r="E154" s="268"/>
      <c r="F154" s="268"/>
      <c r="G154" s="268"/>
      <c r="H154" s="268"/>
      <c r="I154" s="268"/>
      <c r="J154" s="268"/>
      <c r="K154" s="268"/>
      <c r="L154" s="268"/>
      <c r="M154" s="268"/>
      <c r="N154" s="268"/>
      <c r="O154" s="268"/>
      <c r="AC154" s="229" t="s">
        <v>651</v>
      </c>
      <c r="AD154" s="273"/>
      <c r="AE154" s="230"/>
      <c r="AF154" s="291" t="str">
        <f>IFERROR(IF(SUM(AE153:AE158)=0,"",AE154/SUM(AE153:AE158)),"")</f>
        <v/>
      </c>
      <c r="AG154" s="285" t="str">
        <f>IFERROR(IF(AF154="","",IF(NOT(AND(AD143="Oui",AD144="Oui")),0,IF(AF154*450&gt;450,450,ROUND(AF154*450,2)))),"")</f>
        <v/>
      </c>
      <c r="AH154" s="259"/>
    </row>
    <row r="155" spans="2:34" ht="18" customHeight="1" x14ac:dyDescent="0.3">
      <c r="B155" s="216">
        <v>139</v>
      </c>
      <c r="C155" s="267"/>
      <c r="D155" s="267"/>
      <c r="E155" s="268"/>
      <c r="F155" s="268"/>
      <c r="G155" s="268"/>
      <c r="H155" s="268"/>
      <c r="I155" s="268"/>
      <c r="J155" s="268"/>
      <c r="K155" s="268"/>
      <c r="L155" s="268"/>
      <c r="M155" s="268"/>
      <c r="N155" s="268"/>
      <c r="O155" s="268"/>
      <c r="AC155" s="239" t="s">
        <v>652</v>
      </c>
      <c r="AD155" s="271"/>
      <c r="AE155" s="240"/>
      <c r="AF155" s="291" t="str">
        <f>IFERROR(IF(SUM(AE153:AE158)=0,"",AE155/SUM(AE153:AE158)),"")</f>
        <v/>
      </c>
      <c r="AG155" s="285" t="str">
        <f>IFERROR(IF(AF155="","",IF(NOT(AND(AD143="Oui",AD144="Oui")),0,IF(AF155*450&gt;450,450,ROUND(AF155*450,2)))),"")</f>
        <v/>
      </c>
      <c r="AH155" s="259"/>
    </row>
    <row r="156" spans="2:34" ht="18" customHeight="1" x14ac:dyDescent="0.3">
      <c r="B156" s="216">
        <v>140</v>
      </c>
      <c r="C156" s="267"/>
      <c r="D156" s="267"/>
      <c r="E156" s="268"/>
      <c r="F156" s="268"/>
      <c r="G156" s="268"/>
      <c r="H156" s="268"/>
      <c r="I156" s="268"/>
      <c r="J156" s="268"/>
      <c r="K156" s="268"/>
      <c r="L156" s="268"/>
      <c r="M156" s="268"/>
      <c r="N156" s="268"/>
      <c r="O156" s="268"/>
      <c r="AC156" s="229" t="s">
        <v>881</v>
      </c>
      <c r="AD156" s="273"/>
      <c r="AE156" s="230"/>
      <c r="AF156" s="291" t="str">
        <f>IFERROR(IF(SUM(AE153:AE158)=0,"",AE156/SUM(AE153:AE158)),"")</f>
        <v/>
      </c>
      <c r="AG156" s="285" t="str">
        <f>IFERROR(IF(AF156="","",IF(NOT(AND(AD143="Oui",AD144="Oui")),0,IF(AF156*450&gt;450,450,ROUND(AF156*450,2)))),"")</f>
        <v/>
      </c>
      <c r="AH156" s="259"/>
    </row>
    <row r="157" spans="2:34" ht="18" customHeight="1" x14ac:dyDescent="0.3">
      <c r="B157" s="216">
        <v>141</v>
      </c>
      <c r="C157" s="267"/>
      <c r="D157" s="267"/>
      <c r="E157" s="268"/>
      <c r="F157" s="268"/>
      <c r="G157" s="268"/>
      <c r="H157" s="268"/>
      <c r="I157" s="268"/>
      <c r="J157" s="268"/>
      <c r="K157" s="268"/>
      <c r="L157" s="268"/>
      <c r="M157" s="268"/>
      <c r="N157" s="268"/>
      <c r="O157" s="268"/>
      <c r="AC157" s="239" t="s">
        <v>882</v>
      </c>
      <c r="AD157" s="271"/>
      <c r="AE157" s="240"/>
      <c r="AF157" s="291" t="str">
        <f>IFERROR(IF(SUM(AE153:AE158)=0,"",AE157/SUM(AE153:AE158)),"")</f>
        <v/>
      </c>
      <c r="AG157" s="285" t="str">
        <f>IFERROR(IF(AF157="","",IF(NOT(AND(AD143="Oui",AD144="Oui")),0,IF(AF157*450&gt;450,450,ROUND(AF157*450,2)))),"")</f>
        <v/>
      </c>
      <c r="AH157" s="259"/>
    </row>
    <row r="158" spans="2:34" ht="18" customHeight="1" thickBot="1" x14ac:dyDescent="0.35">
      <c r="B158" s="216">
        <v>142</v>
      </c>
      <c r="C158" s="267"/>
      <c r="D158" s="267"/>
      <c r="E158" s="268"/>
      <c r="F158" s="268"/>
      <c r="G158" s="268"/>
      <c r="H158" s="268"/>
      <c r="I158" s="268"/>
      <c r="J158" s="268"/>
      <c r="K158" s="268"/>
      <c r="L158" s="268"/>
      <c r="M158" s="268"/>
      <c r="N158" s="268"/>
      <c r="O158" s="268"/>
      <c r="AC158" s="234" t="s">
        <v>883</v>
      </c>
      <c r="AD158" s="275"/>
      <c r="AE158" s="235"/>
      <c r="AF158" s="292" t="str">
        <f>IFERROR(IF(SUM(AE153:AE158)=0,"",AE158/SUM(AE153:AE158)),"")</f>
        <v/>
      </c>
      <c r="AG158" s="288" t="str">
        <f>IFERROR(IF(AF158="","",IF(NOT(AND(AD143="Oui",AD144="Oui")),0,IF(AF158*450&gt;450,450,ROUND(AF158*450,2)))),"")</f>
        <v/>
      </c>
      <c r="AH158" s="260"/>
    </row>
    <row r="159" spans="2:34" ht="18" customHeight="1" x14ac:dyDescent="0.3">
      <c r="B159" s="216">
        <v>143</v>
      </c>
      <c r="C159" s="267"/>
      <c r="D159" s="267"/>
      <c r="E159" s="268"/>
      <c r="F159" s="268"/>
      <c r="G159" s="268"/>
      <c r="H159" s="268"/>
      <c r="I159" s="268"/>
      <c r="J159" s="268"/>
      <c r="K159" s="268"/>
      <c r="L159" s="268"/>
      <c r="M159" s="268"/>
      <c r="N159" s="268"/>
      <c r="O159" s="268"/>
      <c r="AC159" s="243" t="s">
        <v>653</v>
      </c>
      <c r="AD159" s="279"/>
      <c r="AE159" s="244"/>
      <c r="AF159" s="251" t="s">
        <v>900</v>
      </c>
      <c r="AG159" s="252" t="s">
        <v>900</v>
      </c>
      <c r="AH159" s="253" t="s">
        <v>900</v>
      </c>
    </row>
    <row r="160" spans="2:34" ht="18" customHeight="1" x14ac:dyDescent="0.3">
      <c r="B160" s="216">
        <v>144</v>
      </c>
      <c r="C160" s="267"/>
      <c r="D160" s="267"/>
      <c r="E160" s="268"/>
      <c r="F160" s="268"/>
      <c r="G160" s="268"/>
      <c r="H160" s="268"/>
      <c r="I160" s="268"/>
      <c r="J160" s="268"/>
      <c r="K160" s="268"/>
      <c r="L160" s="268"/>
      <c r="M160" s="268"/>
      <c r="N160" s="268"/>
      <c r="O160" s="268"/>
      <c r="AC160" s="229" t="s">
        <v>654</v>
      </c>
      <c r="AD160" s="273"/>
      <c r="AE160" s="230"/>
      <c r="AF160" s="248" t="s">
        <v>900</v>
      </c>
      <c r="AG160" s="249" t="s">
        <v>900</v>
      </c>
      <c r="AH160" s="250" t="s">
        <v>900</v>
      </c>
    </row>
    <row r="161" spans="2:34" ht="18" customHeight="1" x14ac:dyDescent="0.3">
      <c r="B161" s="216">
        <v>145</v>
      </c>
      <c r="C161" s="267"/>
      <c r="D161" s="267"/>
      <c r="E161" s="268"/>
      <c r="F161" s="268"/>
      <c r="G161" s="268"/>
      <c r="H161" s="268"/>
      <c r="I161" s="268"/>
      <c r="J161" s="268"/>
      <c r="K161" s="268"/>
      <c r="L161" s="268"/>
      <c r="M161" s="268"/>
      <c r="N161" s="268"/>
      <c r="O161" s="268"/>
      <c r="AC161" s="239" t="s">
        <v>655</v>
      </c>
      <c r="AD161" s="271"/>
      <c r="AE161" s="240"/>
      <c r="AF161" s="248" t="s">
        <v>900</v>
      </c>
      <c r="AG161" s="249" t="s">
        <v>900</v>
      </c>
      <c r="AH161" s="250" t="s">
        <v>900</v>
      </c>
    </row>
    <row r="162" spans="2:34" ht="18" customHeight="1" x14ac:dyDescent="0.3">
      <c r="B162" s="216">
        <v>146</v>
      </c>
      <c r="C162" s="267"/>
      <c r="D162" s="267"/>
      <c r="E162" s="268"/>
      <c r="F162" s="268"/>
      <c r="G162" s="268"/>
      <c r="H162" s="268"/>
      <c r="I162" s="268"/>
      <c r="J162" s="268"/>
      <c r="K162" s="268"/>
      <c r="L162" s="268"/>
      <c r="M162" s="268"/>
      <c r="N162" s="268"/>
      <c r="O162" s="268"/>
      <c r="AC162" s="229" t="s">
        <v>884</v>
      </c>
      <c r="AD162" s="273"/>
      <c r="AE162" s="230"/>
      <c r="AF162" s="248" t="s">
        <v>900</v>
      </c>
      <c r="AG162" s="249" t="s">
        <v>900</v>
      </c>
      <c r="AH162" s="250" t="s">
        <v>900</v>
      </c>
    </row>
    <row r="163" spans="2:34" ht="18" customHeight="1" x14ac:dyDescent="0.3">
      <c r="B163" s="216">
        <v>147</v>
      </c>
      <c r="C163" s="267"/>
      <c r="D163" s="267"/>
      <c r="E163" s="268"/>
      <c r="F163" s="268"/>
      <c r="G163" s="268"/>
      <c r="H163" s="268"/>
      <c r="I163" s="268"/>
      <c r="J163" s="268"/>
      <c r="K163" s="268"/>
      <c r="L163" s="268"/>
      <c r="M163" s="268"/>
      <c r="N163" s="268"/>
      <c r="O163" s="268"/>
      <c r="AC163" s="239" t="s">
        <v>885</v>
      </c>
      <c r="AD163" s="271"/>
      <c r="AE163" s="240"/>
      <c r="AF163" s="248" t="s">
        <v>900</v>
      </c>
      <c r="AG163" s="249" t="s">
        <v>900</v>
      </c>
      <c r="AH163" s="250" t="s">
        <v>900</v>
      </c>
    </row>
    <row r="164" spans="2:34" ht="18" customHeight="1" x14ac:dyDescent="0.3">
      <c r="B164" s="216">
        <v>148</v>
      </c>
      <c r="C164" s="267"/>
      <c r="D164" s="267"/>
      <c r="E164" s="268"/>
      <c r="F164" s="268"/>
      <c r="G164" s="268"/>
      <c r="H164" s="268"/>
      <c r="I164" s="268"/>
      <c r="J164" s="268"/>
      <c r="K164" s="268"/>
      <c r="L164" s="268"/>
      <c r="M164" s="268"/>
      <c r="N164" s="268"/>
      <c r="O164" s="268"/>
      <c r="AC164" s="229" t="s">
        <v>886</v>
      </c>
      <c r="AD164" s="273"/>
      <c r="AE164" s="230"/>
      <c r="AF164" s="248" t="s">
        <v>900</v>
      </c>
      <c r="AG164" s="249" t="s">
        <v>900</v>
      </c>
      <c r="AH164" s="250" t="s">
        <v>900</v>
      </c>
    </row>
    <row r="165" spans="2:34" ht="18" customHeight="1" thickBot="1" x14ac:dyDescent="0.35">
      <c r="B165" s="216">
        <v>149</v>
      </c>
      <c r="C165" s="267"/>
      <c r="D165" s="267"/>
      <c r="E165" s="268"/>
      <c r="F165" s="268"/>
      <c r="G165" s="268"/>
      <c r="H165" s="268"/>
      <c r="I165" s="268"/>
      <c r="J165" s="268"/>
      <c r="K165" s="268"/>
      <c r="L165" s="268"/>
      <c r="M165" s="268"/>
      <c r="N165" s="268"/>
      <c r="O165" s="268"/>
      <c r="AC165" s="231" t="s">
        <v>668</v>
      </c>
      <c r="AD165" s="297"/>
      <c r="AE165" s="232">
        <f>IFERROR(SUM(AE147:AE152)+SUM(AE153:AE158)+SUM(AE159:AE164),0)</f>
        <v>0</v>
      </c>
      <c r="AF165" s="236">
        <f>IFERROR(SUM(AF147:AF152)+SUM(AF153:AF158),0)</f>
        <v>0</v>
      </c>
      <c r="AG165" s="237">
        <f>IFERROR(SUM(AG147:AG152)+SUM(AG153:AG158),0)</f>
        <v>0</v>
      </c>
      <c r="AH165" s="238">
        <f>IFERROR(SUM(AH147:AH152)+SUM(AH153:AH158),0)</f>
        <v>0</v>
      </c>
    </row>
    <row r="166" spans="2:34" ht="18" customHeight="1" thickTop="1" thickBot="1" x14ac:dyDescent="0.35">
      <c r="B166" s="216">
        <v>150</v>
      </c>
      <c r="C166" s="267"/>
      <c r="D166" s="267"/>
      <c r="E166" s="268"/>
      <c r="F166" s="268"/>
      <c r="G166" s="268"/>
      <c r="H166" s="268"/>
      <c r="I166" s="268"/>
      <c r="J166" s="268"/>
      <c r="K166" s="268"/>
      <c r="L166" s="268"/>
      <c r="M166" s="268"/>
      <c r="N166" s="268"/>
      <c r="O166" s="268"/>
    </row>
    <row r="167" spans="2:34" ht="18" customHeight="1" thickTop="1" thickBot="1" x14ac:dyDescent="0.35">
      <c r="B167" s="216">
        <v>151</v>
      </c>
      <c r="C167" s="267"/>
      <c r="D167" s="267"/>
      <c r="E167" s="268"/>
      <c r="F167" s="268"/>
      <c r="G167" s="268"/>
      <c r="H167" s="268"/>
      <c r="I167" s="268"/>
      <c r="J167" s="268"/>
      <c r="K167" s="268"/>
      <c r="L167" s="268"/>
      <c r="M167" s="268"/>
      <c r="N167" s="268"/>
      <c r="O167" s="268"/>
      <c r="AB167" s="233">
        <v>7</v>
      </c>
      <c r="AC167" s="224" t="s">
        <v>901</v>
      </c>
      <c r="AD167" s="821"/>
      <c r="AE167" s="822"/>
      <c r="AF167" s="89"/>
      <c r="AG167" s="89"/>
      <c r="AH167" s="89"/>
    </row>
    <row r="168" spans="2:34" ht="18" customHeight="1" thickTop="1" x14ac:dyDescent="0.35">
      <c r="B168" s="216">
        <v>152</v>
      </c>
      <c r="C168" s="267"/>
      <c r="D168" s="267"/>
      <c r="E168" s="268"/>
      <c r="F168" s="268"/>
      <c r="G168" s="268"/>
      <c r="H168" s="268"/>
      <c r="I168" s="268"/>
      <c r="J168" s="268"/>
      <c r="K168" s="268"/>
      <c r="L168" s="268"/>
      <c r="M168" s="268"/>
      <c r="N168" s="268"/>
      <c r="O168" s="268"/>
      <c r="AB168"/>
      <c r="AC168" s="225" t="s">
        <v>656</v>
      </c>
      <c r="AD168" s="823"/>
      <c r="AE168" s="824"/>
      <c r="AF168" s="221"/>
      <c r="AG168" s="221"/>
      <c r="AH168" s="221"/>
    </row>
    <row r="169" spans="2:34" ht="18" customHeight="1" x14ac:dyDescent="0.3">
      <c r="B169" s="216">
        <v>153</v>
      </c>
      <c r="C169" s="267"/>
      <c r="D169" s="267"/>
      <c r="E169" s="268"/>
      <c r="F169" s="268"/>
      <c r="G169" s="268"/>
      <c r="H169" s="268"/>
      <c r="I169" s="268"/>
      <c r="J169" s="268"/>
      <c r="K169" s="268"/>
      <c r="L169" s="268"/>
      <c r="M169" s="268"/>
      <c r="N169" s="268"/>
      <c r="O169" s="268"/>
      <c r="AC169" s="225" t="s">
        <v>874</v>
      </c>
      <c r="AD169" s="825"/>
      <c r="AE169" s="826"/>
      <c r="AF169" s="827" t="s">
        <v>659</v>
      </c>
      <c r="AG169" s="827"/>
      <c r="AH169" s="827"/>
    </row>
    <row r="170" spans="2:34" ht="18" customHeight="1" thickBot="1" x14ac:dyDescent="0.35">
      <c r="B170" s="216">
        <v>154</v>
      </c>
      <c r="C170" s="267"/>
      <c r="D170" s="267"/>
      <c r="E170" s="268"/>
      <c r="F170" s="268"/>
      <c r="G170" s="268"/>
      <c r="H170" s="268"/>
      <c r="I170" s="268"/>
      <c r="J170" s="268"/>
      <c r="K170" s="268"/>
      <c r="L170" s="268"/>
      <c r="M170" s="268"/>
      <c r="N170" s="268"/>
      <c r="O170" s="268"/>
      <c r="AC170" s="225" t="s">
        <v>877</v>
      </c>
      <c r="AD170" s="823"/>
      <c r="AE170" s="824"/>
      <c r="AF170" s="827"/>
      <c r="AG170" s="827"/>
      <c r="AH170" s="827"/>
    </row>
    <row r="171" spans="2:34" ht="18" customHeight="1" thickTop="1" x14ac:dyDescent="0.3">
      <c r="B171" s="216">
        <v>155</v>
      </c>
      <c r="C171" s="267"/>
      <c r="D171" s="267"/>
      <c r="E171" s="268"/>
      <c r="F171" s="268"/>
      <c r="G171" s="268"/>
      <c r="H171" s="268"/>
      <c r="I171" s="268"/>
      <c r="J171" s="268"/>
      <c r="K171" s="268"/>
      <c r="L171" s="268"/>
      <c r="M171" s="268"/>
      <c r="N171" s="268"/>
      <c r="O171" s="268"/>
      <c r="AC171" s="226" t="s">
        <v>638</v>
      </c>
      <c r="AD171" s="227" t="s">
        <v>875</v>
      </c>
      <c r="AE171" s="228" t="s">
        <v>887</v>
      </c>
      <c r="AF171" s="245" t="s">
        <v>888</v>
      </c>
      <c r="AG171" s="246" t="s">
        <v>891</v>
      </c>
      <c r="AH171" s="247" t="s">
        <v>890</v>
      </c>
    </row>
    <row r="172" spans="2:34" ht="18" customHeight="1" x14ac:dyDescent="0.3">
      <c r="B172" s="216">
        <v>156</v>
      </c>
      <c r="C172" s="267"/>
      <c r="D172" s="267"/>
      <c r="E172" s="268"/>
      <c r="F172" s="268"/>
      <c r="G172" s="268"/>
      <c r="H172" s="268"/>
      <c r="I172" s="268"/>
      <c r="J172" s="268"/>
      <c r="K172" s="268"/>
      <c r="L172" s="268"/>
      <c r="M172" s="268"/>
      <c r="N172" s="268"/>
      <c r="O172" s="268"/>
      <c r="AC172" s="239" t="s">
        <v>647</v>
      </c>
      <c r="AD172" s="271"/>
      <c r="AE172" s="240"/>
      <c r="AF172" s="284" t="str">
        <f>IFERROR(IF(SUM(AE172:AE177)=0,"",AE172/SUM(AE172:AE177)),"")</f>
        <v/>
      </c>
      <c r="AG172" s="285" t="str">
        <f>IFERROR(IF(AF172="","",IF(NOT(AND(AD168="Oui",AD169="Oui")),0,IF(AF172*450&gt;450,450,ROUND(AF172*450,2)))),"")</f>
        <v/>
      </c>
      <c r="AH172" s="259"/>
    </row>
    <row r="173" spans="2:34" ht="18" customHeight="1" x14ac:dyDescent="0.3">
      <c r="B173" s="216">
        <v>157</v>
      </c>
      <c r="C173" s="267"/>
      <c r="D173" s="267"/>
      <c r="E173" s="268"/>
      <c r="F173" s="268"/>
      <c r="G173" s="268"/>
      <c r="H173" s="268"/>
      <c r="I173" s="268"/>
      <c r="J173" s="268"/>
      <c r="K173" s="268"/>
      <c r="L173" s="268"/>
      <c r="M173" s="268"/>
      <c r="N173" s="268"/>
      <c r="O173" s="268"/>
      <c r="AC173" s="229" t="s">
        <v>648</v>
      </c>
      <c r="AD173" s="273"/>
      <c r="AE173" s="230"/>
      <c r="AF173" s="284" t="str">
        <f>IFERROR(IF(SUM(AE172:AE177)=0,"",AE173/SUM(AE172:AE177)),"")</f>
        <v/>
      </c>
      <c r="AG173" s="285" t="str">
        <f>IFERROR(IF(AF173="","",IF(NOT(AND(AD168="Oui",AD169="Oui")),0,IF(AF173*450&gt;450,450,ROUND(AF173*450,2)))),"")</f>
        <v/>
      </c>
      <c r="AH173" s="259"/>
    </row>
    <row r="174" spans="2:34" ht="18" customHeight="1" x14ac:dyDescent="0.3">
      <c r="B174" s="216">
        <v>158</v>
      </c>
      <c r="C174" s="267"/>
      <c r="D174" s="267"/>
      <c r="E174" s="268"/>
      <c r="F174" s="268"/>
      <c r="G174" s="268"/>
      <c r="H174" s="268"/>
      <c r="I174" s="268"/>
      <c r="J174" s="268"/>
      <c r="K174" s="268"/>
      <c r="L174" s="268"/>
      <c r="M174" s="268"/>
      <c r="N174" s="268"/>
      <c r="O174" s="268"/>
      <c r="AC174" s="239" t="s">
        <v>649</v>
      </c>
      <c r="AD174" s="271"/>
      <c r="AE174" s="240"/>
      <c r="AF174" s="286" t="str">
        <f>IFERROR(IF(SUM(AE172:AE177)=0,"",AE174/SUM(AE172:AE177)),"")</f>
        <v/>
      </c>
      <c r="AG174" s="285" t="str">
        <f>IFERROR(IF(AF174="","",IF(NOT(AND(AD168="Oui",AD169="Oui")),0,IF(AF174*450&gt;450,450,ROUND(AF174*450,2)))),"")</f>
        <v/>
      </c>
      <c r="AH174" s="259"/>
    </row>
    <row r="175" spans="2:34" ht="18" customHeight="1" x14ac:dyDescent="0.3">
      <c r="B175" s="216">
        <v>159</v>
      </c>
      <c r="C175" s="267"/>
      <c r="D175" s="267"/>
      <c r="E175" s="268"/>
      <c r="F175" s="268"/>
      <c r="G175" s="268"/>
      <c r="H175" s="268"/>
      <c r="I175" s="268"/>
      <c r="J175" s="268"/>
      <c r="K175" s="268"/>
      <c r="L175" s="268"/>
      <c r="M175" s="268"/>
      <c r="N175" s="268"/>
      <c r="O175" s="268"/>
      <c r="AC175" s="229" t="s">
        <v>878</v>
      </c>
      <c r="AD175" s="273"/>
      <c r="AE175" s="230"/>
      <c r="AF175" s="286" t="str">
        <f>IFERROR(IF(SUM(AE172:AE177)=0,"",AE175/SUM(AE172:AE177)),"")</f>
        <v/>
      </c>
      <c r="AG175" s="285" t="str">
        <f>IFERROR(IF(AF175="","",IF(NOT(AND(AD168="Oui",AD169="Oui")),0,IF(AF175*450&gt;450,450,ROUND(AF175*450,2)))),"")</f>
        <v/>
      </c>
      <c r="AH175" s="259"/>
    </row>
    <row r="176" spans="2:34" ht="18" customHeight="1" x14ac:dyDescent="0.3">
      <c r="B176" s="216">
        <v>160</v>
      </c>
      <c r="C176" s="267"/>
      <c r="D176" s="267"/>
      <c r="E176" s="268"/>
      <c r="F176" s="268"/>
      <c r="G176" s="268"/>
      <c r="H176" s="268"/>
      <c r="I176" s="268"/>
      <c r="J176" s="268"/>
      <c r="K176" s="268"/>
      <c r="L176" s="268"/>
      <c r="M176" s="268"/>
      <c r="N176" s="268"/>
      <c r="O176" s="268"/>
      <c r="AC176" s="239" t="s">
        <v>879</v>
      </c>
      <c r="AD176" s="271"/>
      <c r="AE176" s="240"/>
      <c r="AF176" s="286" t="str">
        <f>IFERROR(IF(SUM(AE172:AE177)=0,"",AE176/SUM(AE172:AE177)),"")</f>
        <v/>
      </c>
      <c r="AG176" s="285" t="str">
        <f>IFERROR(IF(AF176="","",IF(NOT(AND(AD168="Oui",AD169="Oui")),0,IF(AF176*450&gt;450,450,ROUND(AF176*450,2)))),"")</f>
        <v/>
      </c>
      <c r="AH176" s="259"/>
    </row>
    <row r="177" spans="2:34" ht="18" customHeight="1" thickBot="1" x14ac:dyDescent="0.35">
      <c r="B177" s="216">
        <v>161</v>
      </c>
      <c r="C177" s="267"/>
      <c r="D177" s="267"/>
      <c r="E177" s="268"/>
      <c r="F177" s="268"/>
      <c r="G177" s="268"/>
      <c r="H177" s="268"/>
      <c r="I177" s="268"/>
      <c r="J177" s="268"/>
      <c r="K177" s="268"/>
      <c r="L177" s="268"/>
      <c r="M177" s="268"/>
      <c r="N177" s="268"/>
      <c r="O177" s="268"/>
      <c r="AC177" s="234" t="s">
        <v>880</v>
      </c>
      <c r="AD177" s="275"/>
      <c r="AE177" s="235"/>
      <c r="AF177" s="287" t="str">
        <f>IFERROR(IF(SUM(AE172:AE177)=0,"",AE177/SUM(AE172:AE177)),"")</f>
        <v/>
      </c>
      <c r="AG177" s="288" t="str">
        <f>IFERROR(IF(AF177="","",IF(NOT(AND(AD168="Oui",AD169="Oui")),0,IF(AF177*450&gt;450,450,ROUND(AF177*450,2)))),"")</f>
        <v/>
      </c>
      <c r="AH177" s="260"/>
    </row>
    <row r="178" spans="2:34" ht="18" customHeight="1" x14ac:dyDescent="0.3">
      <c r="B178" s="216">
        <v>162</v>
      </c>
      <c r="C178" s="267"/>
      <c r="D178" s="267"/>
      <c r="E178" s="268"/>
      <c r="F178" s="268"/>
      <c r="G178" s="268"/>
      <c r="H178" s="268"/>
      <c r="I178" s="268"/>
      <c r="J178" s="268"/>
      <c r="K178" s="268"/>
      <c r="L178" s="268"/>
      <c r="M178" s="268"/>
      <c r="N178" s="268"/>
      <c r="O178" s="268"/>
      <c r="AC178" s="241" t="s">
        <v>650</v>
      </c>
      <c r="AD178" s="277"/>
      <c r="AE178" s="242"/>
      <c r="AF178" s="289" t="str">
        <f>IFERROR(IF(SUM(AE178:AE183)=0,"",AE178/SUM(AE178:AE183)),"")</f>
        <v/>
      </c>
      <c r="AG178" s="290" t="str">
        <f>IFERROR(IF(AF178="","",IF(NOT(AND(AD168="Oui",AD169="Oui")),0,IF(AF178*450&gt;450,450,ROUND(AF178*450,2)))),"")</f>
        <v/>
      </c>
      <c r="AH178" s="261"/>
    </row>
    <row r="179" spans="2:34" ht="18" customHeight="1" x14ac:dyDescent="0.3">
      <c r="B179" s="216">
        <v>163</v>
      </c>
      <c r="C179" s="267"/>
      <c r="D179" s="267"/>
      <c r="E179" s="268"/>
      <c r="F179" s="268"/>
      <c r="G179" s="268"/>
      <c r="H179" s="268"/>
      <c r="I179" s="268"/>
      <c r="J179" s="268"/>
      <c r="K179" s="268"/>
      <c r="L179" s="268"/>
      <c r="M179" s="268"/>
      <c r="N179" s="268"/>
      <c r="O179" s="268"/>
      <c r="AC179" s="229" t="s">
        <v>651</v>
      </c>
      <c r="AD179" s="273"/>
      <c r="AE179" s="230"/>
      <c r="AF179" s="291" t="str">
        <f>IFERROR(IF(SUM(AE178:AE183)=0,"",AE179/SUM(AE178:AE183)),"")</f>
        <v/>
      </c>
      <c r="AG179" s="285" t="str">
        <f>IFERROR(IF(AF179="","",IF(NOT(AND(AD168="Oui",AD169="Oui")),0,IF(AF179*450&gt;450,450,ROUND(AF179*450,2)))),"")</f>
        <v/>
      </c>
      <c r="AH179" s="259"/>
    </row>
    <row r="180" spans="2:34" ht="18" customHeight="1" x14ac:dyDescent="0.3">
      <c r="B180" s="216">
        <v>164</v>
      </c>
      <c r="C180" s="267"/>
      <c r="D180" s="267"/>
      <c r="E180" s="268"/>
      <c r="F180" s="268"/>
      <c r="G180" s="268"/>
      <c r="H180" s="268"/>
      <c r="I180" s="268"/>
      <c r="J180" s="268"/>
      <c r="K180" s="268"/>
      <c r="L180" s="268"/>
      <c r="M180" s="268"/>
      <c r="N180" s="268"/>
      <c r="O180" s="268"/>
      <c r="AC180" s="239" t="s">
        <v>652</v>
      </c>
      <c r="AD180" s="271"/>
      <c r="AE180" s="240"/>
      <c r="AF180" s="291" t="str">
        <f>IFERROR(IF(SUM(AE178:AE183)=0,"",AE180/SUM(AE178:AE183)),"")</f>
        <v/>
      </c>
      <c r="AG180" s="285" t="str">
        <f>IFERROR(IF(AF180="","",IF(NOT(AND(AD168="Oui",AD169="Oui")),0,IF(AF180*450&gt;450,450,ROUND(AF180*450,2)))),"")</f>
        <v/>
      </c>
      <c r="AH180" s="259"/>
    </row>
    <row r="181" spans="2:34" ht="18" customHeight="1" x14ac:dyDescent="0.3">
      <c r="B181" s="216">
        <v>165</v>
      </c>
      <c r="C181" s="267"/>
      <c r="D181" s="267"/>
      <c r="E181" s="268"/>
      <c r="F181" s="268"/>
      <c r="G181" s="268"/>
      <c r="H181" s="268"/>
      <c r="I181" s="268"/>
      <c r="J181" s="268"/>
      <c r="K181" s="268"/>
      <c r="L181" s="268"/>
      <c r="M181" s="268"/>
      <c r="N181" s="268"/>
      <c r="O181" s="268"/>
      <c r="AC181" s="229" t="s">
        <v>881</v>
      </c>
      <c r="AD181" s="273"/>
      <c r="AE181" s="230"/>
      <c r="AF181" s="291" t="str">
        <f>IFERROR(IF(SUM(AE178:AE183)=0,"",AE181/SUM(AE178:AE183)),"")</f>
        <v/>
      </c>
      <c r="AG181" s="285" t="str">
        <f>IFERROR(IF(AF181="","",IF(NOT(AND(AD168="Oui",AD169="Oui")),0,IF(AF181*450&gt;450,450,ROUND(AF181*450,2)))),"")</f>
        <v/>
      </c>
      <c r="AH181" s="259"/>
    </row>
    <row r="182" spans="2:34" ht="18" customHeight="1" x14ac:dyDescent="0.3">
      <c r="B182" s="216">
        <v>166</v>
      </c>
      <c r="C182" s="267"/>
      <c r="D182" s="267"/>
      <c r="E182" s="268"/>
      <c r="F182" s="268"/>
      <c r="G182" s="268"/>
      <c r="H182" s="268"/>
      <c r="I182" s="268"/>
      <c r="J182" s="268"/>
      <c r="K182" s="268"/>
      <c r="L182" s="268"/>
      <c r="M182" s="268"/>
      <c r="N182" s="268"/>
      <c r="O182" s="268"/>
      <c r="AC182" s="239" t="s">
        <v>882</v>
      </c>
      <c r="AD182" s="271"/>
      <c r="AE182" s="240"/>
      <c r="AF182" s="291" t="str">
        <f>IFERROR(IF(SUM(AE178:AE183)=0,"",AE182/SUM(AE178:AE183)),"")</f>
        <v/>
      </c>
      <c r="AG182" s="285" t="str">
        <f>IFERROR(IF(AF182="","",IF(NOT(AND(AD168="Oui",AD169="Oui")),0,IF(AF182*450&gt;450,450,ROUND(AF182*450,2)))),"")</f>
        <v/>
      </c>
      <c r="AH182" s="259"/>
    </row>
    <row r="183" spans="2:34" ht="18" customHeight="1" thickBot="1" x14ac:dyDescent="0.35">
      <c r="B183" s="216">
        <v>167</v>
      </c>
      <c r="C183" s="267"/>
      <c r="D183" s="267"/>
      <c r="E183" s="268"/>
      <c r="F183" s="268"/>
      <c r="G183" s="268"/>
      <c r="H183" s="268"/>
      <c r="I183" s="268"/>
      <c r="J183" s="268"/>
      <c r="K183" s="268"/>
      <c r="L183" s="268"/>
      <c r="M183" s="268"/>
      <c r="N183" s="268"/>
      <c r="O183" s="268"/>
      <c r="AC183" s="234" t="s">
        <v>883</v>
      </c>
      <c r="AD183" s="275"/>
      <c r="AE183" s="235"/>
      <c r="AF183" s="292" t="str">
        <f>IFERROR(IF(SUM(AE178:AE183)=0,"",AE183/SUM(AE178:AE183)),"")</f>
        <v/>
      </c>
      <c r="AG183" s="288" t="str">
        <f>IFERROR(IF(AF183="","",IF(NOT(AND(AD168="Oui",AD169="Oui")),0,IF(AF183*450&gt;450,450,ROUND(AF183*450,2)))),"")</f>
        <v/>
      </c>
      <c r="AH183" s="260"/>
    </row>
    <row r="184" spans="2:34" ht="18" customHeight="1" x14ac:dyDescent="0.3">
      <c r="B184" s="216">
        <v>168</v>
      </c>
      <c r="C184" s="267"/>
      <c r="D184" s="267"/>
      <c r="E184" s="268"/>
      <c r="F184" s="268"/>
      <c r="G184" s="268"/>
      <c r="H184" s="268"/>
      <c r="I184" s="268"/>
      <c r="J184" s="268"/>
      <c r="K184" s="268"/>
      <c r="L184" s="268"/>
      <c r="M184" s="268"/>
      <c r="N184" s="268"/>
      <c r="O184" s="268"/>
      <c r="AC184" s="243" t="s">
        <v>653</v>
      </c>
      <c r="AD184" s="279"/>
      <c r="AE184" s="244"/>
      <c r="AF184" s="251" t="s">
        <v>900</v>
      </c>
      <c r="AG184" s="252" t="s">
        <v>900</v>
      </c>
      <c r="AH184" s="253" t="s">
        <v>900</v>
      </c>
    </row>
    <row r="185" spans="2:34" ht="18" customHeight="1" x14ac:dyDescent="0.3">
      <c r="B185" s="216">
        <v>169</v>
      </c>
      <c r="C185" s="267"/>
      <c r="D185" s="267"/>
      <c r="E185" s="268"/>
      <c r="F185" s="268"/>
      <c r="G185" s="268"/>
      <c r="H185" s="268"/>
      <c r="I185" s="268"/>
      <c r="J185" s="268"/>
      <c r="K185" s="268"/>
      <c r="L185" s="268"/>
      <c r="M185" s="268"/>
      <c r="N185" s="268"/>
      <c r="O185" s="268"/>
      <c r="AC185" s="229" t="s">
        <v>654</v>
      </c>
      <c r="AD185" s="273"/>
      <c r="AE185" s="230"/>
      <c r="AF185" s="248" t="s">
        <v>900</v>
      </c>
      <c r="AG185" s="249" t="s">
        <v>900</v>
      </c>
      <c r="AH185" s="250" t="s">
        <v>900</v>
      </c>
    </row>
    <row r="186" spans="2:34" ht="18" customHeight="1" x14ac:dyDescent="0.3">
      <c r="B186" s="216">
        <v>170</v>
      </c>
      <c r="C186" s="267"/>
      <c r="D186" s="267"/>
      <c r="E186" s="268"/>
      <c r="F186" s="268"/>
      <c r="G186" s="268"/>
      <c r="H186" s="268"/>
      <c r="I186" s="268"/>
      <c r="J186" s="268"/>
      <c r="K186" s="268"/>
      <c r="L186" s="268"/>
      <c r="M186" s="268"/>
      <c r="N186" s="268"/>
      <c r="O186" s="268"/>
      <c r="AC186" s="239" t="s">
        <v>655</v>
      </c>
      <c r="AD186" s="271"/>
      <c r="AE186" s="240"/>
      <c r="AF186" s="248" t="s">
        <v>900</v>
      </c>
      <c r="AG186" s="249" t="s">
        <v>900</v>
      </c>
      <c r="AH186" s="250" t="s">
        <v>900</v>
      </c>
    </row>
    <row r="187" spans="2:34" ht="18" customHeight="1" x14ac:dyDescent="0.3">
      <c r="B187" s="216">
        <v>171</v>
      </c>
      <c r="C187" s="267"/>
      <c r="D187" s="267"/>
      <c r="E187" s="268"/>
      <c r="F187" s="268"/>
      <c r="G187" s="268"/>
      <c r="H187" s="268"/>
      <c r="I187" s="268"/>
      <c r="J187" s="268"/>
      <c r="K187" s="268"/>
      <c r="L187" s="268"/>
      <c r="M187" s="268"/>
      <c r="N187" s="268"/>
      <c r="O187" s="268"/>
      <c r="AC187" s="229" t="s">
        <v>884</v>
      </c>
      <c r="AD187" s="273"/>
      <c r="AE187" s="230"/>
      <c r="AF187" s="248" t="s">
        <v>900</v>
      </c>
      <c r="AG187" s="249" t="s">
        <v>900</v>
      </c>
      <c r="AH187" s="250" t="s">
        <v>900</v>
      </c>
    </row>
    <row r="188" spans="2:34" ht="18" customHeight="1" x14ac:dyDescent="0.3">
      <c r="B188" s="216">
        <v>172</v>
      </c>
      <c r="C188" s="267"/>
      <c r="D188" s="267"/>
      <c r="E188" s="268"/>
      <c r="F188" s="268"/>
      <c r="G188" s="268"/>
      <c r="H188" s="268"/>
      <c r="I188" s="268"/>
      <c r="J188" s="268"/>
      <c r="K188" s="268"/>
      <c r="L188" s="268"/>
      <c r="M188" s="268"/>
      <c r="N188" s="268"/>
      <c r="O188" s="268"/>
      <c r="AC188" s="239" t="s">
        <v>885</v>
      </c>
      <c r="AD188" s="271"/>
      <c r="AE188" s="240"/>
      <c r="AF188" s="248" t="s">
        <v>900</v>
      </c>
      <c r="AG188" s="249" t="s">
        <v>900</v>
      </c>
      <c r="AH188" s="250" t="s">
        <v>900</v>
      </c>
    </row>
    <row r="189" spans="2:34" ht="18" customHeight="1" x14ac:dyDescent="0.3">
      <c r="B189" s="216">
        <v>173</v>
      </c>
      <c r="C189" s="267"/>
      <c r="D189" s="267"/>
      <c r="E189" s="268"/>
      <c r="F189" s="268"/>
      <c r="G189" s="268"/>
      <c r="H189" s="268"/>
      <c r="I189" s="268"/>
      <c r="J189" s="268"/>
      <c r="K189" s="268"/>
      <c r="L189" s="268"/>
      <c r="M189" s="268"/>
      <c r="N189" s="268"/>
      <c r="O189" s="268"/>
      <c r="AC189" s="229" t="s">
        <v>886</v>
      </c>
      <c r="AD189" s="273"/>
      <c r="AE189" s="230"/>
      <c r="AF189" s="248" t="s">
        <v>900</v>
      </c>
      <c r="AG189" s="249" t="s">
        <v>900</v>
      </c>
      <c r="AH189" s="250" t="s">
        <v>900</v>
      </c>
    </row>
    <row r="190" spans="2:34" ht="18" customHeight="1" thickBot="1" x14ac:dyDescent="0.35">
      <c r="B190" s="216">
        <v>174</v>
      </c>
      <c r="C190" s="267"/>
      <c r="D190" s="267"/>
      <c r="E190" s="268"/>
      <c r="F190" s="268"/>
      <c r="G190" s="268"/>
      <c r="H190" s="268"/>
      <c r="I190" s="268"/>
      <c r="J190" s="268"/>
      <c r="K190" s="268"/>
      <c r="L190" s="268"/>
      <c r="M190" s="268"/>
      <c r="N190" s="268"/>
      <c r="O190" s="268"/>
      <c r="AC190" s="231" t="s">
        <v>667</v>
      </c>
      <c r="AD190" s="297"/>
      <c r="AE190" s="232">
        <f>IFERROR(SUM(AE172:AE177)+SUM(AE178:AE183)+SUM(AE184:AE189),0)</f>
        <v>0</v>
      </c>
      <c r="AF190" s="236">
        <f>IFERROR(SUM(AF172:AF177)+SUM(AF178:AF183),0)</f>
        <v>0</v>
      </c>
      <c r="AG190" s="237">
        <f>IFERROR(SUM(AG172:AG177)+SUM(AG178:AG183),0)</f>
        <v>0</v>
      </c>
      <c r="AH190" s="238">
        <f>IFERROR(SUM(AH172:AH177)+SUM(AH178:AH183),0)</f>
        <v>0</v>
      </c>
    </row>
    <row r="191" spans="2:34" ht="18" customHeight="1" thickTop="1" thickBot="1" x14ac:dyDescent="0.35">
      <c r="B191" s="216">
        <v>175</v>
      </c>
      <c r="C191" s="267"/>
      <c r="D191" s="267"/>
      <c r="E191" s="268"/>
      <c r="F191" s="268"/>
      <c r="G191" s="268"/>
      <c r="H191" s="268"/>
      <c r="I191" s="268"/>
      <c r="J191" s="268"/>
      <c r="K191" s="268"/>
      <c r="L191" s="268"/>
      <c r="M191" s="268"/>
      <c r="N191" s="268"/>
      <c r="O191" s="268"/>
    </row>
    <row r="192" spans="2:34" ht="18" customHeight="1" thickTop="1" thickBot="1" x14ac:dyDescent="0.35">
      <c r="B192" s="216">
        <v>176</v>
      </c>
      <c r="C192" s="267"/>
      <c r="D192" s="267"/>
      <c r="E192" s="268"/>
      <c r="F192" s="268"/>
      <c r="G192" s="268"/>
      <c r="H192" s="268"/>
      <c r="I192" s="268"/>
      <c r="J192" s="268"/>
      <c r="K192" s="268"/>
      <c r="L192" s="268"/>
      <c r="M192" s="268"/>
      <c r="N192" s="268"/>
      <c r="O192" s="268"/>
      <c r="AB192" s="233">
        <v>8</v>
      </c>
      <c r="AC192" s="224" t="s">
        <v>901</v>
      </c>
      <c r="AD192" s="821"/>
      <c r="AE192" s="822"/>
      <c r="AF192" s="89"/>
      <c r="AG192" s="89"/>
      <c r="AH192" s="89"/>
    </row>
    <row r="193" spans="2:34" ht="18" customHeight="1" thickTop="1" x14ac:dyDescent="0.35">
      <c r="B193" s="216">
        <v>177</v>
      </c>
      <c r="C193" s="267"/>
      <c r="D193" s="267"/>
      <c r="E193" s="268"/>
      <c r="F193" s="268"/>
      <c r="G193" s="268"/>
      <c r="H193" s="268"/>
      <c r="I193" s="268"/>
      <c r="J193" s="268"/>
      <c r="K193" s="268"/>
      <c r="L193" s="268"/>
      <c r="M193" s="268"/>
      <c r="N193" s="268"/>
      <c r="O193" s="268"/>
      <c r="AB193"/>
      <c r="AC193" s="225" t="s">
        <v>656</v>
      </c>
      <c r="AD193" s="823"/>
      <c r="AE193" s="824"/>
      <c r="AF193" s="221"/>
      <c r="AG193" s="221"/>
      <c r="AH193" s="221"/>
    </row>
    <row r="194" spans="2:34" ht="18" customHeight="1" x14ac:dyDescent="0.3">
      <c r="B194" s="216">
        <v>178</v>
      </c>
      <c r="C194" s="267"/>
      <c r="D194" s="267"/>
      <c r="E194" s="268"/>
      <c r="F194" s="268"/>
      <c r="G194" s="268"/>
      <c r="H194" s="268"/>
      <c r="I194" s="268"/>
      <c r="J194" s="268"/>
      <c r="K194" s="268"/>
      <c r="L194" s="268"/>
      <c r="M194" s="268"/>
      <c r="N194" s="268"/>
      <c r="O194" s="268"/>
      <c r="AC194" s="225" t="s">
        <v>874</v>
      </c>
      <c r="AD194" s="825"/>
      <c r="AE194" s="826"/>
      <c r="AF194" s="827" t="s">
        <v>659</v>
      </c>
      <c r="AG194" s="827"/>
      <c r="AH194" s="827"/>
    </row>
    <row r="195" spans="2:34" ht="18" customHeight="1" thickBot="1" x14ac:dyDescent="0.35">
      <c r="B195" s="216">
        <v>179</v>
      </c>
      <c r="C195" s="267"/>
      <c r="D195" s="267"/>
      <c r="E195" s="268"/>
      <c r="F195" s="268"/>
      <c r="G195" s="268"/>
      <c r="H195" s="268"/>
      <c r="I195" s="268"/>
      <c r="J195" s="268"/>
      <c r="K195" s="268"/>
      <c r="L195" s="268"/>
      <c r="M195" s="268"/>
      <c r="N195" s="268"/>
      <c r="O195" s="268"/>
      <c r="AC195" s="225" t="s">
        <v>877</v>
      </c>
      <c r="AD195" s="823"/>
      <c r="AE195" s="824"/>
      <c r="AF195" s="827"/>
      <c r="AG195" s="827"/>
      <c r="AH195" s="827"/>
    </row>
    <row r="196" spans="2:34" ht="18" customHeight="1" thickTop="1" x14ac:dyDescent="0.3">
      <c r="B196" s="216">
        <v>180</v>
      </c>
      <c r="C196" s="267"/>
      <c r="D196" s="267"/>
      <c r="E196" s="268"/>
      <c r="F196" s="268"/>
      <c r="G196" s="268"/>
      <c r="H196" s="268"/>
      <c r="I196" s="268"/>
      <c r="J196" s="268"/>
      <c r="K196" s="268"/>
      <c r="L196" s="268"/>
      <c r="M196" s="268"/>
      <c r="N196" s="268"/>
      <c r="O196" s="268"/>
      <c r="AC196" s="226" t="s">
        <v>638</v>
      </c>
      <c r="AD196" s="227" t="s">
        <v>875</v>
      </c>
      <c r="AE196" s="228" t="s">
        <v>887</v>
      </c>
      <c r="AF196" s="245" t="s">
        <v>888</v>
      </c>
      <c r="AG196" s="246" t="s">
        <v>891</v>
      </c>
      <c r="AH196" s="247" t="s">
        <v>890</v>
      </c>
    </row>
    <row r="197" spans="2:34" ht="18" customHeight="1" x14ac:dyDescent="0.3">
      <c r="B197" s="216">
        <v>181</v>
      </c>
      <c r="C197" s="267"/>
      <c r="D197" s="267"/>
      <c r="E197" s="268"/>
      <c r="F197" s="268"/>
      <c r="G197" s="268"/>
      <c r="H197" s="268"/>
      <c r="I197" s="268"/>
      <c r="J197" s="268"/>
      <c r="K197" s="268"/>
      <c r="L197" s="268"/>
      <c r="M197" s="268"/>
      <c r="N197" s="268"/>
      <c r="O197" s="268"/>
      <c r="AC197" s="239" t="s">
        <v>647</v>
      </c>
      <c r="AD197" s="271"/>
      <c r="AE197" s="240"/>
      <c r="AF197" s="284" t="str">
        <f>IFERROR(IF(SUM(AE197:AE202)=0,"",AE197/SUM(AE197:AE202)),"")</f>
        <v/>
      </c>
      <c r="AG197" s="285" t="str">
        <f>IFERROR(IF(AF197="","",IF(NOT(AND(AD193="Oui",AD194="Oui")),0,IF(AF197*450&gt;450,450,ROUND(AF197*450,2)))),"")</f>
        <v/>
      </c>
      <c r="AH197" s="259"/>
    </row>
    <row r="198" spans="2:34" ht="18" customHeight="1" x14ac:dyDescent="0.3">
      <c r="B198" s="216">
        <v>182</v>
      </c>
      <c r="C198" s="267"/>
      <c r="D198" s="267"/>
      <c r="E198" s="268"/>
      <c r="F198" s="268"/>
      <c r="G198" s="268"/>
      <c r="H198" s="268"/>
      <c r="I198" s="268"/>
      <c r="J198" s="268"/>
      <c r="K198" s="268"/>
      <c r="L198" s="268"/>
      <c r="M198" s="268"/>
      <c r="N198" s="268"/>
      <c r="O198" s="268"/>
      <c r="AC198" s="229" t="s">
        <v>648</v>
      </c>
      <c r="AD198" s="273"/>
      <c r="AE198" s="230"/>
      <c r="AF198" s="284" t="str">
        <f>IFERROR(IF(SUM(AE197:AE202)=0,"",AE198/SUM(AE197:AE202)),"")</f>
        <v/>
      </c>
      <c r="AG198" s="285" t="str">
        <f>IFERROR(IF(AF198="","",IF(NOT(AND(AD193="Oui",AD194="Oui")),0,IF(AF198*450&gt;450,450,ROUND(AF198*450,2)))),"")</f>
        <v/>
      </c>
      <c r="AH198" s="259"/>
    </row>
    <row r="199" spans="2:34" ht="18" customHeight="1" x14ac:dyDescent="0.3">
      <c r="B199" s="216">
        <v>183</v>
      </c>
      <c r="C199" s="267"/>
      <c r="D199" s="267"/>
      <c r="E199" s="268"/>
      <c r="F199" s="268"/>
      <c r="G199" s="268"/>
      <c r="H199" s="268"/>
      <c r="I199" s="268"/>
      <c r="J199" s="268"/>
      <c r="K199" s="268"/>
      <c r="L199" s="268"/>
      <c r="M199" s="268"/>
      <c r="N199" s="268"/>
      <c r="O199" s="268"/>
      <c r="AC199" s="239" t="s">
        <v>649</v>
      </c>
      <c r="AD199" s="271"/>
      <c r="AE199" s="240"/>
      <c r="AF199" s="286" t="str">
        <f>IFERROR(IF(SUM(AE197:AE202)=0,"",AE199/SUM(AE197:AE202)),"")</f>
        <v/>
      </c>
      <c r="AG199" s="285" t="str">
        <f>IFERROR(IF(AF199="","",IF(NOT(AND(AD193="Oui",AD194="Oui")),0,IF(AF199*450&gt;450,450,ROUND(AF199*450,2)))),"")</f>
        <v/>
      </c>
      <c r="AH199" s="259"/>
    </row>
    <row r="200" spans="2:34" ht="18" customHeight="1" x14ac:dyDescent="0.3">
      <c r="B200" s="216">
        <v>184</v>
      </c>
      <c r="C200" s="267"/>
      <c r="D200" s="267"/>
      <c r="E200" s="268"/>
      <c r="F200" s="268"/>
      <c r="G200" s="268"/>
      <c r="H200" s="268"/>
      <c r="I200" s="268"/>
      <c r="J200" s="268"/>
      <c r="K200" s="268"/>
      <c r="L200" s="268"/>
      <c r="M200" s="268"/>
      <c r="N200" s="268"/>
      <c r="O200" s="268"/>
      <c r="AC200" s="229" t="s">
        <v>878</v>
      </c>
      <c r="AD200" s="273"/>
      <c r="AE200" s="230"/>
      <c r="AF200" s="286" t="str">
        <f>IFERROR(IF(SUM(AE197:AE202)=0,"",AE200/SUM(AE197:AE202)),"")</f>
        <v/>
      </c>
      <c r="AG200" s="285" t="str">
        <f>IFERROR(IF(AF200="","",IF(NOT(AND(AD193="Oui",AD194="Oui")),0,IF(AF200*450&gt;450,450,ROUND(AF200*450,2)))),"")</f>
        <v/>
      </c>
      <c r="AH200" s="259"/>
    </row>
    <row r="201" spans="2:34" ht="18" customHeight="1" x14ac:dyDescent="0.3">
      <c r="B201" s="216">
        <v>185</v>
      </c>
      <c r="C201" s="267"/>
      <c r="D201" s="267"/>
      <c r="E201" s="268"/>
      <c r="F201" s="268"/>
      <c r="G201" s="268"/>
      <c r="H201" s="268"/>
      <c r="I201" s="268"/>
      <c r="J201" s="268"/>
      <c r="K201" s="268"/>
      <c r="L201" s="268"/>
      <c r="M201" s="268"/>
      <c r="N201" s="268"/>
      <c r="O201" s="268"/>
      <c r="AC201" s="239" t="s">
        <v>879</v>
      </c>
      <c r="AD201" s="271"/>
      <c r="AE201" s="240"/>
      <c r="AF201" s="286" t="str">
        <f>IFERROR(IF(SUM(AE197:AE202)=0,"",AE201/SUM(AE197:AE202)),"")</f>
        <v/>
      </c>
      <c r="AG201" s="285" t="str">
        <f>IFERROR(IF(AF201="","",IF(NOT(AND(AD193="Oui",AD194="Oui")),0,IF(AF201*450&gt;450,450,ROUND(AF201*450,2)))),"")</f>
        <v/>
      </c>
      <c r="AH201" s="259"/>
    </row>
    <row r="202" spans="2:34" ht="18" customHeight="1" thickBot="1" x14ac:dyDescent="0.35">
      <c r="B202" s="216">
        <v>186</v>
      </c>
      <c r="C202" s="267"/>
      <c r="D202" s="267"/>
      <c r="E202" s="268"/>
      <c r="F202" s="268"/>
      <c r="G202" s="268"/>
      <c r="H202" s="268"/>
      <c r="I202" s="268"/>
      <c r="J202" s="268"/>
      <c r="K202" s="268"/>
      <c r="L202" s="268"/>
      <c r="M202" s="268"/>
      <c r="N202" s="268"/>
      <c r="O202" s="268"/>
      <c r="AC202" s="234" t="s">
        <v>880</v>
      </c>
      <c r="AD202" s="275"/>
      <c r="AE202" s="235"/>
      <c r="AF202" s="287" t="str">
        <f>IFERROR(IF(SUM(AE197:AE202)=0,"",AE202/SUM(AE197:AE202)),"")</f>
        <v/>
      </c>
      <c r="AG202" s="288" t="str">
        <f>IFERROR(IF(AF202="","",IF(NOT(AND(AD193="Oui",AD194="Oui")),0,IF(AF202*450&gt;450,450,ROUND(AF202*450,2)))),"")</f>
        <v/>
      </c>
      <c r="AH202" s="260"/>
    </row>
    <row r="203" spans="2:34" ht="18" customHeight="1" x14ac:dyDescent="0.3">
      <c r="B203" s="216">
        <v>187</v>
      </c>
      <c r="C203" s="267"/>
      <c r="D203" s="267"/>
      <c r="E203" s="268"/>
      <c r="F203" s="268"/>
      <c r="G203" s="268"/>
      <c r="H203" s="268"/>
      <c r="I203" s="268"/>
      <c r="J203" s="268"/>
      <c r="K203" s="268"/>
      <c r="L203" s="268"/>
      <c r="M203" s="268"/>
      <c r="N203" s="268"/>
      <c r="O203" s="268"/>
      <c r="AC203" s="241" t="s">
        <v>650</v>
      </c>
      <c r="AD203" s="277"/>
      <c r="AE203" s="242"/>
      <c r="AF203" s="289" t="str">
        <f>IFERROR(IF(SUM(AE203:AE208)=0,"",AE203/SUM(AE203:AE208)),"")</f>
        <v/>
      </c>
      <c r="AG203" s="290" t="str">
        <f>IFERROR(IF(AF203="","",IF(NOT(AND(AD193="Oui",AD194="Oui")),0,IF(AF203*450&gt;450,450,ROUND(AF203*450,2)))),"")</f>
        <v/>
      </c>
      <c r="AH203" s="261"/>
    </row>
    <row r="204" spans="2:34" ht="18" customHeight="1" x14ac:dyDescent="0.3">
      <c r="B204" s="216">
        <v>188</v>
      </c>
      <c r="C204" s="267"/>
      <c r="D204" s="267"/>
      <c r="E204" s="268"/>
      <c r="F204" s="268"/>
      <c r="G204" s="268"/>
      <c r="H204" s="268"/>
      <c r="I204" s="268"/>
      <c r="J204" s="268"/>
      <c r="K204" s="268"/>
      <c r="L204" s="268"/>
      <c r="M204" s="268"/>
      <c r="N204" s="268"/>
      <c r="O204" s="268"/>
      <c r="AC204" s="229" t="s">
        <v>651</v>
      </c>
      <c r="AD204" s="273"/>
      <c r="AE204" s="230"/>
      <c r="AF204" s="291" t="str">
        <f>IFERROR(IF(SUM(AE203:AE208)=0,"",AE204/SUM(AE203:AE208)),"")</f>
        <v/>
      </c>
      <c r="AG204" s="285" t="str">
        <f>IFERROR(IF(AF204="","",IF(NOT(AND(AD193="Oui",AD194="Oui")),0,IF(AF204*450&gt;450,450,ROUND(AF204*450,2)))),"")</f>
        <v/>
      </c>
      <c r="AH204" s="259"/>
    </row>
    <row r="205" spans="2:34" ht="18" customHeight="1" x14ac:dyDescent="0.3">
      <c r="B205" s="216">
        <v>189</v>
      </c>
      <c r="C205" s="267"/>
      <c r="D205" s="267"/>
      <c r="E205" s="268"/>
      <c r="F205" s="268"/>
      <c r="G205" s="268"/>
      <c r="H205" s="268"/>
      <c r="I205" s="268"/>
      <c r="J205" s="268"/>
      <c r="K205" s="268"/>
      <c r="L205" s="268"/>
      <c r="M205" s="268"/>
      <c r="N205" s="268"/>
      <c r="O205" s="268"/>
      <c r="AC205" s="239" t="s">
        <v>652</v>
      </c>
      <c r="AD205" s="271"/>
      <c r="AE205" s="240"/>
      <c r="AF205" s="291" t="str">
        <f>IFERROR(IF(SUM(AE203:AE208)=0,"",AE205/SUM(AE203:AE208)),"")</f>
        <v/>
      </c>
      <c r="AG205" s="285" t="str">
        <f>IFERROR(IF(AF205="","",IF(NOT(AND(AD193="Oui",AD194="Oui")),0,IF(AF205*450&gt;450,450,ROUND(AF205*450,2)))),"")</f>
        <v/>
      </c>
      <c r="AH205" s="259"/>
    </row>
    <row r="206" spans="2:34" ht="18" customHeight="1" x14ac:dyDescent="0.3">
      <c r="B206" s="216">
        <v>190</v>
      </c>
      <c r="C206" s="267"/>
      <c r="D206" s="267"/>
      <c r="E206" s="268"/>
      <c r="F206" s="268"/>
      <c r="G206" s="268"/>
      <c r="H206" s="268"/>
      <c r="I206" s="268"/>
      <c r="J206" s="268"/>
      <c r="K206" s="268"/>
      <c r="L206" s="268"/>
      <c r="M206" s="268"/>
      <c r="N206" s="268"/>
      <c r="O206" s="268"/>
      <c r="AC206" s="229" t="s">
        <v>881</v>
      </c>
      <c r="AD206" s="273"/>
      <c r="AE206" s="230"/>
      <c r="AF206" s="291" t="str">
        <f>IFERROR(IF(SUM(AE203:AE208)=0,"",AE206/SUM(AE203:AE208)),"")</f>
        <v/>
      </c>
      <c r="AG206" s="285" t="str">
        <f>IFERROR(IF(AF206="","",IF(NOT(AND(AD193="Oui",AD194="Oui")),0,IF(AF206*450&gt;450,450,ROUND(AF206*450,2)))),"")</f>
        <v/>
      </c>
      <c r="AH206" s="259"/>
    </row>
    <row r="207" spans="2:34" ht="18" customHeight="1" x14ac:dyDescent="0.3">
      <c r="B207" s="216">
        <v>191</v>
      </c>
      <c r="C207" s="267"/>
      <c r="D207" s="267"/>
      <c r="E207" s="268"/>
      <c r="F207" s="268"/>
      <c r="G207" s="268"/>
      <c r="H207" s="268"/>
      <c r="I207" s="268"/>
      <c r="J207" s="268"/>
      <c r="K207" s="268"/>
      <c r="L207" s="268"/>
      <c r="M207" s="268"/>
      <c r="N207" s="268"/>
      <c r="O207" s="268"/>
      <c r="AC207" s="239" t="s">
        <v>882</v>
      </c>
      <c r="AD207" s="271"/>
      <c r="AE207" s="240"/>
      <c r="AF207" s="291" t="str">
        <f>IFERROR(IF(SUM(AE203:AE208)=0,"",AE207/SUM(AE203:AE208)),"")</f>
        <v/>
      </c>
      <c r="AG207" s="285" t="str">
        <f>IFERROR(IF(AF207="","",IF(NOT(AND(AD193="Oui",AD194="Oui")),0,IF(AF207*450&gt;450,450,ROUND(AF207*450,2)))),"")</f>
        <v/>
      </c>
      <c r="AH207" s="259"/>
    </row>
    <row r="208" spans="2:34" ht="18" customHeight="1" thickBot="1" x14ac:dyDescent="0.35">
      <c r="B208" s="216">
        <v>192</v>
      </c>
      <c r="C208" s="267"/>
      <c r="D208" s="267"/>
      <c r="E208" s="268"/>
      <c r="F208" s="268"/>
      <c r="G208" s="268"/>
      <c r="H208" s="268"/>
      <c r="I208" s="268"/>
      <c r="J208" s="268"/>
      <c r="K208" s="268"/>
      <c r="L208" s="268"/>
      <c r="M208" s="268"/>
      <c r="N208" s="268"/>
      <c r="O208" s="268"/>
      <c r="AC208" s="234" t="s">
        <v>883</v>
      </c>
      <c r="AD208" s="275"/>
      <c r="AE208" s="235"/>
      <c r="AF208" s="292" t="str">
        <f>IFERROR(IF(SUM(AE203:AE208)=0,"",AE208/SUM(AE203:AE208)),"")</f>
        <v/>
      </c>
      <c r="AG208" s="288" t="str">
        <f>IFERROR(IF(AF208="","",IF(NOT(AND(AD193="Oui",AD194="Oui")),0,IF(AF208*450&gt;450,450,ROUND(AF208*450,2)))),"")</f>
        <v/>
      </c>
      <c r="AH208" s="260"/>
    </row>
    <row r="209" spans="2:34" ht="18" customHeight="1" x14ac:dyDescent="0.3">
      <c r="B209" s="216">
        <v>193</v>
      </c>
      <c r="C209" s="267"/>
      <c r="D209" s="267"/>
      <c r="E209" s="268"/>
      <c r="F209" s="268"/>
      <c r="G209" s="268"/>
      <c r="H209" s="268"/>
      <c r="I209" s="268"/>
      <c r="J209" s="268"/>
      <c r="K209" s="268"/>
      <c r="L209" s="268"/>
      <c r="M209" s="268"/>
      <c r="N209" s="268"/>
      <c r="O209" s="268"/>
      <c r="AC209" s="243" t="s">
        <v>653</v>
      </c>
      <c r="AD209" s="279"/>
      <c r="AE209" s="244"/>
      <c r="AF209" s="251" t="s">
        <v>900</v>
      </c>
      <c r="AG209" s="252" t="s">
        <v>900</v>
      </c>
      <c r="AH209" s="253" t="s">
        <v>900</v>
      </c>
    </row>
    <row r="210" spans="2:34" ht="18" customHeight="1" x14ac:dyDescent="0.3">
      <c r="B210" s="216">
        <v>194</v>
      </c>
      <c r="C210" s="267"/>
      <c r="D210" s="267"/>
      <c r="E210" s="268"/>
      <c r="F210" s="268"/>
      <c r="G210" s="268"/>
      <c r="H210" s="268"/>
      <c r="I210" s="268"/>
      <c r="J210" s="268"/>
      <c r="K210" s="268"/>
      <c r="L210" s="268"/>
      <c r="M210" s="268"/>
      <c r="N210" s="268"/>
      <c r="O210" s="268"/>
      <c r="AC210" s="229" t="s">
        <v>654</v>
      </c>
      <c r="AD210" s="273"/>
      <c r="AE210" s="230"/>
      <c r="AF210" s="248" t="s">
        <v>900</v>
      </c>
      <c r="AG210" s="249" t="s">
        <v>900</v>
      </c>
      <c r="AH210" s="250" t="s">
        <v>900</v>
      </c>
    </row>
    <row r="211" spans="2:34" ht="18" customHeight="1" x14ac:dyDescent="0.3">
      <c r="B211" s="216">
        <v>195</v>
      </c>
      <c r="C211" s="267"/>
      <c r="D211" s="267"/>
      <c r="E211" s="268"/>
      <c r="F211" s="268"/>
      <c r="G211" s="268"/>
      <c r="H211" s="268"/>
      <c r="I211" s="268"/>
      <c r="J211" s="268"/>
      <c r="K211" s="268"/>
      <c r="L211" s="268"/>
      <c r="M211" s="268"/>
      <c r="N211" s="268"/>
      <c r="O211" s="268"/>
      <c r="AC211" s="239" t="s">
        <v>655</v>
      </c>
      <c r="AD211" s="271"/>
      <c r="AE211" s="240"/>
      <c r="AF211" s="248" t="s">
        <v>900</v>
      </c>
      <c r="AG211" s="249" t="s">
        <v>900</v>
      </c>
      <c r="AH211" s="250" t="s">
        <v>900</v>
      </c>
    </row>
    <row r="212" spans="2:34" ht="18" customHeight="1" x14ac:dyDescent="0.3">
      <c r="B212" s="216">
        <v>196</v>
      </c>
      <c r="C212" s="267"/>
      <c r="D212" s="267"/>
      <c r="E212" s="268"/>
      <c r="F212" s="268"/>
      <c r="G212" s="268"/>
      <c r="H212" s="268"/>
      <c r="I212" s="268"/>
      <c r="J212" s="268"/>
      <c r="K212" s="268"/>
      <c r="L212" s="268"/>
      <c r="M212" s="268"/>
      <c r="N212" s="268"/>
      <c r="O212" s="268"/>
      <c r="AC212" s="229" t="s">
        <v>884</v>
      </c>
      <c r="AD212" s="273"/>
      <c r="AE212" s="230"/>
      <c r="AF212" s="248" t="s">
        <v>900</v>
      </c>
      <c r="AG212" s="249" t="s">
        <v>900</v>
      </c>
      <c r="AH212" s="250" t="s">
        <v>900</v>
      </c>
    </row>
    <row r="213" spans="2:34" ht="18" customHeight="1" x14ac:dyDescent="0.3">
      <c r="B213" s="216">
        <v>197</v>
      </c>
      <c r="C213" s="267"/>
      <c r="D213" s="267"/>
      <c r="E213" s="268"/>
      <c r="F213" s="268"/>
      <c r="G213" s="268"/>
      <c r="H213" s="268"/>
      <c r="I213" s="268"/>
      <c r="J213" s="268"/>
      <c r="K213" s="268"/>
      <c r="L213" s="268"/>
      <c r="M213" s="268"/>
      <c r="N213" s="268"/>
      <c r="O213" s="268"/>
      <c r="AC213" s="239" t="s">
        <v>885</v>
      </c>
      <c r="AD213" s="271"/>
      <c r="AE213" s="240"/>
      <c r="AF213" s="248" t="s">
        <v>900</v>
      </c>
      <c r="AG213" s="249" t="s">
        <v>900</v>
      </c>
      <c r="AH213" s="250" t="s">
        <v>900</v>
      </c>
    </row>
    <row r="214" spans="2:34" ht="18" customHeight="1" x14ac:dyDescent="0.3">
      <c r="B214" s="216">
        <v>198</v>
      </c>
      <c r="C214" s="267"/>
      <c r="D214" s="267"/>
      <c r="E214" s="268"/>
      <c r="F214" s="268"/>
      <c r="G214" s="268"/>
      <c r="H214" s="268"/>
      <c r="I214" s="268"/>
      <c r="J214" s="268"/>
      <c r="K214" s="268"/>
      <c r="L214" s="268"/>
      <c r="M214" s="268"/>
      <c r="N214" s="268"/>
      <c r="O214" s="268"/>
      <c r="AC214" s="229" t="s">
        <v>886</v>
      </c>
      <c r="AD214" s="273"/>
      <c r="AE214" s="230"/>
      <c r="AF214" s="248" t="s">
        <v>900</v>
      </c>
      <c r="AG214" s="249" t="s">
        <v>900</v>
      </c>
      <c r="AH214" s="250" t="s">
        <v>900</v>
      </c>
    </row>
    <row r="215" spans="2:34" ht="18" customHeight="1" thickBot="1" x14ac:dyDescent="0.35">
      <c r="B215" s="216">
        <v>199</v>
      </c>
      <c r="C215" s="267"/>
      <c r="D215" s="267"/>
      <c r="E215" s="268"/>
      <c r="F215" s="268"/>
      <c r="G215" s="268"/>
      <c r="H215" s="268"/>
      <c r="I215" s="268"/>
      <c r="J215" s="268"/>
      <c r="K215" s="268"/>
      <c r="L215" s="268"/>
      <c r="M215" s="268"/>
      <c r="N215" s="268"/>
      <c r="O215" s="268"/>
      <c r="AC215" s="231" t="s">
        <v>904</v>
      </c>
      <c r="AD215" s="297"/>
      <c r="AE215" s="232">
        <f>IFERROR(SUM(AE197:AE202)+SUM(AE203:AE208)+SUM(AE209:AE214),0)</f>
        <v>0</v>
      </c>
      <c r="AF215" s="236">
        <f>IFERROR(SUM(AF197:AF202)+SUM(AF203:AF208),0)</f>
        <v>0</v>
      </c>
      <c r="AG215" s="237">
        <f>IFERROR(SUM(AG197:AG202)+SUM(AG203:AG208),0)</f>
        <v>0</v>
      </c>
      <c r="AH215" s="238">
        <f>IFERROR(SUM(AH197:AH202)+SUM(AH203:AH208),0)</f>
        <v>0</v>
      </c>
    </row>
    <row r="216" spans="2:34" ht="18" customHeight="1" thickTop="1" thickBot="1" x14ac:dyDescent="0.35">
      <c r="B216" s="216">
        <v>200</v>
      </c>
      <c r="C216" s="267"/>
      <c r="D216" s="267"/>
      <c r="E216" s="268"/>
      <c r="F216" s="268"/>
      <c r="G216" s="268"/>
      <c r="H216" s="268"/>
      <c r="I216" s="268"/>
      <c r="J216" s="268"/>
      <c r="K216" s="268"/>
      <c r="L216" s="268"/>
      <c r="M216" s="268"/>
      <c r="N216" s="268"/>
      <c r="O216" s="268"/>
    </row>
    <row r="217" spans="2:34" ht="18" customHeight="1" thickTop="1" thickBot="1" x14ac:dyDescent="0.35">
      <c r="B217" s="216">
        <v>201</v>
      </c>
      <c r="C217" s="267"/>
      <c r="D217" s="267"/>
      <c r="E217" s="268"/>
      <c r="F217" s="268"/>
      <c r="G217" s="268"/>
      <c r="H217" s="268"/>
      <c r="I217" s="268"/>
      <c r="J217" s="268"/>
      <c r="K217" s="268"/>
      <c r="L217" s="268"/>
      <c r="M217" s="268"/>
      <c r="N217" s="268"/>
      <c r="O217" s="268"/>
      <c r="AB217" s="233">
        <v>9</v>
      </c>
      <c r="AC217" s="224" t="s">
        <v>901</v>
      </c>
      <c r="AD217" s="821"/>
      <c r="AE217" s="822"/>
      <c r="AF217" s="89"/>
      <c r="AG217" s="89"/>
      <c r="AH217" s="89"/>
    </row>
    <row r="218" spans="2:34" ht="18" customHeight="1" thickTop="1" x14ac:dyDescent="0.35">
      <c r="B218" s="216">
        <v>202</v>
      </c>
      <c r="C218" s="267"/>
      <c r="D218" s="267"/>
      <c r="E218" s="268"/>
      <c r="F218" s="268"/>
      <c r="G218" s="268"/>
      <c r="H218" s="268"/>
      <c r="I218" s="268"/>
      <c r="J218" s="268"/>
      <c r="K218" s="268"/>
      <c r="L218" s="268"/>
      <c r="M218" s="268"/>
      <c r="N218" s="268"/>
      <c r="O218" s="268"/>
      <c r="AB218"/>
      <c r="AC218" s="225" t="s">
        <v>656</v>
      </c>
      <c r="AD218" s="823"/>
      <c r="AE218" s="824"/>
      <c r="AF218" s="221"/>
      <c r="AG218" s="221"/>
      <c r="AH218" s="221"/>
    </row>
    <row r="219" spans="2:34" ht="18" customHeight="1" x14ac:dyDescent="0.3">
      <c r="B219" s="216">
        <v>203</v>
      </c>
      <c r="C219" s="267"/>
      <c r="D219" s="267"/>
      <c r="E219" s="268"/>
      <c r="F219" s="268"/>
      <c r="G219" s="268"/>
      <c r="H219" s="268"/>
      <c r="I219" s="268"/>
      <c r="J219" s="268"/>
      <c r="K219" s="268"/>
      <c r="L219" s="268"/>
      <c r="M219" s="268"/>
      <c r="N219" s="268"/>
      <c r="O219" s="268"/>
      <c r="AC219" s="225" t="s">
        <v>874</v>
      </c>
      <c r="AD219" s="825"/>
      <c r="AE219" s="826"/>
      <c r="AF219" s="827" t="s">
        <v>659</v>
      </c>
      <c r="AG219" s="827"/>
      <c r="AH219" s="827"/>
    </row>
    <row r="220" spans="2:34" ht="18" customHeight="1" thickBot="1" x14ac:dyDescent="0.35">
      <c r="B220" s="216">
        <v>204</v>
      </c>
      <c r="C220" s="267"/>
      <c r="D220" s="267"/>
      <c r="E220" s="268"/>
      <c r="F220" s="268"/>
      <c r="G220" s="268"/>
      <c r="H220" s="268"/>
      <c r="I220" s="268"/>
      <c r="J220" s="268"/>
      <c r="K220" s="268"/>
      <c r="L220" s="268"/>
      <c r="M220" s="268"/>
      <c r="N220" s="268"/>
      <c r="O220" s="268"/>
      <c r="AC220" s="225" t="s">
        <v>877</v>
      </c>
      <c r="AD220" s="823"/>
      <c r="AE220" s="824"/>
      <c r="AF220" s="827"/>
      <c r="AG220" s="827"/>
      <c r="AH220" s="827"/>
    </row>
    <row r="221" spans="2:34" ht="18" customHeight="1" thickTop="1" x14ac:dyDescent="0.3">
      <c r="B221" s="216">
        <v>205</v>
      </c>
      <c r="C221" s="267"/>
      <c r="D221" s="267"/>
      <c r="E221" s="268"/>
      <c r="F221" s="268"/>
      <c r="G221" s="268"/>
      <c r="H221" s="268"/>
      <c r="I221" s="268"/>
      <c r="J221" s="268"/>
      <c r="K221" s="268"/>
      <c r="L221" s="268"/>
      <c r="M221" s="268"/>
      <c r="N221" s="268"/>
      <c r="O221" s="268"/>
      <c r="AC221" s="226" t="s">
        <v>638</v>
      </c>
      <c r="AD221" s="227" t="s">
        <v>875</v>
      </c>
      <c r="AE221" s="228" t="s">
        <v>887</v>
      </c>
      <c r="AF221" s="245" t="s">
        <v>888</v>
      </c>
      <c r="AG221" s="246" t="s">
        <v>891</v>
      </c>
      <c r="AH221" s="247" t="s">
        <v>890</v>
      </c>
    </row>
    <row r="222" spans="2:34" ht="18" customHeight="1" x14ac:dyDescent="0.3">
      <c r="B222" s="216">
        <v>206</v>
      </c>
      <c r="C222" s="267"/>
      <c r="D222" s="267"/>
      <c r="E222" s="268"/>
      <c r="F222" s="268"/>
      <c r="G222" s="268"/>
      <c r="H222" s="268"/>
      <c r="I222" s="268"/>
      <c r="J222" s="268"/>
      <c r="K222" s="268"/>
      <c r="L222" s="268"/>
      <c r="M222" s="268"/>
      <c r="N222" s="268"/>
      <c r="O222" s="268"/>
      <c r="AC222" s="239" t="s">
        <v>647</v>
      </c>
      <c r="AD222" s="271"/>
      <c r="AE222" s="240"/>
      <c r="AF222" s="284" t="str">
        <f>IFERROR(IF(SUM(AE222:AE227)=0,"",AE222/SUM(AE222:AE227)),"")</f>
        <v/>
      </c>
      <c r="AG222" s="285" t="str">
        <f>IFERROR(IF(AF222="","",IF(NOT(AND(AD218="Oui",AD219="Oui")),0,IF(AF222*450&gt;450,450,ROUND(AF222*450,2)))),"")</f>
        <v/>
      </c>
      <c r="AH222" s="259"/>
    </row>
    <row r="223" spans="2:34" ht="18" customHeight="1" x14ac:dyDescent="0.3">
      <c r="B223" s="216">
        <v>207</v>
      </c>
      <c r="C223" s="267"/>
      <c r="D223" s="267"/>
      <c r="E223" s="268"/>
      <c r="F223" s="268"/>
      <c r="G223" s="268"/>
      <c r="H223" s="268"/>
      <c r="I223" s="268"/>
      <c r="J223" s="268"/>
      <c r="K223" s="268"/>
      <c r="L223" s="268"/>
      <c r="M223" s="268"/>
      <c r="N223" s="268"/>
      <c r="O223" s="268"/>
      <c r="AC223" s="229" t="s">
        <v>648</v>
      </c>
      <c r="AD223" s="273"/>
      <c r="AE223" s="230"/>
      <c r="AF223" s="284" t="str">
        <f>IFERROR(IF(SUM(AE222:AE227)=0,"",AE223/SUM(AE222:AE227)),"")</f>
        <v/>
      </c>
      <c r="AG223" s="285" t="str">
        <f>IFERROR(IF(AF223="","",IF(NOT(AND(AD218="Oui",AD219="Oui")),0,IF(AF223*450&gt;450,450,ROUND(AF223*450,2)))),"")</f>
        <v/>
      </c>
      <c r="AH223" s="259"/>
    </row>
    <row r="224" spans="2:34" ht="18" customHeight="1" x14ac:dyDescent="0.3">
      <c r="B224" s="216">
        <v>208</v>
      </c>
      <c r="C224" s="267"/>
      <c r="D224" s="267"/>
      <c r="E224" s="268"/>
      <c r="F224" s="268"/>
      <c r="G224" s="268"/>
      <c r="H224" s="268"/>
      <c r="I224" s="268"/>
      <c r="J224" s="268"/>
      <c r="K224" s="268"/>
      <c r="L224" s="268"/>
      <c r="M224" s="268"/>
      <c r="N224" s="268"/>
      <c r="O224" s="268"/>
      <c r="AC224" s="239" t="s">
        <v>649</v>
      </c>
      <c r="AD224" s="271"/>
      <c r="AE224" s="240"/>
      <c r="AF224" s="286" t="str">
        <f>IFERROR(IF(SUM(AE222:AE227)=0,"",AE224/SUM(AE222:AE227)),"")</f>
        <v/>
      </c>
      <c r="AG224" s="285" t="str">
        <f>IFERROR(IF(AF224="","",IF(NOT(AND(AD218="Oui",AD219="Oui")),0,IF(AF224*450&gt;450,450,ROUND(AF224*450,2)))),"")</f>
        <v/>
      </c>
      <c r="AH224" s="259"/>
    </row>
    <row r="225" spans="2:34" ht="18" customHeight="1" x14ac:dyDescent="0.3">
      <c r="B225" s="216">
        <v>209</v>
      </c>
      <c r="C225" s="267"/>
      <c r="D225" s="267"/>
      <c r="E225" s="268"/>
      <c r="F225" s="268"/>
      <c r="G225" s="268"/>
      <c r="H225" s="268"/>
      <c r="I225" s="268"/>
      <c r="J225" s="268"/>
      <c r="K225" s="268"/>
      <c r="L225" s="268"/>
      <c r="M225" s="268"/>
      <c r="N225" s="268"/>
      <c r="O225" s="268"/>
      <c r="AC225" s="229" t="s">
        <v>878</v>
      </c>
      <c r="AD225" s="273"/>
      <c r="AE225" s="230"/>
      <c r="AF225" s="286" t="str">
        <f>IFERROR(IF(SUM(AE222:AE227)=0,"",AE225/SUM(AE222:AE227)),"")</f>
        <v/>
      </c>
      <c r="AG225" s="285" t="str">
        <f>IFERROR(IF(AF225="","",IF(NOT(AND(AD218="Oui",AD219="Oui")),0,IF(AF225*450&gt;450,450,ROUND(AF225*450,2)))),"")</f>
        <v/>
      </c>
      <c r="AH225" s="259"/>
    </row>
    <row r="226" spans="2:34" ht="18" customHeight="1" x14ac:dyDescent="0.3">
      <c r="B226" s="216">
        <v>210</v>
      </c>
      <c r="C226" s="267"/>
      <c r="D226" s="267"/>
      <c r="E226" s="268"/>
      <c r="F226" s="268"/>
      <c r="G226" s="268"/>
      <c r="H226" s="268"/>
      <c r="I226" s="268"/>
      <c r="J226" s="268"/>
      <c r="K226" s="268"/>
      <c r="L226" s="268"/>
      <c r="M226" s="268"/>
      <c r="N226" s="268"/>
      <c r="O226" s="268"/>
      <c r="AC226" s="239" t="s">
        <v>879</v>
      </c>
      <c r="AD226" s="271"/>
      <c r="AE226" s="240"/>
      <c r="AF226" s="286" t="str">
        <f>IFERROR(IF(SUM(AE222:AE227)=0,"",AE226/SUM(AE222:AE227)),"")</f>
        <v/>
      </c>
      <c r="AG226" s="285" t="str">
        <f>IFERROR(IF(AF226="","",IF(NOT(AND(AD218="Oui",AD219="Oui")),0,IF(AF226*450&gt;450,450,ROUND(AF226*450,2)))),"")</f>
        <v/>
      </c>
      <c r="AH226" s="259"/>
    </row>
    <row r="227" spans="2:34" ht="18" customHeight="1" thickBot="1" x14ac:dyDescent="0.35">
      <c r="B227" s="216">
        <v>211</v>
      </c>
      <c r="C227" s="267"/>
      <c r="D227" s="267"/>
      <c r="E227" s="268"/>
      <c r="F227" s="268"/>
      <c r="G227" s="268"/>
      <c r="H227" s="268"/>
      <c r="I227" s="268"/>
      <c r="J227" s="268"/>
      <c r="K227" s="268"/>
      <c r="L227" s="268"/>
      <c r="M227" s="268"/>
      <c r="N227" s="268"/>
      <c r="O227" s="268"/>
      <c r="AC227" s="234" t="s">
        <v>880</v>
      </c>
      <c r="AD227" s="275"/>
      <c r="AE227" s="235"/>
      <c r="AF227" s="287" t="str">
        <f>IFERROR(IF(SUM(AE222:AE227)=0,"",AE227/SUM(AE222:AE227)),"")</f>
        <v/>
      </c>
      <c r="AG227" s="288" t="str">
        <f>IFERROR(IF(AF227="","",IF(NOT(AND(AD218="Oui",AD219="Oui")),0,IF(AF227*450&gt;450,450,ROUND(AF227*450,2)))),"")</f>
        <v/>
      </c>
      <c r="AH227" s="260"/>
    </row>
    <row r="228" spans="2:34" ht="18" customHeight="1" x14ac:dyDescent="0.3">
      <c r="B228" s="216">
        <v>212</v>
      </c>
      <c r="C228" s="267"/>
      <c r="D228" s="267"/>
      <c r="E228" s="268"/>
      <c r="F228" s="268"/>
      <c r="G228" s="268"/>
      <c r="H228" s="268"/>
      <c r="I228" s="268"/>
      <c r="J228" s="268"/>
      <c r="K228" s="268"/>
      <c r="L228" s="268"/>
      <c r="M228" s="268"/>
      <c r="N228" s="268"/>
      <c r="O228" s="268"/>
      <c r="AC228" s="241" t="s">
        <v>650</v>
      </c>
      <c r="AD228" s="277"/>
      <c r="AE228" s="242"/>
      <c r="AF228" s="289" t="str">
        <f>IFERROR(IF(SUM(AE228:AE233)=0,"",AE228/SUM(AE228:AE233)),"")</f>
        <v/>
      </c>
      <c r="AG228" s="290" t="str">
        <f>IFERROR(IF(AF228="","",IF(NOT(AND(AD218="Oui",AD219="Oui")),0,IF(AF228*450&gt;450,450,ROUND(AF228*450,2)))),"")</f>
        <v/>
      </c>
      <c r="AH228" s="261"/>
    </row>
    <row r="229" spans="2:34" ht="18" customHeight="1" x14ac:dyDescent="0.3">
      <c r="B229" s="216">
        <v>213</v>
      </c>
      <c r="C229" s="267"/>
      <c r="D229" s="267"/>
      <c r="E229" s="268"/>
      <c r="F229" s="268"/>
      <c r="G229" s="268"/>
      <c r="H229" s="268"/>
      <c r="I229" s="268"/>
      <c r="J229" s="268"/>
      <c r="K229" s="268"/>
      <c r="L229" s="268"/>
      <c r="M229" s="268"/>
      <c r="N229" s="268"/>
      <c r="O229" s="268"/>
      <c r="AC229" s="229" t="s">
        <v>651</v>
      </c>
      <c r="AD229" s="273"/>
      <c r="AE229" s="230"/>
      <c r="AF229" s="291" t="str">
        <f>IFERROR(IF(SUM(AE228:AE233)=0,"",AE229/SUM(AE228:AE233)),"")</f>
        <v/>
      </c>
      <c r="AG229" s="285" t="str">
        <f>IFERROR(IF(AF229="","",IF(NOT(AND(AD218="Oui",AD219="Oui")),0,IF(AF229*450&gt;450,450,ROUND(AF229*450,2)))),"")</f>
        <v/>
      </c>
      <c r="AH229" s="259"/>
    </row>
    <row r="230" spans="2:34" ht="18" customHeight="1" x14ac:dyDescent="0.3">
      <c r="B230" s="216">
        <v>214</v>
      </c>
      <c r="C230" s="267"/>
      <c r="D230" s="267"/>
      <c r="E230" s="268"/>
      <c r="F230" s="268"/>
      <c r="G230" s="268"/>
      <c r="H230" s="268"/>
      <c r="I230" s="268"/>
      <c r="J230" s="268"/>
      <c r="K230" s="268"/>
      <c r="L230" s="268"/>
      <c r="M230" s="268"/>
      <c r="N230" s="268"/>
      <c r="O230" s="268"/>
      <c r="AC230" s="239" t="s">
        <v>652</v>
      </c>
      <c r="AD230" s="271"/>
      <c r="AE230" s="240"/>
      <c r="AF230" s="291" t="str">
        <f>IFERROR(IF(SUM(AE228:AE233)=0,"",AE230/SUM(AE228:AE233)),"")</f>
        <v/>
      </c>
      <c r="AG230" s="285" t="str">
        <f>IFERROR(IF(AF230="","",IF(NOT(AND(AD218="Oui",AD219="Oui")),0,IF(AF230*450&gt;450,450,ROUND(AF230*450,2)))),"")</f>
        <v/>
      </c>
      <c r="AH230" s="259"/>
    </row>
    <row r="231" spans="2:34" ht="18" customHeight="1" x14ac:dyDescent="0.3">
      <c r="B231" s="216">
        <v>215</v>
      </c>
      <c r="C231" s="267"/>
      <c r="D231" s="267"/>
      <c r="E231" s="268"/>
      <c r="F231" s="268"/>
      <c r="G231" s="268"/>
      <c r="H231" s="268"/>
      <c r="I231" s="268"/>
      <c r="J231" s="268"/>
      <c r="K231" s="268"/>
      <c r="L231" s="268"/>
      <c r="M231" s="268"/>
      <c r="N231" s="268"/>
      <c r="O231" s="268"/>
      <c r="AC231" s="229" t="s">
        <v>881</v>
      </c>
      <c r="AD231" s="273"/>
      <c r="AE231" s="230"/>
      <c r="AF231" s="291" t="str">
        <f>IFERROR(IF(SUM(AE228:AE233)=0,"",AE231/SUM(AE228:AE233)),"")</f>
        <v/>
      </c>
      <c r="AG231" s="285" t="str">
        <f>IFERROR(IF(AF231="","",IF(NOT(AND(AD218="Oui",AD219="Oui")),0,IF(AF231*450&gt;450,450,ROUND(AF231*450,2)))),"")</f>
        <v/>
      </c>
      <c r="AH231" s="259"/>
    </row>
    <row r="232" spans="2:34" ht="18" customHeight="1" x14ac:dyDescent="0.3">
      <c r="B232" s="216">
        <v>216</v>
      </c>
      <c r="C232" s="267"/>
      <c r="D232" s="267"/>
      <c r="E232" s="268"/>
      <c r="F232" s="268"/>
      <c r="G232" s="268"/>
      <c r="H232" s="268"/>
      <c r="I232" s="268"/>
      <c r="J232" s="268"/>
      <c r="K232" s="268"/>
      <c r="L232" s="268"/>
      <c r="M232" s="268"/>
      <c r="N232" s="268"/>
      <c r="O232" s="268"/>
      <c r="AC232" s="239" t="s">
        <v>882</v>
      </c>
      <c r="AD232" s="271"/>
      <c r="AE232" s="240"/>
      <c r="AF232" s="291" t="str">
        <f>IFERROR(IF(SUM(AE228:AE233)=0,"",AE232/SUM(AE228:AE233)),"")</f>
        <v/>
      </c>
      <c r="AG232" s="285" t="str">
        <f>IFERROR(IF(AF232="","",IF(NOT(AND(AD218="Oui",AD219="Oui")),0,IF(AF232*450&gt;450,450,ROUND(AF232*450,2)))),"")</f>
        <v/>
      </c>
      <c r="AH232" s="259"/>
    </row>
    <row r="233" spans="2:34" ht="18" customHeight="1" thickBot="1" x14ac:dyDescent="0.35">
      <c r="B233" s="216">
        <v>217</v>
      </c>
      <c r="C233" s="267"/>
      <c r="D233" s="267"/>
      <c r="E233" s="268"/>
      <c r="F233" s="268"/>
      <c r="G233" s="268"/>
      <c r="H233" s="268"/>
      <c r="I233" s="268"/>
      <c r="J233" s="268"/>
      <c r="K233" s="268"/>
      <c r="L233" s="268"/>
      <c r="M233" s="268"/>
      <c r="N233" s="268"/>
      <c r="O233" s="268"/>
      <c r="AC233" s="234" t="s">
        <v>883</v>
      </c>
      <c r="AD233" s="275"/>
      <c r="AE233" s="235"/>
      <c r="AF233" s="292" t="str">
        <f>IFERROR(IF(SUM(AE228:AE233)=0,"",AE233/SUM(AE228:AE233)),"")</f>
        <v/>
      </c>
      <c r="AG233" s="288" t="str">
        <f>IFERROR(IF(AF233="","",IF(NOT(AND(AD218="Oui",AD219="Oui")),0,IF(AF233*450&gt;450,450,ROUND(AF233*450,2)))),"")</f>
        <v/>
      </c>
      <c r="AH233" s="260"/>
    </row>
    <row r="234" spans="2:34" ht="18" customHeight="1" x14ac:dyDescent="0.3">
      <c r="B234" s="216">
        <v>218</v>
      </c>
      <c r="C234" s="267"/>
      <c r="D234" s="267"/>
      <c r="E234" s="268"/>
      <c r="F234" s="268"/>
      <c r="G234" s="268"/>
      <c r="H234" s="268"/>
      <c r="I234" s="268"/>
      <c r="J234" s="268"/>
      <c r="K234" s="268"/>
      <c r="L234" s="268"/>
      <c r="M234" s="268"/>
      <c r="N234" s="268"/>
      <c r="O234" s="268"/>
      <c r="AC234" s="243" t="s">
        <v>653</v>
      </c>
      <c r="AD234" s="279"/>
      <c r="AE234" s="244"/>
      <c r="AF234" s="251" t="s">
        <v>900</v>
      </c>
      <c r="AG234" s="252" t="s">
        <v>900</v>
      </c>
      <c r="AH234" s="253" t="s">
        <v>900</v>
      </c>
    </row>
    <row r="235" spans="2:34" ht="18" customHeight="1" x14ac:dyDescent="0.3">
      <c r="B235" s="216">
        <v>219</v>
      </c>
      <c r="C235" s="267"/>
      <c r="D235" s="267"/>
      <c r="E235" s="268"/>
      <c r="F235" s="268"/>
      <c r="G235" s="268"/>
      <c r="H235" s="268"/>
      <c r="I235" s="268"/>
      <c r="J235" s="268"/>
      <c r="K235" s="268"/>
      <c r="L235" s="268"/>
      <c r="M235" s="268"/>
      <c r="N235" s="268"/>
      <c r="O235" s="268"/>
      <c r="AC235" s="229" t="s">
        <v>654</v>
      </c>
      <c r="AD235" s="273"/>
      <c r="AE235" s="230"/>
      <c r="AF235" s="248" t="s">
        <v>900</v>
      </c>
      <c r="AG235" s="249" t="s">
        <v>900</v>
      </c>
      <c r="AH235" s="250" t="s">
        <v>900</v>
      </c>
    </row>
    <row r="236" spans="2:34" ht="18" customHeight="1" x14ac:dyDescent="0.3">
      <c r="B236" s="216">
        <v>220</v>
      </c>
      <c r="C236" s="267"/>
      <c r="D236" s="267"/>
      <c r="E236" s="268"/>
      <c r="F236" s="268"/>
      <c r="G236" s="268"/>
      <c r="H236" s="268"/>
      <c r="I236" s="268"/>
      <c r="J236" s="268"/>
      <c r="K236" s="268"/>
      <c r="L236" s="268"/>
      <c r="M236" s="268"/>
      <c r="N236" s="268"/>
      <c r="O236" s="268"/>
      <c r="AC236" s="239" t="s">
        <v>655</v>
      </c>
      <c r="AD236" s="271"/>
      <c r="AE236" s="240"/>
      <c r="AF236" s="248" t="s">
        <v>900</v>
      </c>
      <c r="AG236" s="249" t="s">
        <v>900</v>
      </c>
      <c r="AH236" s="250" t="s">
        <v>900</v>
      </c>
    </row>
    <row r="237" spans="2:34" ht="18" customHeight="1" x14ac:dyDescent="0.3">
      <c r="B237" s="216">
        <v>221</v>
      </c>
      <c r="C237" s="267"/>
      <c r="D237" s="267"/>
      <c r="E237" s="268"/>
      <c r="F237" s="268"/>
      <c r="G237" s="268"/>
      <c r="H237" s="268"/>
      <c r="I237" s="268"/>
      <c r="J237" s="268"/>
      <c r="K237" s="268"/>
      <c r="L237" s="268"/>
      <c r="M237" s="268"/>
      <c r="N237" s="268"/>
      <c r="O237" s="268"/>
      <c r="AC237" s="229" t="s">
        <v>884</v>
      </c>
      <c r="AD237" s="273"/>
      <c r="AE237" s="230"/>
      <c r="AF237" s="248" t="s">
        <v>900</v>
      </c>
      <c r="AG237" s="249" t="s">
        <v>900</v>
      </c>
      <c r="AH237" s="250" t="s">
        <v>900</v>
      </c>
    </row>
    <row r="238" spans="2:34" ht="18" customHeight="1" x14ac:dyDescent="0.3">
      <c r="B238" s="216">
        <v>222</v>
      </c>
      <c r="C238" s="267"/>
      <c r="D238" s="267"/>
      <c r="E238" s="268"/>
      <c r="F238" s="268"/>
      <c r="G238" s="268"/>
      <c r="H238" s="268"/>
      <c r="I238" s="268"/>
      <c r="J238" s="268"/>
      <c r="K238" s="268"/>
      <c r="L238" s="268"/>
      <c r="M238" s="268"/>
      <c r="N238" s="268"/>
      <c r="O238" s="268"/>
      <c r="AC238" s="239" t="s">
        <v>885</v>
      </c>
      <c r="AD238" s="271"/>
      <c r="AE238" s="240"/>
      <c r="AF238" s="248" t="s">
        <v>900</v>
      </c>
      <c r="AG238" s="249" t="s">
        <v>900</v>
      </c>
      <c r="AH238" s="250" t="s">
        <v>900</v>
      </c>
    </row>
    <row r="239" spans="2:34" ht="18" customHeight="1" x14ac:dyDescent="0.3">
      <c r="B239" s="216">
        <v>223</v>
      </c>
      <c r="C239" s="267"/>
      <c r="D239" s="267"/>
      <c r="E239" s="268"/>
      <c r="F239" s="268"/>
      <c r="G239" s="268"/>
      <c r="H239" s="268"/>
      <c r="I239" s="268"/>
      <c r="J239" s="268"/>
      <c r="K239" s="268"/>
      <c r="L239" s="268"/>
      <c r="M239" s="268"/>
      <c r="N239" s="268"/>
      <c r="O239" s="268"/>
      <c r="AC239" s="229" t="s">
        <v>886</v>
      </c>
      <c r="AD239" s="273"/>
      <c r="AE239" s="230"/>
      <c r="AF239" s="248" t="s">
        <v>900</v>
      </c>
      <c r="AG239" s="249" t="s">
        <v>900</v>
      </c>
      <c r="AH239" s="250" t="s">
        <v>900</v>
      </c>
    </row>
    <row r="240" spans="2:34" ht="18" customHeight="1" thickBot="1" x14ac:dyDescent="0.35">
      <c r="B240" s="216">
        <v>224</v>
      </c>
      <c r="C240" s="267"/>
      <c r="D240" s="267"/>
      <c r="E240" s="268"/>
      <c r="F240" s="268"/>
      <c r="G240" s="268"/>
      <c r="H240" s="268"/>
      <c r="I240" s="268"/>
      <c r="J240" s="268"/>
      <c r="K240" s="268"/>
      <c r="L240" s="268"/>
      <c r="M240" s="268"/>
      <c r="N240" s="268"/>
      <c r="O240" s="268"/>
      <c r="AC240" s="231" t="s">
        <v>666</v>
      </c>
      <c r="AD240" s="297"/>
      <c r="AE240" s="232">
        <f>IFERROR(SUM(AE222:AE227)+SUM(AE228:AE233)+SUM(AE234:AE239),0)</f>
        <v>0</v>
      </c>
      <c r="AF240" s="236">
        <f>IFERROR(SUM(AF222:AF227)+SUM(AF228:AF233),0)</f>
        <v>0</v>
      </c>
      <c r="AG240" s="237">
        <f>IFERROR(SUM(AG222:AG227)+SUM(AG228:AG233),0)</f>
        <v>0</v>
      </c>
      <c r="AH240" s="238">
        <f>IFERROR(SUM(AH222:AH227)+SUM(AH228:AH233),0)</f>
        <v>0</v>
      </c>
    </row>
    <row r="241" spans="2:34" ht="18" customHeight="1" thickTop="1" thickBot="1" x14ac:dyDescent="0.35">
      <c r="B241" s="216">
        <v>225</v>
      </c>
      <c r="C241" s="267"/>
      <c r="D241" s="267"/>
      <c r="E241" s="268"/>
      <c r="F241" s="268"/>
      <c r="G241" s="268"/>
      <c r="H241" s="268"/>
      <c r="I241" s="268"/>
      <c r="J241" s="268"/>
      <c r="K241" s="268"/>
      <c r="L241" s="268"/>
      <c r="M241" s="268"/>
      <c r="N241" s="268"/>
      <c r="O241" s="268"/>
    </row>
    <row r="242" spans="2:34" ht="18" customHeight="1" thickTop="1" thickBot="1" x14ac:dyDescent="0.35">
      <c r="B242" s="216">
        <v>226</v>
      </c>
      <c r="C242" s="267"/>
      <c r="D242" s="267"/>
      <c r="E242" s="268"/>
      <c r="F242" s="268"/>
      <c r="G242" s="268"/>
      <c r="H242" s="268"/>
      <c r="I242" s="268"/>
      <c r="J242" s="268"/>
      <c r="K242" s="268"/>
      <c r="L242" s="268"/>
      <c r="M242" s="268"/>
      <c r="N242" s="268"/>
      <c r="O242" s="268"/>
      <c r="AB242" s="233">
        <v>10</v>
      </c>
      <c r="AC242" s="224" t="s">
        <v>901</v>
      </c>
      <c r="AD242" s="821"/>
      <c r="AE242" s="822"/>
      <c r="AF242" s="89"/>
      <c r="AG242" s="89"/>
      <c r="AH242" s="89"/>
    </row>
    <row r="243" spans="2:34" ht="18" customHeight="1" thickTop="1" x14ac:dyDescent="0.35">
      <c r="B243" s="216">
        <v>227</v>
      </c>
      <c r="C243" s="267"/>
      <c r="D243" s="267"/>
      <c r="E243" s="268"/>
      <c r="F243" s="268"/>
      <c r="G243" s="268"/>
      <c r="H243" s="268"/>
      <c r="I243" s="268"/>
      <c r="J243" s="268"/>
      <c r="K243" s="268"/>
      <c r="L243" s="268"/>
      <c r="M243" s="268"/>
      <c r="N243" s="268"/>
      <c r="O243" s="268"/>
      <c r="AB243"/>
      <c r="AC243" s="225" t="s">
        <v>656</v>
      </c>
      <c r="AD243" s="823"/>
      <c r="AE243" s="824"/>
      <c r="AF243" s="221"/>
      <c r="AG243" s="221"/>
      <c r="AH243" s="221"/>
    </row>
    <row r="244" spans="2:34" ht="18" customHeight="1" x14ac:dyDescent="0.3">
      <c r="B244" s="216">
        <v>228</v>
      </c>
      <c r="C244" s="267"/>
      <c r="D244" s="267"/>
      <c r="E244" s="268"/>
      <c r="F244" s="268"/>
      <c r="G244" s="268"/>
      <c r="H244" s="268"/>
      <c r="I244" s="268"/>
      <c r="J244" s="268"/>
      <c r="K244" s="268"/>
      <c r="L244" s="268"/>
      <c r="M244" s="268"/>
      <c r="N244" s="268"/>
      <c r="O244" s="268"/>
      <c r="AC244" s="225" t="s">
        <v>874</v>
      </c>
      <c r="AD244" s="825"/>
      <c r="AE244" s="826"/>
      <c r="AF244" s="827" t="s">
        <v>659</v>
      </c>
      <c r="AG244" s="827"/>
      <c r="AH244" s="827"/>
    </row>
    <row r="245" spans="2:34" ht="18" customHeight="1" thickBot="1" x14ac:dyDescent="0.35">
      <c r="B245" s="216">
        <v>229</v>
      </c>
      <c r="C245" s="267"/>
      <c r="D245" s="267"/>
      <c r="E245" s="268"/>
      <c r="F245" s="268"/>
      <c r="G245" s="268"/>
      <c r="H245" s="268"/>
      <c r="I245" s="268"/>
      <c r="J245" s="268"/>
      <c r="K245" s="268"/>
      <c r="L245" s="268"/>
      <c r="M245" s="268"/>
      <c r="N245" s="268"/>
      <c r="O245" s="268"/>
      <c r="AC245" s="225" t="s">
        <v>877</v>
      </c>
      <c r="AD245" s="823"/>
      <c r="AE245" s="824"/>
      <c r="AF245" s="827"/>
      <c r="AG245" s="827"/>
      <c r="AH245" s="827"/>
    </row>
    <row r="246" spans="2:34" ht="18" customHeight="1" thickTop="1" x14ac:dyDescent="0.3">
      <c r="B246" s="216">
        <v>230</v>
      </c>
      <c r="C246" s="267"/>
      <c r="D246" s="267"/>
      <c r="E246" s="268"/>
      <c r="F246" s="268"/>
      <c r="G246" s="268"/>
      <c r="H246" s="268"/>
      <c r="I246" s="268"/>
      <c r="J246" s="268"/>
      <c r="K246" s="268"/>
      <c r="L246" s="268"/>
      <c r="M246" s="268"/>
      <c r="N246" s="268"/>
      <c r="O246" s="268"/>
      <c r="AC246" s="226" t="s">
        <v>638</v>
      </c>
      <c r="AD246" s="227" t="s">
        <v>875</v>
      </c>
      <c r="AE246" s="228" t="s">
        <v>887</v>
      </c>
      <c r="AF246" s="245" t="s">
        <v>888</v>
      </c>
      <c r="AG246" s="246" t="s">
        <v>891</v>
      </c>
      <c r="AH246" s="247" t="s">
        <v>890</v>
      </c>
    </row>
    <row r="247" spans="2:34" ht="18" customHeight="1" x14ac:dyDescent="0.3">
      <c r="B247" s="216">
        <v>231</v>
      </c>
      <c r="C247" s="267"/>
      <c r="D247" s="267"/>
      <c r="E247" s="268"/>
      <c r="F247" s="268"/>
      <c r="G247" s="268"/>
      <c r="H247" s="268"/>
      <c r="I247" s="268"/>
      <c r="J247" s="268"/>
      <c r="K247" s="268"/>
      <c r="L247" s="268"/>
      <c r="M247" s="268"/>
      <c r="N247" s="268"/>
      <c r="O247" s="268"/>
      <c r="AC247" s="239" t="s">
        <v>647</v>
      </c>
      <c r="AD247" s="271"/>
      <c r="AE247" s="240"/>
      <c r="AF247" s="284" t="str">
        <f>IFERROR(IF(SUM(AE247:AE252)=0,"",AE247/SUM(AE247:AE252)),"")</f>
        <v/>
      </c>
      <c r="AG247" s="285" t="str">
        <f>IFERROR(IF(AF247="","",IF(NOT(AND(AD243="Oui",AD244="Oui")),0,IF(AF247*450&gt;450,450,ROUND(AF247*450,2)))),"")</f>
        <v/>
      </c>
      <c r="AH247" s="259"/>
    </row>
    <row r="248" spans="2:34" ht="18" customHeight="1" x14ac:dyDescent="0.3">
      <c r="B248" s="216">
        <v>232</v>
      </c>
      <c r="C248" s="267"/>
      <c r="D248" s="267"/>
      <c r="E248" s="268"/>
      <c r="F248" s="268"/>
      <c r="G248" s="268"/>
      <c r="H248" s="268"/>
      <c r="I248" s="268"/>
      <c r="J248" s="268"/>
      <c r="K248" s="268"/>
      <c r="L248" s="268"/>
      <c r="M248" s="268"/>
      <c r="N248" s="268"/>
      <c r="O248" s="268"/>
      <c r="AC248" s="229" t="s">
        <v>648</v>
      </c>
      <c r="AD248" s="273"/>
      <c r="AE248" s="230"/>
      <c r="AF248" s="284" t="str">
        <f>IFERROR(IF(SUM(AE247:AE252)=0,"",AE248/SUM(AE247:AE252)),"")</f>
        <v/>
      </c>
      <c r="AG248" s="285" t="str">
        <f>IFERROR(IF(AF248="","",IF(NOT(AND(AD243="Oui",AD244="Oui")),0,IF(AF248*450&gt;450,450,ROUND(AF248*450,2)))),"")</f>
        <v/>
      </c>
      <c r="AH248" s="259"/>
    </row>
    <row r="249" spans="2:34" ht="18" customHeight="1" x14ac:dyDescent="0.3">
      <c r="B249" s="216">
        <v>233</v>
      </c>
      <c r="C249" s="267"/>
      <c r="D249" s="267"/>
      <c r="E249" s="268"/>
      <c r="F249" s="268"/>
      <c r="G249" s="268"/>
      <c r="H249" s="268"/>
      <c r="I249" s="268"/>
      <c r="J249" s="268"/>
      <c r="K249" s="268"/>
      <c r="L249" s="268"/>
      <c r="M249" s="268"/>
      <c r="N249" s="268"/>
      <c r="O249" s="268"/>
      <c r="AC249" s="239" t="s">
        <v>649</v>
      </c>
      <c r="AD249" s="271"/>
      <c r="AE249" s="240"/>
      <c r="AF249" s="286" t="str">
        <f>IFERROR(IF(SUM(AE247:AE252)=0,"",AE249/SUM(AE247:AE252)),"")</f>
        <v/>
      </c>
      <c r="AG249" s="285" t="str">
        <f>IFERROR(IF(AF249="","",IF(NOT(AND(AD243="Oui",AD244="Oui")),0,IF(AF249*450&gt;450,450,ROUND(AF249*450,2)))),"")</f>
        <v/>
      </c>
      <c r="AH249" s="259"/>
    </row>
    <row r="250" spans="2:34" ht="18" customHeight="1" x14ac:dyDescent="0.3">
      <c r="B250" s="216">
        <v>234</v>
      </c>
      <c r="C250" s="267"/>
      <c r="D250" s="267"/>
      <c r="E250" s="268"/>
      <c r="F250" s="268"/>
      <c r="G250" s="268"/>
      <c r="H250" s="268"/>
      <c r="I250" s="268"/>
      <c r="J250" s="268"/>
      <c r="K250" s="268"/>
      <c r="L250" s="268"/>
      <c r="M250" s="268"/>
      <c r="N250" s="268"/>
      <c r="O250" s="268"/>
      <c r="AC250" s="229" t="s">
        <v>878</v>
      </c>
      <c r="AD250" s="273"/>
      <c r="AE250" s="230"/>
      <c r="AF250" s="286" t="str">
        <f>IFERROR(IF(SUM(AE247:AE252)=0,"",AE250/SUM(AE247:AE252)),"")</f>
        <v/>
      </c>
      <c r="AG250" s="285" t="str">
        <f>IFERROR(IF(AF250="","",IF(NOT(AND(AD243="Oui",AD244="Oui")),0,IF(AF250*450&gt;450,450,ROUND(AF250*450,2)))),"")</f>
        <v/>
      </c>
      <c r="AH250" s="259"/>
    </row>
    <row r="251" spans="2:34" ht="18" customHeight="1" x14ac:dyDescent="0.3">
      <c r="B251" s="216">
        <v>235</v>
      </c>
      <c r="C251" s="267"/>
      <c r="D251" s="267"/>
      <c r="E251" s="268"/>
      <c r="F251" s="268"/>
      <c r="G251" s="268"/>
      <c r="H251" s="268"/>
      <c r="I251" s="268"/>
      <c r="J251" s="268"/>
      <c r="K251" s="268"/>
      <c r="L251" s="268"/>
      <c r="M251" s="268"/>
      <c r="N251" s="268"/>
      <c r="O251" s="268"/>
      <c r="AC251" s="239" t="s">
        <v>879</v>
      </c>
      <c r="AD251" s="271"/>
      <c r="AE251" s="240"/>
      <c r="AF251" s="286" t="str">
        <f>IFERROR(IF(SUM(AE247:AE252)=0,"",AE251/SUM(AE247:AE252)),"")</f>
        <v/>
      </c>
      <c r="AG251" s="285" t="str">
        <f>IFERROR(IF(AF251="","",IF(NOT(AND(AD243="Oui",AD244="Oui")),0,IF(AF251*450&gt;450,450,ROUND(AF251*450,2)))),"")</f>
        <v/>
      </c>
      <c r="AH251" s="259"/>
    </row>
    <row r="252" spans="2:34" ht="18" customHeight="1" thickBot="1" x14ac:dyDescent="0.35">
      <c r="B252" s="216">
        <v>236</v>
      </c>
      <c r="C252" s="267"/>
      <c r="D252" s="267"/>
      <c r="E252" s="268"/>
      <c r="F252" s="268"/>
      <c r="G252" s="268"/>
      <c r="H252" s="268"/>
      <c r="I252" s="268"/>
      <c r="J252" s="268"/>
      <c r="K252" s="268"/>
      <c r="L252" s="268"/>
      <c r="M252" s="268"/>
      <c r="N252" s="268"/>
      <c r="O252" s="268"/>
      <c r="AC252" s="234" t="s">
        <v>880</v>
      </c>
      <c r="AD252" s="275"/>
      <c r="AE252" s="235"/>
      <c r="AF252" s="287" t="str">
        <f>IFERROR(IF(SUM(AE247:AE252)=0,"",AE252/SUM(AE247:AE252)),"")</f>
        <v/>
      </c>
      <c r="AG252" s="288" t="str">
        <f>IFERROR(IF(AF252="","",IF(NOT(AND(AD243="Oui",AD244="Oui")),0,IF(AF252*450&gt;450,450,ROUND(AF252*450,2)))),"")</f>
        <v/>
      </c>
      <c r="AH252" s="260"/>
    </row>
    <row r="253" spans="2:34" ht="18" customHeight="1" x14ac:dyDescent="0.3">
      <c r="B253" s="216">
        <v>237</v>
      </c>
      <c r="C253" s="267"/>
      <c r="D253" s="267"/>
      <c r="E253" s="268"/>
      <c r="F253" s="268"/>
      <c r="G253" s="268"/>
      <c r="H253" s="268"/>
      <c r="I253" s="268"/>
      <c r="J253" s="268"/>
      <c r="K253" s="268"/>
      <c r="L253" s="268"/>
      <c r="M253" s="268"/>
      <c r="N253" s="268"/>
      <c r="O253" s="268"/>
      <c r="AC253" s="241" t="s">
        <v>650</v>
      </c>
      <c r="AD253" s="277"/>
      <c r="AE253" s="242"/>
      <c r="AF253" s="289" t="str">
        <f>IFERROR(IF(SUM(AE253:AE258)=0,"",AE253/SUM(AE253:AE258)),"")</f>
        <v/>
      </c>
      <c r="AG253" s="290" t="str">
        <f>IFERROR(IF(AF253="","",IF(NOT(AND(AD243="Oui",AD244="Oui")),0,IF(AF253*450&gt;450,450,ROUND(AF253*450,2)))),"")</f>
        <v/>
      </c>
      <c r="AH253" s="261"/>
    </row>
    <row r="254" spans="2:34" ht="18" customHeight="1" x14ac:dyDescent="0.3">
      <c r="B254" s="216">
        <v>238</v>
      </c>
      <c r="C254" s="267"/>
      <c r="D254" s="267"/>
      <c r="E254" s="268"/>
      <c r="F254" s="268"/>
      <c r="G254" s="268"/>
      <c r="H254" s="268"/>
      <c r="I254" s="268"/>
      <c r="J254" s="268"/>
      <c r="K254" s="268"/>
      <c r="L254" s="268"/>
      <c r="M254" s="268"/>
      <c r="N254" s="268"/>
      <c r="O254" s="268"/>
      <c r="AC254" s="229" t="s">
        <v>651</v>
      </c>
      <c r="AD254" s="273"/>
      <c r="AE254" s="230"/>
      <c r="AF254" s="291" t="str">
        <f>IFERROR(IF(SUM(AE253:AE258)=0,"",AE254/SUM(AE253:AE258)),"")</f>
        <v/>
      </c>
      <c r="AG254" s="285" t="str">
        <f>IFERROR(IF(AF254="","",IF(NOT(AND(AD243="Oui",AD244="Oui")),0,IF(AF254*450&gt;450,450,ROUND(AF254*450,2)))),"")</f>
        <v/>
      </c>
      <c r="AH254" s="259"/>
    </row>
    <row r="255" spans="2:34" ht="18" customHeight="1" x14ac:dyDescent="0.3">
      <c r="B255" s="216">
        <v>239</v>
      </c>
      <c r="C255" s="267"/>
      <c r="D255" s="267"/>
      <c r="E255" s="268"/>
      <c r="F255" s="268"/>
      <c r="G255" s="268"/>
      <c r="H255" s="268"/>
      <c r="I255" s="268"/>
      <c r="J255" s="268"/>
      <c r="K255" s="268"/>
      <c r="L255" s="268"/>
      <c r="M255" s="268"/>
      <c r="N255" s="268"/>
      <c r="O255" s="268"/>
      <c r="AC255" s="239" t="s">
        <v>652</v>
      </c>
      <c r="AD255" s="271"/>
      <c r="AE255" s="240"/>
      <c r="AF255" s="291" t="str">
        <f>IFERROR(IF(SUM(AE253:AE258)=0,"",AE255/SUM(AE253:AE258)),"")</f>
        <v/>
      </c>
      <c r="AG255" s="285" t="str">
        <f>IFERROR(IF(AF255="","",IF(NOT(AND(AD243="Oui",AD244="Oui")),0,IF(AF255*450&gt;450,450,ROUND(AF255*450,2)))),"")</f>
        <v/>
      </c>
      <c r="AH255" s="259"/>
    </row>
    <row r="256" spans="2:34" ht="18" customHeight="1" x14ac:dyDescent="0.3">
      <c r="B256" s="216">
        <v>240</v>
      </c>
      <c r="C256" s="267"/>
      <c r="D256" s="267"/>
      <c r="E256" s="268"/>
      <c r="F256" s="268"/>
      <c r="G256" s="268"/>
      <c r="H256" s="268"/>
      <c r="I256" s="268"/>
      <c r="J256" s="268"/>
      <c r="K256" s="268"/>
      <c r="L256" s="268"/>
      <c r="M256" s="268"/>
      <c r="N256" s="268"/>
      <c r="O256" s="268"/>
      <c r="AC256" s="229" t="s">
        <v>881</v>
      </c>
      <c r="AD256" s="273"/>
      <c r="AE256" s="230"/>
      <c r="AF256" s="291" t="str">
        <f>IFERROR(IF(SUM(AE253:AE258)=0,"",AE256/SUM(AE253:AE258)),"")</f>
        <v/>
      </c>
      <c r="AG256" s="285" t="str">
        <f>IFERROR(IF(AF256="","",IF(NOT(AND(AD243="Oui",AD244="Oui")),0,IF(AF256*450&gt;450,450,ROUND(AF256*450,2)))),"")</f>
        <v/>
      </c>
      <c r="AH256" s="259"/>
    </row>
    <row r="257" spans="2:34" ht="18" customHeight="1" x14ac:dyDescent="0.3">
      <c r="B257" s="216">
        <v>241</v>
      </c>
      <c r="C257" s="267"/>
      <c r="D257" s="267"/>
      <c r="E257" s="268"/>
      <c r="F257" s="268"/>
      <c r="G257" s="268"/>
      <c r="H257" s="268"/>
      <c r="I257" s="268"/>
      <c r="J257" s="268"/>
      <c r="K257" s="268"/>
      <c r="L257" s="268"/>
      <c r="M257" s="268"/>
      <c r="N257" s="268"/>
      <c r="O257" s="268"/>
      <c r="AC257" s="239" t="s">
        <v>882</v>
      </c>
      <c r="AD257" s="271"/>
      <c r="AE257" s="240"/>
      <c r="AF257" s="291" t="str">
        <f>IFERROR(IF(SUM(AE253:AE258)=0,"",AE257/SUM(AE253:AE258)),"")</f>
        <v/>
      </c>
      <c r="AG257" s="285" t="str">
        <f>IFERROR(IF(AF257="","",IF(NOT(AND(AD243="Oui",AD244="Oui")),0,IF(AF257*450&gt;450,450,ROUND(AF257*450,2)))),"")</f>
        <v/>
      </c>
      <c r="AH257" s="259"/>
    </row>
    <row r="258" spans="2:34" ht="18" customHeight="1" thickBot="1" x14ac:dyDescent="0.35">
      <c r="B258" s="216">
        <v>242</v>
      </c>
      <c r="C258" s="267"/>
      <c r="D258" s="267"/>
      <c r="E258" s="268"/>
      <c r="F258" s="268"/>
      <c r="G258" s="268"/>
      <c r="H258" s="268"/>
      <c r="I258" s="268"/>
      <c r="J258" s="268"/>
      <c r="K258" s="268"/>
      <c r="L258" s="268"/>
      <c r="M258" s="268"/>
      <c r="N258" s="268"/>
      <c r="O258" s="268"/>
      <c r="AC258" s="234" t="s">
        <v>883</v>
      </c>
      <c r="AD258" s="275"/>
      <c r="AE258" s="235"/>
      <c r="AF258" s="292" t="str">
        <f>IFERROR(IF(SUM(AE253:AE258)=0,"",AE258/SUM(AE253:AE258)),"")</f>
        <v/>
      </c>
      <c r="AG258" s="288" t="str">
        <f>IFERROR(IF(AF258="","",IF(NOT(AND(AD243="Oui",AD244="Oui")),0,IF(AF258*450&gt;450,450,ROUND(AF258*450,2)))),"")</f>
        <v/>
      </c>
      <c r="AH258" s="260"/>
    </row>
    <row r="259" spans="2:34" ht="18" customHeight="1" x14ac:dyDescent="0.3">
      <c r="B259" s="216">
        <v>243</v>
      </c>
      <c r="C259" s="267"/>
      <c r="D259" s="267"/>
      <c r="E259" s="268"/>
      <c r="F259" s="268"/>
      <c r="G259" s="268"/>
      <c r="H259" s="268"/>
      <c r="I259" s="268"/>
      <c r="J259" s="268"/>
      <c r="K259" s="268"/>
      <c r="L259" s="268"/>
      <c r="M259" s="268"/>
      <c r="N259" s="268"/>
      <c r="O259" s="268"/>
      <c r="AC259" s="243" t="s">
        <v>653</v>
      </c>
      <c r="AD259" s="279"/>
      <c r="AE259" s="244"/>
      <c r="AF259" s="251" t="s">
        <v>900</v>
      </c>
      <c r="AG259" s="252" t="s">
        <v>900</v>
      </c>
      <c r="AH259" s="253" t="s">
        <v>900</v>
      </c>
    </row>
    <row r="260" spans="2:34" ht="18" customHeight="1" x14ac:dyDescent="0.3">
      <c r="B260" s="216">
        <v>244</v>
      </c>
      <c r="C260" s="267"/>
      <c r="D260" s="267"/>
      <c r="E260" s="268"/>
      <c r="F260" s="268"/>
      <c r="G260" s="268"/>
      <c r="H260" s="268"/>
      <c r="I260" s="268"/>
      <c r="J260" s="268"/>
      <c r="K260" s="268"/>
      <c r="L260" s="268"/>
      <c r="M260" s="268"/>
      <c r="N260" s="268"/>
      <c r="O260" s="268"/>
      <c r="AC260" s="229" t="s">
        <v>654</v>
      </c>
      <c r="AD260" s="273"/>
      <c r="AE260" s="230"/>
      <c r="AF260" s="248" t="s">
        <v>900</v>
      </c>
      <c r="AG260" s="249" t="s">
        <v>900</v>
      </c>
      <c r="AH260" s="250" t="s">
        <v>900</v>
      </c>
    </row>
    <row r="261" spans="2:34" ht="18" customHeight="1" x14ac:dyDescent="0.3">
      <c r="B261" s="216">
        <v>245</v>
      </c>
      <c r="C261" s="267"/>
      <c r="D261" s="267"/>
      <c r="E261" s="268"/>
      <c r="F261" s="268"/>
      <c r="G261" s="268"/>
      <c r="H261" s="268"/>
      <c r="I261" s="268"/>
      <c r="J261" s="268"/>
      <c r="K261" s="268"/>
      <c r="L261" s="268"/>
      <c r="M261" s="268"/>
      <c r="N261" s="268"/>
      <c r="O261" s="268"/>
      <c r="AC261" s="239" t="s">
        <v>655</v>
      </c>
      <c r="AD261" s="271"/>
      <c r="AE261" s="240"/>
      <c r="AF261" s="248" t="s">
        <v>900</v>
      </c>
      <c r="AG261" s="249" t="s">
        <v>900</v>
      </c>
      <c r="AH261" s="250" t="s">
        <v>900</v>
      </c>
    </row>
    <row r="262" spans="2:34" ht="18" customHeight="1" x14ac:dyDescent="0.3">
      <c r="B262" s="216">
        <v>246</v>
      </c>
      <c r="C262" s="267"/>
      <c r="D262" s="267"/>
      <c r="E262" s="268"/>
      <c r="F262" s="268"/>
      <c r="G262" s="268"/>
      <c r="H262" s="268"/>
      <c r="I262" s="268"/>
      <c r="J262" s="268"/>
      <c r="K262" s="268"/>
      <c r="L262" s="268"/>
      <c r="M262" s="268"/>
      <c r="N262" s="268"/>
      <c r="O262" s="268"/>
      <c r="AC262" s="229" t="s">
        <v>884</v>
      </c>
      <c r="AD262" s="273"/>
      <c r="AE262" s="230"/>
      <c r="AF262" s="248" t="s">
        <v>900</v>
      </c>
      <c r="AG262" s="249" t="s">
        <v>900</v>
      </c>
      <c r="AH262" s="250" t="s">
        <v>900</v>
      </c>
    </row>
    <row r="263" spans="2:34" ht="18" customHeight="1" x14ac:dyDescent="0.3">
      <c r="B263" s="216">
        <v>247</v>
      </c>
      <c r="C263" s="267"/>
      <c r="D263" s="267"/>
      <c r="E263" s="268"/>
      <c r="F263" s="268"/>
      <c r="G263" s="268"/>
      <c r="H263" s="268"/>
      <c r="I263" s="268"/>
      <c r="J263" s="268"/>
      <c r="K263" s="268"/>
      <c r="L263" s="268"/>
      <c r="M263" s="268"/>
      <c r="N263" s="268"/>
      <c r="O263" s="268"/>
      <c r="AC263" s="239" t="s">
        <v>885</v>
      </c>
      <c r="AD263" s="271"/>
      <c r="AE263" s="240"/>
      <c r="AF263" s="248" t="s">
        <v>900</v>
      </c>
      <c r="AG263" s="249" t="s">
        <v>900</v>
      </c>
      <c r="AH263" s="250" t="s">
        <v>900</v>
      </c>
    </row>
    <row r="264" spans="2:34" ht="18" customHeight="1" x14ac:dyDescent="0.3">
      <c r="B264" s="216">
        <v>248</v>
      </c>
      <c r="C264" s="267"/>
      <c r="D264" s="267"/>
      <c r="E264" s="268"/>
      <c r="F264" s="268"/>
      <c r="G264" s="268"/>
      <c r="H264" s="268"/>
      <c r="I264" s="268"/>
      <c r="J264" s="268"/>
      <c r="K264" s="268"/>
      <c r="L264" s="268"/>
      <c r="M264" s="268"/>
      <c r="N264" s="268"/>
      <c r="O264" s="268"/>
      <c r="AC264" s="229" t="s">
        <v>886</v>
      </c>
      <c r="AD264" s="273"/>
      <c r="AE264" s="230"/>
      <c r="AF264" s="248" t="s">
        <v>900</v>
      </c>
      <c r="AG264" s="249" t="s">
        <v>900</v>
      </c>
      <c r="AH264" s="250" t="s">
        <v>900</v>
      </c>
    </row>
    <row r="265" spans="2:34" ht="18" customHeight="1" thickBot="1" x14ac:dyDescent="0.35">
      <c r="B265" s="216">
        <v>249</v>
      </c>
      <c r="C265" s="267"/>
      <c r="D265" s="267"/>
      <c r="E265" s="268"/>
      <c r="F265" s="268"/>
      <c r="G265" s="268"/>
      <c r="H265" s="268"/>
      <c r="I265" s="268"/>
      <c r="J265" s="268"/>
      <c r="K265" s="268"/>
      <c r="L265" s="268"/>
      <c r="M265" s="268"/>
      <c r="N265" s="268"/>
      <c r="O265" s="268"/>
      <c r="AC265" s="231" t="s">
        <v>665</v>
      </c>
      <c r="AD265" s="297"/>
      <c r="AE265" s="232">
        <f>IFERROR(SUM(AE247:AE252)+SUM(AE253:AE258)+SUM(AE259:AE264),0)</f>
        <v>0</v>
      </c>
      <c r="AF265" s="236">
        <f>IFERROR(SUM(AF247:AF252)+SUM(AF253:AF258),0)</f>
        <v>0</v>
      </c>
      <c r="AG265" s="237">
        <f>IFERROR(SUM(AG247:AG252)+SUM(AG253:AG258),0)</f>
        <v>0</v>
      </c>
      <c r="AH265" s="238">
        <f>IFERROR(SUM(AH247:AH252)+SUM(AH253:AH258),0)</f>
        <v>0</v>
      </c>
    </row>
    <row r="266" spans="2:34" ht="18" customHeight="1" thickTop="1" thickBot="1" x14ac:dyDescent="0.35">
      <c r="B266" s="216">
        <v>250</v>
      </c>
      <c r="C266" s="267"/>
      <c r="D266" s="267"/>
      <c r="E266" s="268"/>
      <c r="F266" s="268"/>
      <c r="G266" s="268"/>
      <c r="H266" s="268"/>
      <c r="I266" s="268"/>
      <c r="J266" s="268"/>
      <c r="K266" s="268"/>
      <c r="L266" s="268"/>
      <c r="M266" s="268"/>
      <c r="N266" s="268"/>
      <c r="O266" s="268"/>
    </row>
    <row r="267" spans="2:34" ht="18" customHeight="1" thickTop="1" thickBot="1" x14ac:dyDescent="0.35">
      <c r="B267" s="216">
        <v>251</v>
      </c>
      <c r="C267" s="267"/>
      <c r="D267" s="267"/>
      <c r="E267" s="268"/>
      <c r="F267" s="268"/>
      <c r="G267" s="268"/>
      <c r="H267" s="268"/>
      <c r="I267" s="268"/>
      <c r="J267" s="268"/>
      <c r="K267" s="268"/>
      <c r="L267" s="268"/>
      <c r="M267" s="268"/>
      <c r="N267" s="268"/>
      <c r="O267" s="268"/>
      <c r="AB267" s="233">
        <v>11</v>
      </c>
      <c r="AC267" s="224" t="s">
        <v>901</v>
      </c>
      <c r="AD267" s="821"/>
      <c r="AE267" s="822"/>
      <c r="AF267" s="89"/>
      <c r="AG267" s="89"/>
      <c r="AH267" s="89"/>
    </row>
    <row r="268" spans="2:34" ht="18" customHeight="1" thickTop="1" x14ac:dyDescent="0.35">
      <c r="B268" s="216">
        <v>252</v>
      </c>
      <c r="C268" s="267"/>
      <c r="D268" s="267"/>
      <c r="E268" s="268"/>
      <c r="F268" s="268"/>
      <c r="G268" s="268"/>
      <c r="H268" s="268"/>
      <c r="I268" s="268"/>
      <c r="J268" s="268"/>
      <c r="K268" s="268"/>
      <c r="L268" s="268"/>
      <c r="M268" s="268"/>
      <c r="N268" s="268"/>
      <c r="O268" s="268"/>
      <c r="AB268"/>
      <c r="AC268" s="225" t="s">
        <v>656</v>
      </c>
      <c r="AD268" s="823"/>
      <c r="AE268" s="824"/>
      <c r="AF268" s="221"/>
      <c r="AG268" s="221"/>
      <c r="AH268" s="221"/>
    </row>
    <row r="269" spans="2:34" ht="18" customHeight="1" x14ac:dyDescent="0.3">
      <c r="B269" s="216">
        <v>253</v>
      </c>
      <c r="C269" s="267"/>
      <c r="D269" s="267"/>
      <c r="E269" s="268"/>
      <c r="F269" s="268"/>
      <c r="G269" s="268"/>
      <c r="H269" s="268"/>
      <c r="I269" s="268"/>
      <c r="J269" s="268"/>
      <c r="K269" s="268"/>
      <c r="L269" s="268"/>
      <c r="M269" s="268"/>
      <c r="N269" s="268"/>
      <c r="O269" s="268"/>
      <c r="AC269" s="225" t="s">
        <v>874</v>
      </c>
      <c r="AD269" s="825"/>
      <c r="AE269" s="826"/>
      <c r="AF269" s="827" t="s">
        <v>659</v>
      </c>
      <c r="AG269" s="827"/>
      <c r="AH269" s="827"/>
    </row>
    <row r="270" spans="2:34" ht="18" customHeight="1" thickBot="1" x14ac:dyDescent="0.35">
      <c r="B270" s="216">
        <v>254</v>
      </c>
      <c r="C270" s="267"/>
      <c r="D270" s="267"/>
      <c r="E270" s="268"/>
      <c r="F270" s="268"/>
      <c r="G270" s="268"/>
      <c r="H270" s="268"/>
      <c r="I270" s="268"/>
      <c r="J270" s="268"/>
      <c r="K270" s="268"/>
      <c r="L270" s="268"/>
      <c r="M270" s="268"/>
      <c r="N270" s="268"/>
      <c r="O270" s="268"/>
      <c r="AC270" s="225" t="s">
        <v>877</v>
      </c>
      <c r="AD270" s="823"/>
      <c r="AE270" s="824"/>
      <c r="AF270" s="827"/>
      <c r="AG270" s="827"/>
      <c r="AH270" s="827"/>
    </row>
    <row r="271" spans="2:34" ht="18" customHeight="1" thickTop="1" x14ac:dyDescent="0.3">
      <c r="B271" s="216">
        <v>255</v>
      </c>
      <c r="C271" s="267"/>
      <c r="D271" s="267"/>
      <c r="E271" s="268"/>
      <c r="F271" s="268"/>
      <c r="G271" s="268"/>
      <c r="H271" s="268"/>
      <c r="I271" s="268"/>
      <c r="J271" s="268"/>
      <c r="K271" s="268"/>
      <c r="L271" s="268"/>
      <c r="M271" s="268"/>
      <c r="N271" s="268"/>
      <c r="O271" s="268"/>
      <c r="AC271" s="226" t="s">
        <v>638</v>
      </c>
      <c r="AD271" s="227" t="s">
        <v>875</v>
      </c>
      <c r="AE271" s="228" t="s">
        <v>887</v>
      </c>
      <c r="AF271" s="245" t="s">
        <v>888</v>
      </c>
      <c r="AG271" s="246" t="s">
        <v>891</v>
      </c>
      <c r="AH271" s="247" t="s">
        <v>890</v>
      </c>
    </row>
    <row r="272" spans="2:34" ht="18" customHeight="1" x14ac:dyDescent="0.3">
      <c r="B272" s="216">
        <v>256</v>
      </c>
      <c r="C272" s="267"/>
      <c r="D272" s="267"/>
      <c r="E272" s="268"/>
      <c r="F272" s="268"/>
      <c r="G272" s="268"/>
      <c r="H272" s="268"/>
      <c r="I272" s="268"/>
      <c r="J272" s="268"/>
      <c r="K272" s="268"/>
      <c r="L272" s="268"/>
      <c r="M272" s="268"/>
      <c r="N272" s="268"/>
      <c r="O272" s="268"/>
      <c r="AC272" s="239" t="s">
        <v>647</v>
      </c>
      <c r="AD272" s="271"/>
      <c r="AE272" s="240"/>
      <c r="AF272" s="284" t="str">
        <f>IFERROR(IF(SUM(AE272:AE277)=0,"",AE272/SUM(AE272:AE277)),"")</f>
        <v/>
      </c>
      <c r="AG272" s="285" t="str">
        <f>IFERROR(IF(AF272="","",IF(NOT(AND(AD268="Oui",AD269="Oui")),0,IF(AF272*450&gt;450,450,ROUND(AF272*450,2)))),"")</f>
        <v/>
      </c>
      <c r="AH272" s="259"/>
    </row>
    <row r="273" spans="2:34" ht="18" customHeight="1" x14ac:dyDescent="0.3">
      <c r="B273" s="216">
        <v>257</v>
      </c>
      <c r="C273" s="267"/>
      <c r="D273" s="267"/>
      <c r="E273" s="268"/>
      <c r="F273" s="268"/>
      <c r="G273" s="268"/>
      <c r="H273" s="268"/>
      <c r="I273" s="268"/>
      <c r="J273" s="268"/>
      <c r="K273" s="268"/>
      <c r="L273" s="268"/>
      <c r="M273" s="268"/>
      <c r="N273" s="268"/>
      <c r="O273" s="268"/>
      <c r="AC273" s="229" t="s">
        <v>648</v>
      </c>
      <c r="AD273" s="273"/>
      <c r="AE273" s="230"/>
      <c r="AF273" s="284" t="str">
        <f>IFERROR(IF(SUM(AE272:AE277)=0,"",AE273/SUM(AE272:AE277)),"")</f>
        <v/>
      </c>
      <c r="AG273" s="285" t="str">
        <f>IFERROR(IF(AF273="","",IF(NOT(AND(AD268="Oui",AD269="Oui")),0,IF(AF273*450&gt;450,450,ROUND(AF273*450,2)))),"")</f>
        <v/>
      </c>
      <c r="AH273" s="259"/>
    </row>
    <row r="274" spans="2:34" ht="18" customHeight="1" x14ac:dyDescent="0.3">
      <c r="B274" s="216">
        <v>258</v>
      </c>
      <c r="C274" s="267"/>
      <c r="D274" s="267"/>
      <c r="E274" s="268"/>
      <c r="F274" s="268"/>
      <c r="G274" s="268"/>
      <c r="H274" s="268"/>
      <c r="I274" s="268"/>
      <c r="J274" s="268"/>
      <c r="K274" s="268"/>
      <c r="L274" s="268"/>
      <c r="M274" s="268"/>
      <c r="N274" s="268"/>
      <c r="O274" s="268"/>
      <c r="AC274" s="239" t="s">
        <v>649</v>
      </c>
      <c r="AD274" s="271"/>
      <c r="AE274" s="240"/>
      <c r="AF274" s="286" t="str">
        <f>IFERROR(IF(SUM(AE272:AE277)=0,"",AE274/SUM(AE272:AE277)),"")</f>
        <v/>
      </c>
      <c r="AG274" s="285" t="str">
        <f>IFERROR(IF(AF274="","",IF(NOT(AND(AD268="Oui",AD269="Oui")),0,IF(AF274*450&gt;450,450,ROUND(AF274*450,2)))),"")</f>
        <v/>
      </c>
      <c r="AH274" s="259"/>
    </row>
    <row r="275" spans="2:34" ht="18" customHeight="1" x14ac:dyDescent="0.3">
      <c r="B275" s="216">
        <v>259</v>
      </c>
      <c r="C275" s="267"/>
      <c r="D275" s="267"/>
      <c r="E275" s="268"/>
      <c r="F275" s="268"/>
      <c r="G275" s="268"/>
      <c r="H275" s="268"/>
      <c r="I275" s="268"/>
      <c r="J275" s="268"/>
      <c r="K275" s="268"/>
      <c r="L275" s="268"/>
      <c r="M275" s="268"/>
      <c r="N275" s="268"/>
      <c r="O275" s="268"/>
      <c r="AC275" s="229" t="s">
        <v>878</v>
      </c>
      <c r="AD275" s="273"/>
      <c r="AE275" s="230"/>
      <c r="AF275" s="286" t="str">
        <f>IFERROR(IF(SUM(AE272:AE277)=0,"",AE275/SUM(AE272:AE277)),"")</f>
        <v/>
      </c>
      <c r="AG275" s="285" t="str">
        <f>IFERROR(IF(AF275="","",IF(NOT(AND(AD268="Oui",AD269="Oui")),0,IF(AF275*450&gt;450,450,ROUND(AF275*450,2)))),"")</f>
        <v/>
      </c>
      <c r="AH275" s="259"/>
    </row>
    <row r="276" spans="2:34" ht="18" customHeight="1" x14ac:dyDescent="0.3">
      <c r="B276" s="216">
        <v>260</v>
      </c>
      <c r="C276" s="267"/>
      <c r="D276" s="267"/>
      <c r="E276" s="268"/>
      <c r="F276" s="268"/>
      <c r="G276" s="268"/>
      <c r="H276" s="268"/>
      <c r="I276" s="268"/>
      <c r="J276" s="268"/>
      <c r="K276" s="268"/>
      <c r="L276" s="268"/>
      <c r="M276" s="268"/>
      <c r="N276" s="268"/>
      <c r="O276" s="268"/>
      <c r="AC276" s="239" t="s">
        <v>879</v>
      </c>
      <c r="AD276" s="271"/>
      <c r="AE276" s="240"/>
      <c r="AF276" s="286" t="str">
        <f>IFERROR(IF(SUM(AE272:AE277)=0,"",AE276/SUM(AE272:AE277)),"")</f>
        <v/>
      </c>
      <c r="AG276" s="285" t="str">
        <f>IFERROR(IF(AF276="","",IF(NOT(AND(AD268="Oui",AD269="Oui")),0,IF(AF276*450&gt;450,450,ROUND(AF276*450,2)))),"")</f>
        <v/>
      </c>
      <c r="AH276" s="259"/>
    </row>
    <row r="277" spans="2:34" ht="18" customHeight="1" thickBot="1" x14ac:dyDescent="0.35">
      <c r="B277" s="216">
        <v>261</v>
      </c>
      <c r="C277" s="267"/>
      <c r="D277" s="267"/>
      <c r="E277" s="268"/>
      <c r="F277" s="268"/>
      <c r="G277" s="268"/>
      <c r="H277" s="268"/>
      <c r="I277" s="268"/>
      <c r="J277" s="268"/>
      <c r="K277" s="268"/>
      <c r="L277" s="268"/>
      <c r="M277" s="268"/>
      <c r="N277" s="268"/>
      <c r="O277" s="268"/>
      <c r="AC277" s="234" t="s">
        <v>880</v>
      </c>
      <c r="AD277" s="275"/>
      <c r="AE277" s="235"/>
      <c r="AF277" s="287" t="str">
        <f>IFERROR(IF(SUM(AE272:AE277)=0,"",AE277/SUM(AE272:AE277)),"")</f>
        <v/>
      </c>
      <c r="AG277" s="288" t="str">
        <f>IFERROR(IF(AF277="","",IF(NOT(AND(AD268="Oui",AD269="Oui")),0,IF(AF277*450&gt;450,450,ROUND(AF277*450,2)))),"")</f>
        <v/>
      </c>
      <c r="AH277" s="260"/>
    </row>
    <row r="278" spans="2:34" ht="18" customHeight="1" x14ac:dyDescent="0.3">
      <c r="B278" s="216">
        <v>262</v>
      </c>
      <c r="C278" s="267"/>
      <c r="D278" s="267"/>
      <c r="E278" s="268"/>
      <c r="F278" s="268"/>
      <c r="G278" s="268"/>
      <c r="H278" s="268"/>
      <c r="I278" s="268"/>
      <c r="J278" s="268"/>
      <c r="K278" s="268"/>
      <c r="L278" s="268"/>
      <c r="M278" s="268"/>
      <c r="N278" s="268"/>
      <c r="O278" s="268"/>
      <c r="AC278" s="241" t="s">
        <v>650</v>
      </c>
      <c r="AD278" s="277"/>
      <c r="AE278" s="242"/>
      <c r="AF278" s="289" t="str">
        <f>IFERROR(IF(SUM(AE278:AE283)=0,"",AE278/SUM(AE278:AE283)),"")</f>
        <v/>
      </c>
      <c r="AG278" s="290" t="str">
        <f>IFERROR(IF(AF278="","",IF(NOT(AND(AD268="Oui",AD269="Oui")),0,IF(AF278*450&gt;450,450,ROUND(AF278*450,2)))),"")</f>
        <v/>
      </c>
      <c r="AH278" s="261"/>
    </row>
    <row r="279" spans="2:34" ht="18" customHeight="1" x14ac:dyDescent="0.3">
      <c r="B279" s="216">
        <v>263</v>
      </c>
      <c r="C279" s="267"/>
      <c r="D279" s="267"/>
      <c r="E279" s="268"/>
      <c r="F279" s="268"/>
      <c r="G279" s="268"/>
      <c r="H279" s="268"/>
      <c r="I279" s="268"/>
      <c r="J279" s="268"/>
      <c r="K279" s="268"/>
      <c r="L279" s="268"/>
      <c r="M279" s="268"/>
      <c r="N279" s="268"/>
      <c r="O279" s="268"/>
      <c r="AC279" s="229" t="s">
        <v>651</v>
      </c>
      <c r="AD279" s="273"/>
      <c r="AE279" s="230"/>
      <c r="AF279" s="291" t="str">
        <f>IFERROR(IF(SUM(AE278:AE283)=0,"",AE279/SUM(AE278:AE283)),"")</f>
        <v/>
      </c>
      <c r="AG279" s="285" t="str">
        <f>IFERROR(IF(AF279="","",IF(NOT(AND(AD268="Oui",AD269="Oui")),0,IF(AF279*450&gt;450,450,ROUND(AF279*450,2)))),"")</f>
        <v/>
      </c>
      <c r="AH279" s="259"/>
    </row>
    <row r="280" spans="2:34" ht="18" customHeight="1" x14ac:dyDescent="0.3">
      <c r="B280" s="216">
        <v>264</v>
      </c>
      <c r="C280" s="267"/>
      <c r="D280" s="267"/>
      <c r="E280" s="268"/>
      <c r="F280" s="268"/>
      <c r="G280" s="268"/>
      <c r="H280" s="268"/>
      <c r="I280" s="268"/>
      <c r="J280" s="268"/>
      <c r="K280" s="268"/>
      <c r="L280" s="268"/>
      <c r="M280" s="268"/>
      <c r="N280" s="268"/>
      <c r="O280" s="268"/>
      <c r="AC280" s="239" t="s">
        <v>652</v>
      </c>
      <c r="AD280" s="271"/>
      <c r="AE280" s="240"/>
      <c r="AF280" s="291" t="str">
        <f>IFERROR(IF(SUM(AE278:AE283)=0,"",AE280/SUM(AE278:AE283)),"")</f>
        <v/>
      </c>
      <c r="AG280" s="285" t="str">
        <f>IFERROR(IF(AF280="","",IF(NOT(AND(AD268="Oui",AD269="Oui")),0,IF(AF280*450&gt;450,450,ROUND(AF280*450,2)))),"")</f>
        <v/>
      </c>
      <c r="AH280" s="259"/>
    </row>
    <row r="281" spans="2:34" ht="18" customHeight="1" x14ac:dyDescent="0.3">
      <c r="B281" s="216">
        <v>265</v>
      </c>
      <c r="C281" s="267"/>
      <c r="D281" s="267"/>
      <c r="E281" s="268"/>
      <c r="F281" s="268"/>
      <c r="G281" s="268"/>
      <c r="H281" s="268"/>
      <c r="I281" s="268"/>
      <c r="J281" s="268"/>
      <c r="K281" s="268"/>
      <c r="L281" s="268"/>
      <c r="M281" s="268"/>
      <c r="N281" s="268"/>
      <c r="O281" s="268"/>
      <c r="AC281" s="229" t="s">
        <v>881</v>
      </c>
      <c r="AD281" s="273"/>
      <c r="AE281" s="230"/>
      <c r="AF281" s="291" t="str">
        <f>IFERROR(IF(SUM(AE278:AE283)=0,"",AE281/SUM(AE278:AE283)),"")</f>
        <v/>
      </c>
      <c r="AG281" s="285" t="str">
        <f>IFERROR(IF(AF281="","",IF(NOT(AND(AD268="Oui",AD269="Oui")),0,IF(AF281*450&gt;450,450,ROUND(AF281*450,2)))),"")</f>
        <v/>
      </c>
      <c r="AH281" s="259"/>
    </row>
    <row r="282" spans="2:34" ht="18" customHeight="1" x14ac:dyDescent="0.3">
      <c r="B282" s="216">
        <v>266</v>
      </c>
      <c r="C282" s="267"/>
      <c r="D282" s="267"/>
      <c r="E282" s="268"/>
      <c r="F282" s="268"/>
      <c r="G282" s="268"/>
      <c r="H282" s="268"/>
      <c r="I282" s="268"/>
      <c r="J282" s="268"/>
      <c r="K282" s="268"/>
      <c r="L282" s="268"/>
      <c r="M282" s="268"/>
      <c r="N282" s="268"/>
      <c r="O282" s="268"/>
      <c r="AC282" s="239" t="s">
        <v>882</v>
      </c>
      <c r="AD282" s="271"/>
      <c r="AE282" s="240"/>
      <c r="AF282" s="291" t="str">
        <f>IFERROR(IF(SUM(AE278:AE283)=0,"",AE282/SUM(AE278:AE283)),"")</f>
        <v/>
      </c>
      <c r="AG282" s="285" t="str">
        <f>IFERROR(IF(AF282="","",IF(NOT(AND(AD268="Oui",AD269="Oui")),0,IF(AF282*450&gt;450,450,ROUND(AF282*450,2)))),"")</f>
        <v/>
      </c>
      <c r="AH282" s="259"/>
    </row>
    <row r="283" spans="2:34" ht="18" customHeight="1" thickBot="1" x14ac:dyDescent="0.35">
      <c r="B283" s="216">
        <v>267</v>
      </c>
      <c r="C283" s="267"/>
      <c r="D283" s="267"/>
      <c r="E283" s="268"/>
      <c r="F283" s="268"/>
      <c r="G283" s="268"/>
      <c r="H283" s="268"/>
      <c r="I283" s="268"/>
      <c r="J283" s="268"/>
      <c r="K283" s="268"/>
      <c r="L283" s="268"/>
      <c r="M283" s="268"/>
      <c r="N283" s="268"/>
      <c r="O283" s="268"/>
      <c r="AC283" s="234" t="s">
        <v>883</v>
      </c>
      <c r="AD283" s="275"/>
      <c r="AE283" s="235"/>
      <c r="AF283" s="292" t="str">
        <f>IFERROR(IF(SUM(AE278:AE283)=0,"",AE283/SUM(AE278:AE283)),"")</f>
        <v/>
      </c>
      <c r="AG283" s="288" t="str">
        <f>IFERROR(IF(AF283="","",IF(NOT(AND(AD268="Oui",AD269="Oui")),0,IF(AF283*450&gt;450,450,ROUND(AF283*450,2)))),"")</f>
        <v/>
      </c>
      <c r="AH283" s="260"/>
    </row>
    <row r="284" spans="2:34" ht="18" customHeight="1" x14ac:dyDescent="0.3">
      <c r="B284" s="216">
        <v>268</v>
      </c>
      <c r="C284" s="267"/>
      <c r="D284" s="267"/>
      <c r="E284" s="268"/>
      <c r="F284" s="268"/>
      <c r="G284" s="268"/>
      <c r="H284" s="268"/>
      <c r="I284" s="268"/>
      <c r="J284" s="268"/>
      <c r="K284" s="268"/>
      <c r="L284" s="268"/>
      <c r="M284" s="268"/>
      <c r="N284" s="268"/>
      <c r="O284" s="268"/>
      <c r="AC284" s="243" t="s">
        <v>653</v>
      </c>
      <c r="AD284" s="279"/>
      <c r="AE284" s="244"/>
      <c r="AF284" s="251" t="s">
        <v>900</v>
      </c>
      <c r="AG284" s="252" t="s">
        <v>900</v>
      </c>
      <c r="AH284" s="253" t="s">
        <v>900</v>
      </c>
    </row>
    <row r="285" spans="2:34" ht="18" customHeight="1" x14ac:dyDescent="0.3">
      <c r="B285" s="216">
        <v>269</v>
      </c>
      <c r="C285" s="267"/>
      <c r="D285" s="267"/>
      <c r="E285" s="268"/>
      <c r="F285" s="268"/>
      <c r="G285" s="268"/>
      <c r="H285" s="268"/>
      <c r="I285" s="268"/>
      <c r="J285" s="268"/>
      <c r="K285" s="268"/>
      <c r="L285" s="268"/>
      <c r="M285" s="268"/>
      <c r="N285" s="268"/>
      <c r="O285" s="268"/>
      <c r="AC285" s="229" t="s">
        <v>654</v>
      </c>
      <c r="AD285" s="273"/>
      <c r="AE285" s="230"/>
      <c r="AF285" s="248" t="s">
        <v>900</v>
      </c>
      <c r="AG285" s="249" t="s">
        <v>900</v>
      </c>
      <c r="AH285" s="250" t="s">
        <v>900</v>
      </c>
    </row>
    <row r="286" spans="2:34" ht="18" customHeight="1" x14ac:dyDescent="0.3">
      <c r="B286" s="216">
        <v>270</v>
      </c>
      <c r="C286" s="267"/>
      <c r="D286" s="267"/>
      <c r="E286" s="268"/>
      <c r="F286" s="268"/>
      <c r="G286" s="268"/>
      <c r="H286" s="268"/>
      <c r="I286" s="268"/>
      <c r="J286" s="268"/>
      <c r="K286" s="268"/>
      <c r="L286" s="268"/>
      <c r="M286" s="268"/>
      <c r="N286" s="268"/>
      <c r="O286" s="268"/>
      <c r="AC286" s="239" t="s">
        <v>655</v>
      </c>
      <c r="AD286" s="271"/>
      <c r="AE286" s="240"/>
      <c r="AF286" s="248" t="s">
        <v>900</v>
      </c>
      <c r="AG286" s="249" t="s">
        <v>900</v>
      </c>
      <c r="AH286" s="250" t="s">
        <v>900</v>
      </c>
    </row>
    <row r="287" spans="2:34" ht="18" customHeight="1" x14ac:dyDescent="0.3">
      <c r="B287" s="216">
        <v>271</v>
      </c>
      <c r="C287" s="267"/>
      <c r="D287" s="267"/>
      <c r="E287" s="268"/>
      <c r="F287" s="268"/>
      <c r="G287" s="268"/>
      <c r="H287" s="268"/>
      <c r="I287" s="268"/>
      <c r="J287" s="268"/>
      <c r="K287" s="268"/>
      <c r="L287" s="268"/>
      <c r="M287" s="268"/>
      <c r="N287" s="268"/>
      <c r="O287" s="268"/>
      <c r="AC287" s="229" t="s">
        <v>884</v>
      </c>
      <c r="AD287" s="273"/>
      <c r="AE287" s="230"/>
      <c r="AF287" s="248" t="s">
        <v>900</v>
      </c>
      <c r="AG287" s="249" t="s">
        <v>900</v>
      </c>
      <c r="AH287" s="250" t="s">
        <v>900</v>
      </c>
    </row>
    <row r="288" spans="2:34" ht="18" customHeight="1" x14ac:dyDescent="0.3">
      <c r="B288" s="216">
        <v>272</v>
      </c>
      <c r="C288" s="267"/>
      <c r="D288" s="267"/>
      <c r="E288" s="268"/>
      <c r="F288" s="268"/>
      <c r="G288" s="268"/>
      <c r="H288" s="268"/>
      <c r="I288" s="268"/>
      <c r="J288" s="268"/>
      <c r="K288" s="268"/>
      <c r="L288" s="268"/>
      <c r="M288" s="268"/>
      <c r="N288" s="268"/>
      <c r="O288" s="268"/>
      <c r="AC288" s="239" t="s">
        <v>885</v>
      </c>
      <c r="AD288" s="271"/>
      <c r="AE288" s="240"/>
      <c r="AF288" s="248" t="s">
        <v>900</v>
      </c>
      <c r="AG288" s="249" t="s">
        <v>900</v>
      </c>
      <c r="AH288" s="250" t="s">
        <v>900</v>
      </c>
    </row>
    <row r="289" spans="2:34" ht="18" customHeight="1" x14ac:dyDescent="0.3">
      <c r="B289" s="216">
        <v>273</v>
      </c>
      <c r="C289" s="267"/>
      <c r="D289" s="267"/>
      <c r="E289" s="268"/>
      <c r="F289" s="268"/>
      <c r="G289" s="268"/>
      <c r="H289" s="268"/>
      <c r="I289" s="268"/>
      <c r="J289" s="268"/>
      <c r="K289" s="268"/>
      <c r="L289" s="268"/>
      <c r="M289" s="268"/>
      <c r="N289" s="268"/>
      <c r="O289" s="268"/>
      <c r="AC289" s="229" t="s">
        <v>886</v>
      </c>
      <c r="AD289" s="273"/>
      <c r="AE289" s="230"/>
      <c r="AF289" s="248" t="s">
        <v>900</v>
      </c>
      <c r="AG289" s="249" t="s">
        <v>900</v>
      </c>
      <c r="AH289" s="250" t="s">
        <v>900</v>
      </c>
    </row>
    <row r="290" spans="2:34" ht="18" customHeight="1" thickBot="1" x14ac:dyDescent="0.35">
      <c r="B290" s="216">
        <v>274</v>
      </c>
      <c r="C290" s="267"/>
      <c r="D290" s="267"/>
      <c r="E290" s="268"/>
      <c r="F290" s="268"/>
      <c r="G290" s="268"/>
      <c r="H290" s="268"/>
      <c r="I290" s="268"/>
      <c r="J290" s="268"/>
      <c r="K290" s="268"/>
      <c r="L290" s="268"/>
      <c r="M290" s="268"/>
      <c r="N290" s="268"/>
      <c r="O290" s="268"/>
      <c r="AC290" s="231" t="s">
        <v>664</v>
      </c>
      <c r="AD290" s="297"/>
      <c r="AE290" s="232">
        <f>IFERROR(SUM(AE272:AE277)+SUM(AE278:AE283)+SUM(AE284:AE289),0)</f>
        <v>0</v>
      </c>
      <c r="AF290" s="236">
        <f>IFERROR(SUM(AF272:AF277)+SUM(AF278:AF283),0)</f>
        <v>0</v>
      </c>
      <c r="AG290" s="237">
        <f>IFERROR(SUM(AG272:AG277)+SUM(AG278:AG283),0)</f>
        <v>0</v>
      </c>
      <c r="AH290" s="238">
        <f>IFERROR(SUM(AH272:AH277)+SUM(AH278:AH283),0)</f>
        <v>0</v>
      </c>
    </row>
    <row r="291" spans="2:34" ht="18" customHeight="1" thickTop="1" thickBot="1" x14ac:dyDescent="0.35">
      <c r="B291" s="216">
        <v>275</v>
      </c>
      <c r="C291" s="267"/>
      <c r="D291" s="267"/>
      <c r="E291" s="268"/>
      <c r="F291" s="268"/>
      <c r="G291" s="268"/>
      <c r="H291" s="268"/>
      <c r="I291" s="268"/>
      <c r="J291" s="268"/>
      <c r="K291" s="268"/>
      <c r="L291" s="268"/>
      <c r="M291" s="268"/>
      <c r="N291" s="268"/>
      <c r="O291" s="268"/>
    </row>
    <row r="292" spans="2:34" ht="18" customHeight="1" thickTop="1" thickBot="1" x14ac:dyDescent="0.35">
      <c r="B292" s="216">
        <v>276</v>
      </c>
      <c r="C292" s="267"/>
      <c r="D292" s="267"/>
      <c r="E292" s="268"/>
      <c r="F292" s="268"/>
      <c r="G292" s="268"/>
      <c r="H292" s="268"/>
      <c r="I292" s="268"/>
      <c r="J292" s="268"/>
      <c r="K292" s="268"/>
      <c r="L292" s="268"/>
      <c r="M292" s="268"/>
      <c r="N292" s="268"/>
      <c r="O292" s="268"/>
      <c r="AB292" s="233">
        <v>12</v>
      </c>
      <c r="AC292" s="224" t="s">
        <v>901</v>
      </c>
      <c r="AD292" s="821"/>
      <c r="AE292" s="822"/>
      <c r="AF292" s="89"/>
      <c r="AG292" s="89"/>
      <c r="AH292" s="89"/>
    </row>
    <row r="293" spans="2:34" ht="18" customHeight="1" thickTop="1" x14ac:dyDescent="0.35">
      <c r="B293" s="216">
        <v>277</v>
      </c>
      <c r="C293" s="267"/>
      <c r="D293" s="267"/>
      <c r="E293" s="268"/>
      <c r="F293" s="268"/>
      <c r="G293" s="268"/>
      <c r="H293" s="268"/>
      <c r="I293" s="268"/>
      <c r="J293" s="268"/>
      <c r="K293" s="268"/>
      <c r="L293" s="268"/>
      <c r="M293" s="268"/>
      <c r="N293" s="268"/>
      <c r="O293" s="268"/>
      <c r="AB293"/>
      <c r="AC293" s="225" t="s">
        <v>656</v>
      </c>
      <c r="AD293" s="823"/>
      <c r="AE293" s="824"/>
      <c r="AF293" s="221"/>
      <c r="AG293" s="221"/>
      <c r="AH293" s="221"/>
    </row>
    <row r="294" spans="2:34" ht="18" customHeight="1" x14ac:dyDescent="0.3">
      <c r="B294" s="216">
        <v>278</v>
      </c>
      <c r="C294" s="267"/>
      <c r="D294" s="267"/>
      <c r="E294" s="268"/>
      <c r="F294" s="268"/>
      <c r="G294" s="268"/>
      <c r="H294" s="268"/>
      <c r="I294" s="268"/>
      <c r="J294" s="268"/>
      <c r="K294" s="268"/>
      <c r="L294" s="268"/>
      <c r="M294" s="268"/>
      <c r="N294" s="268"/>
      <c r="O294" s="268"/>
      <c r="AC294" s="225" t="s">
        <v>874</v>
      </c>
      <c r="AD294" s="825"/>
      <c r="AE294" s="826"/>
      <c r="AF294" s="827" t="s">
        <v>659</v>
      </c>
      <c r="AG294" s="827"/>
      <c r="AH294" s="827"/>
    </row>
    <row r="295" spans="2:34" ht="18" customHeight="1" thickBot="1" x14ac:dyDescent="0.35">
      <c r="B295" s="216">
        <v>279</v>
      </c>
      <c r="C295" s="267"/>
      <c r="D295" s="267"/>
      <c r="E295" s="268"/>
      <c r="F295" s="268"/>
      <c r="G295" s="268"/>
      <c r="H295" s="268"/>
      <c r="I295" s="268"/>
      <c r="J295" s="268"/>
      <c r="K295" s="268"/>
      <c r="L295" s="268"/>
      <c r="M295" s="268"/>
      <c r="N295" s="268"/>
      <c r="O295" s="268"/>
      <c r="AC295" s="225" t="s">
        <v>877</v>
      </c>
      <c r="AD295" s="823"/>
      <c r="AE295" s="824"/>
      <c r="AF295" s="827"/>
      <c r="AG295" s="827"/>
      <c r="AH295" s="827"/>
    </row>
    <row r="296" spans="2:34" ht="18" customHeight="1" thickTop="1" x14ac:dyDescent="0.3">
      <c r="B296" s="216">
        <v>280</v>
      </c>
      <c r="C296" s="267"/>
      <c r="D296" s="267"/>
      <c r="E296" s="268"/>
      <c r="F296" s="268"/>
      <c r="G296" s="268"/>
      <c r="H296" s="268"/>
      <c r="I296" s="268"/>
      <c r="J296" s="268"/>
      <c r="K296" s="268"/>
      <c r="L296" s="268"/>
      <c r="M296" s="268"/>
      <c r="N296" s="268"/>
      <c r="O296" s="268"/>
      <c r="AC296" s="226" t="s">
        <v>638</v>
      </c>
      <c r="AD296" s="227" t="s">
        <v>875</v>
      </c>
      <c r="AE296" s="228" t="s">
        <v>887</v>
      </c>
      <c r="AF296" s="245" t="s">
        <v>888</v>
      </c>
      <c r="AG296" s="246" t="s">
        <v>891</v>
      </c>
      <c r="AH296" s="247" t="s">
        <v>890</v>
      </c>
    </row>
    <row r="297" spans="2:34" ht="18" customHeight="1" x14ac:dyDescent="0.3">
      <c r="B297" s="216">
        <v>281</v>
      </c>
      <c r="C297" s="267"/>
      <c r="D297" s="267"/>
      <c r="E297" s="268"/>
      <c r="F297" s="268"/>
      <c r="G297" s="268"/>
      <c r="H297" s="268"/>
      <c r="I297" s="268"/>
      <c r="J297" s="268"/>
      <c r="K297" s="268"/>
      <c r="L297" s="268"/>
      <c r="M297" s="268"/>
      <c r="N297" s="268"/>
      <c r="O297" s="268"/>
      <c r="AC297" s="239" t="s">
        <v>647</v>
      </c>
      <c r="AD297" s="271"/>
      <c r="AE297" s="240"/>
      <c r="AF297" s="284" t="str">
        <f>IFERROR(IF(SUM(AE297:AE302)=0,"",AE297/SUM(AE297:AE302)),"")</f>
        <v/>
      </c>
      <c r="AG297" s="285" t="str">
        <f>IFERROR(IF(AF297="","",IF(NOT(AND(AD293="Oui",AD294="Oui")),0,IF(AF297*450&gt;450,450,ROUND(AF297*450,2)))),"")</f>
        <v/>
      </c>
      <c r="AH297" s="259"/>
    </row>
    <row r="298" spans="2:34" ht="18" customHeight="1" x14ac:dyDescent="0.3">
      <c r="B298" s="216">
        <v>282</v>
      </c>
      <c r="C298" s="267"/>
      <c r="D298" s="267"/>
      <c r="E298" s="268"/>
      <c r="F298" s="268"/>
      <c r="G298" s="268"/>
      <c r="H298" s="268"/>
      <c r="I298" s="268"/>
      <c r="J298" s="268"/>
      <c r="K298" s="268"/>
      <c r="L298" s="268"/>
      <c r="M298" s="268"/>
      <c r="N298" s="268"/>
      <c r="O298" s="268"/>
      <c r="AC298" s="229" t="s">
        <v>648</v>
      </c>
      <c r="AD298" s="273"/>
      <c r="AE298" s="230"/>
      <c r="AF298" s="284" t="str">
        <f>IFERROR(IF(SUM(AE297:AE302)=0,"",AE298/SUM(AE297:AE302)),"")</f>
        <v/>
      </c>
      <c r="AG298" s="285" t="str">
        <f>IFERROR(IF(AF298="","",IF(NOT(AND(AD293="Oui",AD294="Oui")),0,IF(AF298*450&gt;450,450,ROUND(AF298*450,2)))),"")</f>
        <v/>
      </c>
      <c r="AH298" s="259"/>
    </row>
    <row r="299" spans="2:34" ht="18" customHeight="1" x14ac:dyDescent="0.3">
      <c r="B299" s="216">
        <v>283</v>
      </c>
      <c r="C299" s="267"/>
      <c r="D299" s="267"/>
      <c r="E299" s="268"/>
      <c r="F299" s="268"/>
      <c r="G299" s="268"/>
      <c r="H299" s="268"/>
      <c r="I299" s="268"/>
      <c r="J299" s="268"/>
      <c r="K299" s="268"/>
      <c r="L299" s="268"/>
      <c r="M299" s="268"/>
      <c r="N299" s="268"/>
      <c r="O299" s="268"/>
      <c r="AC299" s="239" t="s">
        <v>649</v>
      </c>
      <c r="AD299" s="271"/>
      <c r="AE299" s="240"/>
      <c r="AF299" s="286" t="str">
        <f>IFERROR(IF(SUM(AE297:AE302)=0,"",AE299/SUM(AE297:AE302)),"")</f>
        <v/>
      </c>
      <c r="AG299" s="285" t="str">
        <f>IFERROR(IF(AF299="","",IF(NOT(AND(AD293="Oui",AD294="Oui")),0,IF(AF299*450&gt;450,450,ROUND(AF299*450,2)))),"")</f>
        <v/>
      </c>
      <c r="AH299" s="259"/>
    </row>
    <row r="300" spans="2:34" ht="18" customHeight="1" x14ac:dyDescent="0.3">
      <c r="B300" s="216">
        <v>284</v>
      </c>
      <c r="C300" s="267"/>
      <c r="D300" s="267"/>
      <c r="E300" s="268"/>
      <c r="F300" s="268"/>
      <c r="G300" s="268"/>
      <c r="H300" s="268"/>
      <c r="I300" s="268"/>
      <c r="J300" s="268"/>
      <c r="K300" s="268"/>
      <c r="L300" s="268"/>
      <c r="M300" s="268"/>
      <c r="N300" s="268"/>
      <c r="O300" s="268"/>
      <c r="AC300" s="229" t="s">
        <v>878</v>
      </c>
      <c r="AD300" s="273"/>
      <c r="AE300" s="230"/>
      <c r="AF300" s="286" t="str">
        <f>IFERROR(IF(SUM(AE297:AE302)=0,"",AE300/SUM(AE297:AE302)),"")</f>
        <v/>
      </c>
      <c r="AG300" s="285" t="str">
        <f>IFERROR(IF(AF300="","",IF(NOT(AND(AD293="Oui",AD294="Oui")),0,IF(AF300*450&gt;450,450,ROUND(AF300*450,2)))),"")</f>
        <v/>
      </c>
      <c r="AH300" s="259"/>
    </row>
    <row r="301" spans="2:34" ht="18" customHeight="1" x14ac:dyDescent="0.3">
      <c r="B301" s="216">
        <v>285</v>
      </c>
      <c r="C301" s="267"/>
      <c r="D301" s="267"/>
      <c r="E301" s="268"/>
      <c r="F301" s="268"/>
      <c r="G301" s="268"/>
      <c r="H301" s="268"/>
      <c r="I301" s="268"/>
      <c r="J301" s="268"/>
      <c r="K301" s="268"/>
      <c r="L301" s="268"/>
      <c r="M301" s="268"/>
      <c r="N301" s="268"/>
      <c r="O301" s="268"/>
      <c r="AC301" s="239" t="s">
        <v>879</v>
      </c>
      <c r="AD301" s="271"/>
      <c r="AE301" s="240"/>
      <c r="AF301" s="286" t="str">
        <f>IFERROR(IF(SUM(AE297:AE302)=0,"",AE301/SUM(AE297:AE302)),"")</f>
        <v/>
      </c>
      <c r="AG301" s="285" t="str">
        <f>IFERROR(IF(AF301="","",IF(NOT(AND(AD293="Oui",AD294="Oui")),0,IF(AF301*450&gt;450,450,ROUND(AF301*450,2)))),"")</f>
        <v/>
      </c>
      <c r="AH301" s="259"/>
    </row>
    <row r="302" spans="2:34" ht="18" customHeight="1" thickBot="1" x14ac:dyDescent="0.35">
      <c r="B302" s="216">
        <v>286</v>
      </c>
      <c r="C302" s="267"/>
      <c r="D302" s="267"/>
      <c r="E302" s="268"/>
      <c r="F302" s="268"/>
      <c r="G302" s="268"/>
      <c r="H302" s="268"/>
      <c r="I302" s="268"/>
      <c r="J302" s="268"/>
      <c r="K302" s="268"/>
      <c r="L302" s="268"/>
      <c r="M302" s="268"/>
      <c r="N302" s="268"/>
      <c r="O302" s="268"/>
      <c r="AC302" s="234" t="s">
        <v>880</v>
      </c>
      <c r="AD302" s="275"/>
      <c r="AE302" s="235"/>
      <c r="AF302" s="287" t="str">
        <f>IFERROR(IF(SUM(AE297:AE302)=0,"",AE302/SUM(AE297:AE302)),"")</f>
        <v/>
      </c>
      <c r="AG302" s="288" t="str">
        <f>IFERROR(IF(AF302="","",IF(NOT(AND(AD293="Oui",AD294="Oui")),0,IF(AF302*450&gt;450,450,ROUND(AF302*450,2)))),"")</f>
        <v/>
      </c>
      <c r="AH302" s="260"/>
    </row>
    <row r="303" spans="2:34" ht="18" customHeight="1" x14ac:dyDescent="0.3">
      <c r="B303" s="216">
        <v>287</v>
      </c>
      <c r="C303" s="267"/>
      <c r="D303" s="267"/>
      <c r="E303" s="268"/>
      <c r="F303" s="268"/>
      <c r="G303" s="268"/>
      <c r="H303" s="268"/>
      <c r="I303" s="268"/>
      <c r="J303" s="268"/>
      <c r="K303" s="268"/>
      <c r="L303" s="268"/>
      <c r="M303" s="268"/>
      <c r="N303" s="268"/>
      <c r="O303" s="268"/>
      <c r="AC303" s="241" t="s">
        <v>650</v>
      </c>
      <c r="AD303" s="277"/>
      <c r="AE303" s="242"/>
      <c r="AF303" s="289" t="str">
        <f>IFERROR(IF(SUM(AE303:AE308)=0,"",AE303/SUM(AE303:AE308)),"")</f>
        <v/>
      </c>
      <c r="AG303" s="290" t="str">
        <f>IFERROR(IF(AF303="","",IF(NOT(AND(AD293="Oui",AD294="Oui")),0,IF(AF303*450&gt;450,450,ROUND(AF303*450,2)))),"")</f>
        <v/>
      </c>
      <c r="AH303" s="261"/>
    </row>
    <row r="304" spans="2:34" ht="18" customHeight="1" x14ac:dyDescent="0.3">
      <c r="B304" s="216">
        <v>288</v>
      </c>
      <c r="C304" s="267"/>
      <c r="D304" s="267"/>
      <c r="E304" s="268"/>
      <c r="F304" s="268"/>
      <c r="G304" s="268"/>
      <c r="H304" s="268"/>
      <c r="I304" s="268"/>
      <c r="J304" s="268"/>
      <c r="K304" s="268"/>
      <c r="L304" s="268"/>
      <c r="M304" s="268"/>
      <c r="N304" s="268"/>
      <c r="O304" s="268"/>
      <c r="AC304" s="229" t="s">
        <v>651</v>
      </c>
      <c r="AD304" s="273"/>
      <c r="AE304" s="230"/>
      <c r="AF304" s="291" t="str">
        <f>IFERROR(IF(SUM(AE303:AE308)=0,"",AE304/SUM(AE303:AE308)),"")</f>
        <v/>
      </c>
      <c r="AG304" s="285" t="str">
        <f>IFERROR(IF(AF304="","",IF(NOT(AND(AD293="Oui",AD294="Oui")),0,IF(AF304*450&gt;450,450,ROUND(AF304*450,2)))),"")</f>
        <v/>
      </c>
      <c r="AH304" s="259"/>
    </row>
    <row r="305" spans="2:34" ht="18" customHeight="1" x14ac:dyDescent="0.3">
      <c r="B305" s="216">
        <v>289</v>
      </c>
      <c r="C305" s="267"/>
      <c r="D305" s="267"/>
      <c r="E305" s="268"/>
      <c r="F305" s="268"/>
      <c r="G305" s="268"/>
      <c r="H305" s="268"/>
      <c r="I305" s="268"/>
      <c r="J305" s="268"/>
      <c r="K305" s="268"/>
      <c r="L305" s="268"/>
      <c r="M305" s="268"/>
      <c r="N305" s="268"/>
      <c r="O305" s="268"/>
      <c r="AC305" s="239" t="s">
        <v>652</v>
      </c>
      <c r="AD305" s="271"/>
      <c r="AE305" s="240"/>
      <c r="AF305" s="291" t="str">
        <f>IFERROR(IF(SUM(AE303:AE308)=0,"",AE305/SUM(AE303:AE308)),"")</f>
        <v/>
      </c>
      <c r="AG305" s="285" t="str">
        <f>IFERROR(IF(AF305="","",IF(NOT(AND(AD293="Oui",AD294="Oui")),0,IF(AF305*450&gt;450,450,ROUND(AF305*450,2)))),"")</f>
        <v/>
      </c>
      <c r="AH305" s="259"/>
    </row>
    <row r="306" spans="2:34" ht="18" customHeight="1" x14ac:dyDescent="0.3">
      <c r="B306" s="216">
        <v>290</v>
      </c>
      <c r="C306" s="267"/>
      <c r="D306" s="267"/>
      <c r="E306" s="268"/>
      <c r="F306" s="268"/>
      <c r="G306" s="268"/>
      <c r="H306" s="268"/>
      <c r="I306" s="268"/>
      <c r="J306" s="268"/>
      <c r="K306" s="268"/>
      <c r="L306" s="268"/>
      <c r="M306" s="268"/>
      <c r="N306" s="268"/>
      <c r="O306" s="268"/>
      <c r="AC306" s="229" t="s">
        <v>881</v>
      </c>
      <c r="AD306" s="273"/>
      <c r="AE306" s="230"/>
      <c r="AF306" s="291" t="str">
        <f>IFERROR(IF(SUM(AE303:AE308)=0,"",AE306/SUM(AE303:AE308)),"")</f>
        <v/>
      </c>
      <c r="AG306" s="285" t="str">
        <f>IFERROR(IF(AF306="","",IF(NOT(AND(AD293="Oui",AD294="Oui")),0,IF(AF306*450&gt;450,450,ROUND(AF306*450,2)))),"")</f>
        <v/>
      </c>
      <c r="AH306" s="259"/>
    </row>
    <row r="307" spans="2:34" ht="18" customHeight="1" x14ac:dyDescent="0.3">
      <c r="B307" s="216">
        <v>291</v>
      </c>
      <c r="C307" s="267"/>
      <c r="D307" s="267"/>
      <c r="E307" s="268"/>
      <c r="F307" s="268"/>
      <c r="G307" s="268"/>
      <c r="H307" s="268"/>
      <c r="I307" s="268"/>
      <c r="J307" s="268"/>
      <c r="K307" s="268"/>
      <c r="L307" s="268"/>
      <c r="M307" s="268"/>
      <c r="N307" s="268"/>
      <c r="O307" s="268"/>
      <c r="AC307" s="239" t="s">
        <v>882</v>
      </c>
      <c r="AD307" s="271"/>
      <c r="AE307" s="240"/>
      <c r="AF307" s="291" t="str">
        <f>IFERROR(IF(SUM(AE303:AE308)=0,"",AE307/SUM(AE303:AE308)),"")</f>
        <v/>
      </c>
      <c r="AG307" s="285" t="str">
        <f>IFERROR(IF(AF307="","",IF(NOT(AND(AD293="Oui",AD294="Oui")),0,IF(AF307*450&gt;450,450,ROUND(AF307*450,2)))),"")</f>
        <v/>
      </c>
      <c r="AH307" s="259"/>
    </row>
    <row r="308" spans="2:34" ht="18" customHeight="1" thickBot="1" x14ac:dyDescent="0.35">
      <c r="B308" s="216">
        <v>292</v>
      </c>
      <c r="C308" s="267"/>
      <c r="D308" s="267"/>
      <c r="E308" s="268"/>
      <c r="F308" s="268"/>
      <c r="G308" s="268"/>
      <c r="H308" s="268"/>
      <c r="I308" s="268"/>
      <c r="J308" s="268"/>
      <c r="K308" s="268"/>
      <c r="L308" s="268"/>
      <c r="M308" s="268"/>
      <c r="N308" s="268"/>
      <c r="O308" s="268"/>
      <c r="AC308" s="234" t="s">
        <v>883</v>
      </c>
      <c r="AD308" s="275"/>
      <c r="AE308" s="235"/>
      <c r="AF308" s="292" t="str">
        <f>IFERROR(IF(SUM(AE303:AE308)=0,"",AE308/SUM(AE303:AE308)),"")</f>
        <v/>
      </c>
      <c r="AG308" s="288" t="str">
        <f>IFERROR(IF(AF308="","",IF(NOT(AND(AD293="Oui",AD294="Oui")),0,IF(AF308*450&gt;450,450,ROUND(AF308*450,2)))),"")</f>
        <v/>
      </c>
      <c r="AH308" s="260"/>
    </row>
    <row r="309" spans="2:34" ht="18" customHeight="1" x14ac:dyDescent="0.3">
      <c r="B309" s="216">
        <v>293</v>
      </c>
      <c r="C309" s="267"/>
      <c r="D309" s="267"/>
      <c r="E309" s="268"/>
      <c r="F309" s="268"/>
      <c r="G309" s="268"/>
      <c r="H309" s="268"/>
      <c r="I309" s="268"/>
      <c r="J309" s="268"/>
      <c r="K309" s="268"/>
      <c r="L309" s="268"/>
      <c r="M309" s="268"/>
      <c r="N309" s="268"/>
      <c r="O309" s="268"/>
      <c r="AC309" s="243" t="s">
        <v>653</v>
      </c>
      <c r="AD309" s="279"/>
      <c r="AE309" s="244"/>
      <c r="AF309" s="251" t="s">
        <v>900</v>
      </c>
      <c r="AG309" s="252" t="s">
        <v>900</v>
      </c>
      <c r="AH309" s="253" t="s">
        <v>900</v>
      </c>
    </row>
    <row r="310" spans="2:34" ht="18" customHeight="1" x14ac:dyDescent="0.3">
      <c r="B310" s="216">
        <v>294</v>
      </c>
      <c r="C310" s="267"/>
      <c r="D310" s="267"/>
      <c r="E310" s="268"/>
      <c r="F310" s="268"/>
      <c r="G310" s="268"/>
      <c r="H310" s="268"/>
      <c r="I310" s="268"/>
      <c r="J310" s="268"/>
      <c r="K310" s="268"/>
      <c r="L310" s="268"/>
      <c r="M310" s="268"/>
      <c r="N310" s="268"/>
      <c r="O310" s="268"/>
      <c r="AC310" s="229" t="s">
        <v>654</v>
      </c>
      <c r="AD310" s="273"/>
      <c r="AE310" s="230"/>
      <c r="AF310" s="248" t="s">
        <v>900</v>
      </c>
      <c r="AG310" s="249" t="s">
        <v>900</v>
      </c>
      <c r="AH310" s="250" t="s">
        <v>900</v>
      </c>
    </row>
    <row r="311" spans="2:34" ht="18" customHeight="1" x14ac:dyDescent="0.3">
      <c r="B311" s="216">
        <v>295</v>
      </c>
      <c r="C311" s="267"/>
      <c r="D311" s="267"/>
      <c r="E311" s="268"/>
      <c r="F311" s="268"/>
      <c r="G311" s="268"/>
      <c r="H311" s="268"/>
      <c r="I311" s="268"/>
      <c r="J311" s="268"/>
      <c r="K311" s="268"/>
      <c r="L311" s="268"/>
      <c r="M311" s="268"/>
      <c r="N311" s="268"/>
      <c r="O311" s="268"/>
      <c r="AC311" s="239" t="s">
        <v>655</v>
      </c>
      <c r="AD311" s="271"/>
      <c r="AE311" s="240"/>
      <c r="AF311" s="248" t="s">
        <v>900</v>
      </c>
      <c r="AG311" s="249" t="s">
        <v>900</v>
      </c>
      <c r="AH311" s="250" t="s">
        <v>900</v>
      </c>
    </row>
    <row r="312" spans="2:34" ht="18" customHeight="1" x14ac:dyDescent="0.3">
      <c r="B312" s="216">
        <v>296</v>
      </c>
      <c r="C312" s="267"/>
      <c r="D312" s="267"/>
      <c r="E312" s="268"/>
      <c r="F312" s="268"/>
      <c r="G312" s="268"/>
      <c r="H312" s="268"/>
      <c r="I312" s="268"/>
      <c r="J312" s="268"/>
      <c r="K312" s="268"/>
      <c r="L312" s="268"/>
      <c r="M312" s="268"/>
      <c r="N312" s="268"/>
      <c r="O312" s="268"/>
      <c r="AC312" s="229" t="s">
        <v>884</v>
      </c>
      <c r="AD312" s="273"/>
      <c r="AE312" s="230"/>
      <c r="AF312" s="248" t="s">
        <v>900</v>
      </c>
      <c r="AG312" s="249" t="s">
        <v>900</v>
      </c>
      <c r="AH312" s="250" t="s">
        <v>900</v>
      </c>
    </row>
    <row r="313" spans="2:34" ht="18" customHeight="1" x14ac:dyDescent="0.3">
      <c r="B313" s="216">
        <v>297</v>
      </c>
      <c r="C313" s="267"/>
      <c r="D313" s="267"/>
      <c r="E313" s="268"/>
      <c r="F313" s="268"/>
      <c r="G313" s="268"/>
      <c r="H313" s="268"/>
      <c r="I313" s="268"/>
      <c r="J313" s="268"/>
      <c r="K313" s="268"/>
      <c r="L313" s="268"/>
      <c r="M313" s="268"/>
      <c r="N313" s="268"/>
      <c r="O313" s="268"/>
      <c r="AC313" s="239" t="s">
        <v>885</v>
      </c>
      <c r="AD313" s="271"/>
      <c r="AE313" s="240"/>
      <c r="AF313" s="248" t="s">
        <v>900</v>
      </c>
      <c r="AG313" s="249" t="s">
        <v>900</v>
      </c>
      <c r="AH313" s="250" t="s">
        <v>900</v>
      </c>
    </row>
    <row r="314" spans="2:34" ht="18" customHeight="1" x14ac:dyDescent="0.3">
      <c r="B314" s="216">
        <v>298</v>
      </c>
      <c r="C314" s="267"/>
      <c r="D314" s="267"/>
      <c r="E314" s="268"/>
      <c r="F314" s="268"/>
      <c r="G314" s="268"/>
      <c r="H314" s="268"/>
      <c r="I314" s="268"/>
      <c r="J314" s="268"/>
      <c r="K314" s="268"/>
      <c r="L314" s="268"/>
      <c r="M314" s="268"/>
      <c r="N314" s="268"/>
      <c r="O314" s="268"/>
      <c r="AC314" s="229" t="s">
        <v>886</v>
      </c>
      <c r="AD314" s="273"/>
      <c r="AE314" s="230"/>
      <c r="AF314" s="248" t="s">
        <v>900</v>
      </c>
      <c r="AG314" s="249" t="s">
        <v>900</v>
      </c>
      <c r="AH314" s="250" t="s">
        <v>900</v>
      </c>
    </row>
    <row r="315" spans="2:34" ht="18" customHeight="1" thickBot="1" x14ac:dyDescent="0.35">
      <c r="B315" s="216">
        <v>299</v>
      </c>
      <c r="C315" s="267"/>
      <c r="D315" s="267"/>
      <c r="E315" s="268"/>
      <c r="F315" s="268"/>
      <c r="G315" s="268"/>
      <c r="H315" s="268"/>
      <c r="I315" s="268"/>
      <c r="J315" s="268"/>
      <c r="K315" s="268"/>
      <c r="L315" s="268"/>
      <c r="M315" s="268"/>
      <c r="N315" s="268"/>
      <c r="O315" s="268"/>
      <c r="AC315" s="231" t="s">
        <v>663</v>
      </c>
      <c r="AD315" s="297"/>
      <c r="AE315" s="232">
        <f>IFERROR(SUM(AE297:AE302)+SUM(AE303:AE308)+SUM(AE309:AE314),0)</f>
        <v>0</v>
      </c>
      <c r="AF315" s="236">
        <f>IFERROR(SUM(AF297:AF302)+SUM(AF303:AF308),0)</f>
        <v>0</v>
      </c>
      <c r="AG315" s="237">
        <f>IFERROR(SUM(AG297:AG302)+SUM(AG303:AG308),0)</f>
        <v>0</v>
      </c>
      <c r="AH315" s="238">
        <f>IFERROR(SUM(AH297:AH302)+SUM(AH303:AH308),0)</f>
        <v>0</v>
      </c>
    </row>
    <row r="316" spans="2:34" ht="18" customHeight="1" thickTop="1" thickBot="1" x14ac:dyDescent="0.35">
      <c r="B316" s="216">
        <v>300</v>
      </c>
      <c r="C316" s="267"/>
      <c r="D316" s="267"/>
      <c r="E316" s="268"/>
      <c r="F316" s="268"/>
      <c r="G316" s="268"/>
      <c r="H316" s="268"/>
      <c r="I316" s="268"/>
      <c r="J316" s="268"/>
      <c r="K316" s="268"/>
      <c r="L316" s="268"/>
      <c r="M316" s="268"/>
      <c r="N316" s="268"/>
      <c r="O316" s="268"/>
    </row>
    <row r="317" spans="2:34" ht="18" customHeight="1" thickTop="1" thickBot="1" x14ac:dyDescent="0.35">
      <c r="B317" s="216">
        <v>301</v>
      </c>
      <c r="C317" s="267"/>
      <c r="D317" s="267"/>
      <c r="E317" s="268"/>
      <c r="F317" s="268"/>
      <c r="G317" s="268"/>
      <c r="H317" s="268"/>
      <c r="I317" s="268"/>
      <c r="J317" s="268"/>
      <c r="K317" s="268"/>
      <c r="L317" s="268"/>
      <c r="M317" s="268"/>
      <c r="N317" s="268"/>
      <c r="O317" s="268"/>
      <c r="AB317" s="233">
        <v>13</v>
      </c>
      <c r="AC317" s="224" t="s">
        <v>901</v>
      </c>
      <c r="AD317" s="821"/>
      <c r="AE317" s="822"/>
      <c r="AF317" s="89"/>
      <c r="AG317" s="89"/>
      <c r="AH317" s="89"/>
    </row>
    <row r="318" spans="2:34" ht="18" customHeight="1" thickTop="1" x14ac:dyDescent="0.35">
      <c r="B318" s="216">
        <v>302</v>
      </c>
      <c r="C318" s="267"/>
      <c r="D318" s="267"/>
      <c r="E318" s="268"/>
      <c r="F318" s="268"/>
      <c r="G318" s="268"/>
      <c r="H318" s="268"/>
      <c r="I318" s="268"/>
      <c r="J318" s="268"/>
      <c r="K318" s="268"/>
      <c r="L318" s="268"/>
      <c r="M318" s="268"/>
      <c r="N318" s="268"/>
      <c r="O318" s="268"/>
      <c r="AB318"/>
      <c r="AC318" s="225" t="s">
        <v>656</v>
      </c>
      <c r="AD318" s="823"/>
      <c r="AE318" s="824"/>
      <c r="AF318" s="221"/>
      <c r="AG318" s="221"/>
      <c r="AH318" s="221"/>
    </row>
    <row r="319" spans="2:34" ht="18" customHeight="1" x14ac:dyDescent="0.3">
      <c r="B319" s="216">
        <v>303</v>
      </c>
      <c r="C319" s="267"/>
      <c r="D319" s="267"/>
      <c r="E319" s="268"/>
      <c r="F319" s="268"/>
      <c r="G319" s="268"/>
      <c r="H319" s="268"/>
      <c r="I319" s="268"/>
      <c r="J319" s="268"/>
      <c r="K319" s="268"/>
      <c r="L319" s="268"/>
      <c r="M319" s="268"/>
      <c r="N319" s="268"/>
      <c r="O319" s="268"/>
      <c r="AC319" s="225" t="s">
        <v>874</v>
      </c>
      <c r="AD319" s="825"/>
      <c r="AE319" s="826"/>
      <c r="AF319" s="827" t="s">
        <v>659</v>
      </c>
      <c r="AG319" s="827"/>
      <c r="AH319" s="827"/>
    </row>
    <row r="320" spans="2:34" ht="18" customHeight="1" thickBot="1" x14ac:dyDescent="0.35">
      <c r="B320" s="216">
        <v>304</v>
      </c>
      <c r="C320" s="267"/>
      <c r="D320" s="267"/>
      <c r="E320" s="268"/>
      <c r="F320" s="268"/>
      <c r="G320" s="268"/>
      <c r="H320" s="268"/>
      <c r="I320" s="268"/>
      <c r="J320" s="268"/>
      <c r="K320" s="268"/>
      <c r="L320" s="268"/>
      <c r="M320" s="268"/>
      <c r="N320" s="268"/>
      <c r="O320" s="268"/>
      <c r="AC320" s="225" t="s">
        <v>877</v>
      </c>
      <c r="AD320" s="823"/>
      <c r="AE320" s="824"/>
      <c r="AF320" s="827"/>
      <c r="AG320" s="827"/>
      <c r="AH320" s="827"/>
    </row>
    <row r="321" spans="2:34" ht="18" customHeight="1" thickTop="1" x14ac:dyDescent="0.3">
      <c r="B321" s="216">
        <v>305</v>
      </c>
      <c r="C321" s="267"/>
      <c r="D321" s="267"/>
      <c r="E321" s="268"/>
      <c r="F321" s="268"/>
      <c r="G321" s="268"/>
      <c r="H321" s="268"/>
      <c r="I321" s="268"/>
      <c r="J321" s="268"/>
      <c r="K321" s="268"/>
      <c r="L321" s="268"/>
      <c r="M321" s="268"/>
      <c r="N321" s="268"/>
      <c r="O321" s="268"/>
      <c r="AC321" s="226" t="s">
        <v>638</v>
      </c>
      <c r="AD321" s="227" t="s">
        <v>875</v>
      </c>
      <c r="AE321" s="228" t="s">
        <v>887</v>
      </c>
      <c r="AF321" s="245" t="s">
        <v>888</v>
      </c>
      <c r="AG321" s="246" t="s">
        <v>891</v>
      </c>
      <c r="AH321" s="247" t="s">
        <v>890</v>
      </c>
    </row>
    <row r="322" spans="2:34" ht="18" customHeight="1" x14ac:dyDescent="0.3">
      <c r="B322" s="216">
        <v>306</v>
      </c>
      <c r="C322" s="267"/>
      <c r="D322" s="267"/>
      <c r="E322" s="268"/>
      <c r="F322" s="268"/>
      <c r="G322" s="268"/>
      <c r="H322" s="268"/>
      <c r="I322" s="268"/>
      <c r="J322" s="268"/>
      <c r="K322" s="268"/>
      <c r="L322" s="268"/>
      <c r="M322" s="268"/>
      <c r="N322" s="268"/>
      <c r="O322" s="268"/>
      <c r="AC322" s="239" t="s">
        <v>647</v>
      </c>
      <c r="AD322" s="271"/>
      <c r="AE322" s="240"/>
      <c r="AF322" s="284" t="str">
        <f>IFERROR(IF(SUM(AE322:AE327)=0,"",AE322/SUM(AE322:AE327)),"")</f>
        <v/>
      </c>
      <c r="AG322" s="285" t="str">
        <f>IFERROR(IF(AF322="","",IF(NOT(AND(AD318="Oui",AD319="Oui")),0,IF(AF322*450&gt;450,450,ROUND(AF322*450,2)))),"")</f>
        <v/>
      </c>
      <c r="AH322" s="259"/>
    </row>
    <row r="323" spans="2:34" ht="18" customHeight="1" x14ac:dyDescent="0.3">
      <c r="B323" s="216">
        <v>307</v>
      </c>
      <c r="C323" s="267"/>
      <c r="D323" s="267"/>
      <c r="E323" s="268"/>
      <c r="F323" s="268"/>
      <c r="G323" s="268"/>
      <c r="H323" s="268"/>
      <c r="I323" s="268"/>
      <c r="J323" s="268"/>
      <c r="K323" s="268"/>
      <c r="L323" s="268"/>
      <c r="M323" s="268"/>
      <c r="N323" s="268"/>
      <c r="O323" s="268"/>
      <c r="AC323" s="229" t="s">
        <v>648</v>
      </c>
      <c r="AD323" s="273"/>
      <c r="AE323" s="230"/>
      <c r="AF323" s="284" t="str">
        <f>IFERROR(IF(SUM(AE322:AE327)=0,"",AE323/SUM(AE322:AE327)),"")</f>
        <v/>
      </c>
      <c r="AG323" s="285" t="str">
        <f>IFERROR(IF(AF323="","",IF(NOT(AND(AD318="Oui",AD319="Oui")),0,IF(AF323*450&gt;450,450,ROUND(AF323*450,2)))),"")</f>
        <v/>
      </c>
      <c r="AH323" s="259"/>
    </row>
    <row r="324" spans="2:34" ht="18" customHeight="1" x14ac:dyDescent="0.3">
      <c r="B324" s="216">
        <v>308</v>
      </c>
      <c r="C324" s="267"/>
      <c r="D324" s="267"/>
      <c r="E324" s="268"/>
      <c r="F324" s="268"/>
      <c r="G324" s="268"/>
      <c r="H324" s="268"/>
      <c r="I324" s="268"/>
      <c r="J324" s="268"/>
      <c r="K324" s="268"/>
      <c r="L324" s="268"/>
      <c r="M324" s="268"/>
      <c r="N324" s="268"/>
      <c r="O324" s="268"/>
      <c r="AC324" s="239" t="s">
        <v>649</v>
      </c>
      <c r="AD324" s="271"/>
      <c r="AE324" s="240"/>
      <c r="AF324" s="286" t="str">
        <f>IFERROR(IF(SUM(AE322:AE327)=0,"",AE324/SUM(AE322:AE327)),"")</f>
        <v/>
      </c>
      <c r="AG324" s="285" t="str">
        <f>IFERROR(IF(AF324="","",IF(NOT(AND(AD318="Oui",AD319="Oui")),0,IF(AF324*450&gt;450,450,ROUND(AF324*450,2)))),"")</f>
        <v/>
      </c>
      <c r="AH324" s="259"/>
    </row>
    <row r="325" spans="2:34" ht="18" customHeight="1" x14ac:dyDescent="0.3">
      <c r="B325" s="216">
        <v>309</v>
      </c>
      <c r="C325" s="267"/>
      <c r="D325" s="267"/>
      <c r="E325" s="268"/>
      <c r="F325" s="268"/>
      <c r="G325" s="268"/>
      <c r="H325" s="268"/>
      <c r="I325" s="268"/>
      <c r="J325" s="268"/>
      <c r="K325" s="268"/>
      <c r="L325" s="268"/>
      <c r="M325" s="268"/>
      <c r="N325" s="268"/>
      <c r="O325" s="268"/>
      <c r="AC325" s="229" t="s">
        <v>878</v>
      </c>
      <c r="AD325" s="273"/>
      <c r="AE325" s="230"/>
      <c r="AF325" s="286" t="str">
        <f>IFERROR(IF(SUM(AE322:AE327)=0,"",AE325/SUM(AE322:AE327)),"")</f>
        <v/>
      </c>
      <c r="AG325" s="285" t="str">
        <f>IFERROR(IF(AF325="","",IF(NOT(AND(AD318="Oui",AD319="Oui")),0,IF(AF325*450&gt;450,450,ROUND(AF325*450,2)))),"")</f>
        <v/>
      </c>
      <c r="AH325" s="259"/>
    </row>
    <row r="326" spans="2:34" ht="18" customHeight="1" x14ac:dyDescent="0.3">
      <c r="B326" s="216">
        <v>310</v>
      </c>
      <c r="C326" s="267"/>
      <c r="D326" s="267"/>
      <c r="E326" s="268"/>
      <c r="F326" s="268"/>
      <c r="G326" s="268"/>
      <c r="H326" s="268"/>
      <c r="I326" s="268"/>
      <c r="J326" s="268"/>
      <c r="K326" s="268"/>
      <c r="L326" s="268"/>
      <c r="M326" s="268"/>
      <c r="N326" s="268"/>
      <c r="O326" s="268"/>
      <c r="AC326" s="239" t="s">
        <v>879</v>
      </c>
      <c r="AD326" s="271"/>
      <c r="AE326" s="240"/>
      <c r="AF326" s="286" t="str">
        <f>IFERROR(IF(SUM(AE322:AE327)=0,"",AE326/SUM(AE322:AE327)),"")</f>
        <v/>
      </c>
      <c r="AG326" s="285" t="str">
        <f>IFERROR(IF(AF326="","",IF(NOT(AND(AD318="Oui",AD319="Oui")),0,IF(AF326*450&gt;450,450,ROUND(AF326*450,2)))),"")</f>
        <v/>
      </c>
      <c r="AH326" s="259"/>
    </row>
    <row r="327" spans="2:34" ht="18" customHeight="1" thickBot="1" x14ac:dyDescent="0.35">
      <c r="B327" s="216">
        <v>311</v>
      </c>
      <c r="C327" s="267"/>
      <c r="D327" s="267"/>
      <c r="E327" s="268"/>
      <c r="F327" s="268"/>
      <c r="G327" s="268"/>
      <c r="H327" s="268"/>
      <c r="I327" s="268"/>
      <c r="J327" s="268"/>
      <c r="K327" s="268"/>
      <c r="L327" s="268"/>
      <c r="M327" s="268"/>
      <c r="N327" s="268"/>
      <c r="O327" s="268"/>
      <c r="AC327" s="234" t="s">
        <v>880</v>
      </c>
      <c r="AD327" s="275"/>
      <c r="AE327" s="235"/>
      <c r="AF327" s="287" t="str">
        <f>IFERROR(IF(SUM(AE322:AE327)=0,"",AE327/SUM(AE322:AE327)),"")</f>
        <v/>
      </c>
      <c r="AG327" s="288" t="str">
        <f>IFERROR(IF(AF327="","",IF(NOT(AND(AD318="Oui",AD319="Oui")),0,IF(AF327*450&gt;450,450,ROUND(AF327*450,2)))),"")</f>
        <v/>
      </c>
      <c r="AH327" s="260"/>
    </row>
    <row r="328" spans="2:34" ht="18" customHeight="1" x14ac:dyDescent="0.3">
      <c r="B328" s="216">
        <v>312</v>
      </c>
      <c r="C328" s="267"/>
      <c r="D328" s="267"/>
      <c r="E328" s="268"/>
      <c r="F328" s="268"/>
      <c r="G328" s="268"/>
      <c r="H328" s="268"/>
      <c r="I328" s="268"/>
      <c r="J328" s="268"/>
      <c r="K328" s="268"/>
      <c r="L328" s="268"/>
      <c r="M328" s="268"/>
      <c r="N328" s="268"/>
      <c r="O328" s="268"/>
      <c r="AC328" s="241" t="s">
        <v>650</v>
      </c>
      <c r="AD328" s="277"/>
      <c r="AE328" s="242"/>
      <c r="AF328" s="289" t="str">
        <f>IFERROR(IF(SUM(AE328:AE333)=0,"",AE328/SUM(AE328:AE333)),"")</f>
        <v/>
      </c>
      <c r="AG328" s="290" t="str">
        <f>IFERROR(IF(AF328="","",IF(NOT(AND(AD318="Oui",AD319="Oui")),0,IF(AF328*450&gt;450,450,ROUND(AF328*450,2)))),"")</f>
        <v/>
      </c>
      <c r="AH328" s="261"/>
    </row>
    <row r="329" spans="2:34" ht="18" customHeight="1" x14ac:dyDescent="0.3">
      <c r="B329" s="216">
        <v>313</v>
      </c>
      <c r="C329" s="267"/>
      <c r="D329" s="267"/>
      <c r="E329" s="268"/>
      <c r="F329" s="268"/>
      <c r="G329" s="268"/>
      <c r="H329" s="268"/>
      <c r="I329" s="268"/>
      <c r="J329" s="268"/>
      <c r="K329" s="268"/>
      <c r="L329" s="268"/>
      <c r="M329" s="268"/>
      <c r="N329" s="268"/>
      <c r="O329" s="268"/>
      <c r="AC329" s="229" t="s">
        <v>651</v>
      </c>
      <c r="AD329" s="273"/>
      <c r="AE329" s="230"/>
      <c r="AF329" s="291" t="str">
        <f>IFERROR(IF(SUM(AE328:AE333)=0,"",AE329/SUM(AE328:AE333)),"")</f>
        <v/>
      </c>
      <c r="AG329" s="285" t="str">
        <f>IFERROR(IF(AF329="","",IF(NOT(AND(AD318="Oui",AD319="Oui")),0,IF(AF329*450&gt;450,450,ROUND(AF329*450,2)))),"")</f>
        <v/>
      </c>
      <c r="AH329" s="259"/>
    </row>
    <row r="330" spans="2:34" ht="18" customHeight="1" x14ac:dyDescent="0.3">
      <c r="B330" s="216">
        <v>314</v>
      </c>
      <c r="C330" s="267"/>
      <c r="D330" s="267"/>
      <c r="E330" s="268"/>
      <c r="F330" s="268"/>
      <c r="G330" s="268"/>
      <c r="H330" s="268"/>
      <c r="I330" s="268"/>
      <c r="J330" s="268"/>
      <c r="K330" s="268"/>
      <c r="L330" s="268"/>
      <c r="M330" s="268"/>
      <c r="N330" s="268"/>
      <c r="O330" s="268"/>
      <c r="AC330" s="239" t="s">
        <v>652</v>
      </c>
      <c r="AD330" s="271"/>
      <c r="AE330" s="240"/>
      <c r="AF330" s="291" t="str">
        <f>IFERROR(IF(SUM(AE328:AE333)=0,"",AE330/SUM(AE328:AE333)),"")</f>
        <v/>
      </c>
      <c r="AG330" s="285" t="str">
        <f>IFERROR(IF(AF330="","",IF(NOT(AND(AD318="Oui",AD319="Oui")),0,IF(AF330*450&gt;450,450,ROUND(AF330*450,2)))),"")</f>
        <v/>
      </c>
      <c r="AH330" s="259"/>
    </row>
    <row r="331" spans="2:34" ht="18" customHeight="1" x14ac:dyDescent="0.3">
      <c r="B331" s="216">
        <v>315</v>
      </c>
      <c r="C331" s="267"/>
      <c r="D331" s="267"/>
      <c r="E331" s="268"/>
      <c r="F331" s="268"/>
      <c r="G331" s="268"/>
      <c r="H331" s="268"/>
      <c r="I331" s="268"/>
      <c r="J331" s="268"/>
      <c r="K331" s="268"/>
      <c r="L331" s="268"/>
      <c r="M331" s="268"/>
      <c r="N331" s="268"/>
      <c r="O331" s="268"/>
      <c r="AC331" s="229" t="s">
        <v>881</v>
      </c>
      <c r="AD331" s="273"/>
      <c r="AE331" s="230"/>
      <c r="AF331" s="291" t="str">
        <f>IFERROR(IF(SUM(AE328:AE333)=0,"",AE331/SUM(AE328:AE333)),"")</f>
        <v/>
      </c>
      <c r="AG331" s="285" t="str">
        <f>IFERROR(IF(AF331="","",IF(NOT(AND(AD318="Oui",AD319="Oui")),0,IF(AF331*450&gt;450,450,ROUND(AF331*450,2)))),"")</f>
        <v/>
      </c>
      <c r="AH331" s="259"/>
    </row>
    <row r="332" spans="2:34" ht="18" customHeight="1" x14ac:dyDescent="0.3">
      <c r="B332" s="216">
        <v>316</v>
      </c>
      <c r="C332" s="267"/>
      <c r="D332" s="267"/>
      <c r="E332" s="268"/>
      <c r="F332" s="268"/>
      <c r="G332" s="268"/>
      <c r="H332" s="268"/>
      <c r="I332" s="268"/>
      <c r="J332" s="268"/>
      <c r="K332" s="268"/>
      <c r="L332" s="268"/>
      <c r="M332" s="268"/>
      <c r="N332" s="268"/>
      <c r="O332" s="268"/>
      <c r="AC332" s="239" t="s">
        <v>882</v>
      </c>
      <c r="AD332" s="271"/>
      <c r="AE332" s="240"/>
      <c r="AF332" s="291" t="str">
        <f>IFERROR(IF(SUM(AE328:AE333)=0,"",AE332/SUM(AE328:AE333)),"")</f>
        <v/>
      </c>
      <c r="AG332" s="285" t="str">
        <f>IFERROR(IF(AF332="","",IF(NOT(AND(AD318="Oui",AD319="Oui")),0,IF(AF332*450&gt;450,450,ROUND(AF332*450,2)))),"")</f>
        <v/>
      </c>
      <c r="AH332" s="259"/>
    </row>
    <row r="333" spans="2:34" ht="18" customHeight="1" thickBot="1" x14ac:dyDescent="0.35">
      <c r="B333" s="216">
        <v>317</v>
      </c>
      <c r="C333" s="267"/>
      <c r="D333" s="267"/>
      <c r="E333" s="268"/>
      <c r="F333" s="268"/>
      <c r="G333" s="268"/>
      <c r="H333" s="268"/>
      <c r="I333" s="268"/>
      <c r="J333" s="268"/>
      <c r="K333" s="268"/>
      <c r="L333" s="268"/>
      <c r="M333" s="268"/>
      <c r="N333" s="268"/>
      <c r="O333" s="268"/>
      <c r="AC333" s="234" t="s">
        <v>883</v>
      </c>
      <c r="AD333" s="275"/>
      <c r="AE333" s="235"/>
      <c r="AF333" s="292" t="str">
        <f>IFERROR(IF(SUM(AE328:AE333)=0,"",AE333/SUM(AE328:AE333)),"")</f>
        <v/>
      </c>
      <c r="AG333" s="288" t="str">
        <f>IFERROR(IF(AF333="","",IF(NOT(AND(AD318="Oui",AD319="Oui")),0,IF(AF333*450&gt;450,450,ROUND(AF333*450,2)))),"")</f>
        <v/>
      </c>
      <c r="AH333" s="260"/>
    </row>
    <row r="334" spans="2:34" ht="18" customHeight="1" x14ac:dyDescent="0.3">
      <c r="B334" s="216">
        <v>318</v>
      </c>
      <c r="C334" s="267"/>
      <c r="D334" s="267"/>
      <c r="E334" s="268"/>
      <c r="F334" s="268"/>
      <c r="G334" s="268"/>
      <c r="H334" s="268"/>
      <c r="I334" s="268"/>
      <c r="J334" s="268"/>
      <c r="K334" s="268"/>
      <c r="L334" s="268"/>
      <c r="M334" s="268"/>
      <c r="N334" s="268"/>
      <c r="O334" s="268"/>
      <c r="AC334" s="243" t="s">
        <v>653</v>
      </c>
      <c r="AD334" s="279"/>
      <c r="AE334" s="244"/>
      <c r="AF334" s="251" t="s">
        <v>900</v>
      </c>
      <c r="AG334" s="252" t="s">
        <v>900</v>
      </c>
      <c r="AH334" s="253" t="s">
        <v>900</v>
      </c>
    </row>
    <row r="335" spans="2:34" ht="18" customHeight="1" x14ac:dyDescent="0.3">
      <c r="B335" s="216">
        <v>319</v>
      </c>
      <c r="C335" s="267"/>
      <c r="D335" s="267"/>
      <c r="E335" s="268"/>
      <c r="F335" s="268"/>
      <c r="G335" s="268"/>
      <c r="H335" s="268"/>
      <c r="I335" s="268"/>
      <c r="J335" s="268"/>
      <c r="K335" s="268"/>
      <c r="L335" s="268"/>
      <c r="M335" s="268"/>
      <c r="N335" s="268"/>
      <c r="O335" s="268"/>
      <c r="AC335" s="229" t="s">
        <v>654</v>
      </c>
      <c r="AD335" s="273"/>
      <c r="AE335" s="230"/>
      <c r="AF335" s="248" t="s">
        <v>900</v>
      </c>
      <c r="AG335" s="249" t="s">
        <v>900</v>
      </c>
      <c r="AH335" s="250" t="s">
        <v>900</v>
      </c>
    </row>
    <row r="336" spans="2:34" ht="18" customHeight="1" x14ac:dyDescent="0.3">
      <c r="B336" s="216">
        <v>320</v>
      </c>
      <c r="C336" s="267"/>
      <c r="D336" s="267"/>
      <c r="E336" s="268"/>
      <c r="F336" s="268"/>
      <c r="G336" s="268"/>
      <c r="H336" s="268"/>
      <c r="I336" s="268"/>
      <c r="J336" s="268"/>
      <c r="K336" s="268"/>
      <c r="L336" s="268"/>
      <c r="M336" s="268"/>
      <c r="N336" s="268"/>
      <c r="O336" s="268"/>
      <c r="AC336" s="239" t="s">
        <v>655</v>
      </c>
      <c r="AD336" s="271"/>
      <c r="AE336" s="240"/>
      <c r="AF336" s="248" t="s">
        <v>900</v>
      </c>
      <c r="AG336" s="249" t="s">
        <v>900</v>
      </c>
      <c r="AH336" s="250" t="s">
        <v>900</v>
      </c>
    </row>
    <row r="337" spans="2:34" ht="18" customHeight="1" x14ac:dyDescent="0.3">
      <c r="B337" s="216">
        <v>321</v>
      </c>
      <c r="C337" s="267"/>
      <c r="D337" s="267"/>
      <c r="E337" s="268"/>
      <c r="F337" s="268"/>
      <c r="G337" s="268"/>
      <c r="H337" s="268"/>
      <c r="I337" s="268"/>
      <c r="J337" s="268"/>
      <c r="K337" s="268"/>
      <c r="L337" s="268"/>
      <c r="M337" s="268"/>
      <c r="N337" s="268"/>
      <c r="O337" s="268"/>
      <c r="AC337" s="229" t="s">
        <v>884</v>
      </c>
      <c r="AD337" s="273"/>
      <c r="AE337" s="230"/>
      <c r="AF337" s="248" t="s">
        <v>900</v>
      </c>
      <c r="AG337" s="249" t="s">
        <v>900</v>
      </c>
      <c r="AH337" s="250" t="s">
        <v>900</v>
      </c>
    </row>
    <row r="338" spans="2:34" ht="18" customHeight="1" x14ac:dyDescent="0.3">
      <c r="B338" s="216">
        <v>322</v>
      </c>
      <c r="C338" s="267"/>
      <c r="D338" s="267"/>
      <c r="E338" s="268"/>
      <c r="F338" s="268"/>
      <c r="G338" s="268"/>
      <c r="H338" s="268"/>
      <c r="I338" s="268"/>
      <c r="J338" s="268"/>
      <c r="K338" s="268"/>
      <c r="L338" s="268"/>
      <c r="M338" s="268"/>
      <c r="N338" s="268"/>
      <c r="O338" s="268"/>
      <c r="AC338" s="239" t="s">
        <v>885</v>
      </c>
      <c r="AD338" s="271"/>
      <c r="AE338" s="240"/>
      <c r="AF338" s="248" t="s">
        <v>900</v>
      </c>
      <c r="AG338" s="249" t="s">
        <v>900</v>
      </c>
      <c r="AH338" s="250" t="s">
        <v>900</v>
      </c>
    </row>
    <row r="339" spans="2:34" ht="18" customHeight="1" x14ac:dyDescent="0.3">
      <c r="B339" s="216">
        <v>323</v>
      </c>
      <c r="C339" s="267"/>
      <c r="D339" s="267"/>
      <c r="E339" s="268"/>
      <c r="F339" s="268"/>
      <c r="G339" s="268"/>
      <c r="H339" s="268"/>
      <c r="I339" s="268"/>
      <c r="J339" s="268"/>
      <c r="K339" s="268"/>
      <c r="L339" s="268"/>
      <c r="M339" s="268"/>
      <c r="N339" s="268"/>
      <c r="O339" s="268"/>
      <c r="AC339" s="229" t="s">
        <v>886</v>
      </c>
      <c r="AD339" s="273"/>
      <c r="AE339" s="230"/>
      <c r="AF339" s="248" t="s">
        <v>900</v>
      </c>
      <c r="AG339" s="249" t="s">
        <v>900</v>
      </c>
      <c r="AH339" s="250" t="s">
        <v>900</v>
      </c>
    </row>
    <row r="340" spans="2:34" ht="18" customHeight="1" thickBot="1" x14ac:dyDescent="0.35">
      <c r="B340" s="216">
        <v>324</v>
      </c>
      <c r="C340" s="267"/>
      <c r="D340" s="267"/>
      <c r="E340" s="268"/>
      <c r="F340" s="268"/>
      <c r="G340" s="268"/>
      <c r="H340" s="268"/>
      <c r="I340" s="268"/>
      <c r="J340" s="268"/>
      <c r="K340" s="268"/>
      <c r="L340" s="268"/>
      <c r="M340" s="268"/>
      <c r="N340" s="268"/>
      <c r="O340" s="268"/>
      <c r="AC340" s="231" t="s">
        <v>662</v>
      </c>
      <c r="AD340" s="297"/>
      <c r="AE340" s="232">
        <f>IFERROR(SUM(AE322:AE327)+SUM(AE328:AE333)+SUM(AE334:AE339),0)</f>
        <v>0</v>
      </c>
      <c r="AF340" s="236">
        <f>IFERROR(SUM(AF322:AF327)+SUM(AF328:AF333),0)</f>
        <v>0</v>
      </c>
      <c r="AG340" s="237">
        <f>IFERROR(SUM(AG322:AG327)+SUM(AG328:AG333),0)</f>
        <v>0</v>
      </c>
      <c r="AH340" s="238">
        <f>IFERROR(SUM(AH322:AH327)+SUM(AH328:AH333),0)</f>
        <v>0</v>
      </c>
    </row>
    <row r="341" spans="2:34" ht="18" customHeight="1" thickTop="1" thickBot="1" x14ac:dyDescent="0.35">
      <c r="B341" s="216">
        <v>325</v>
      </c>
      <c r="C341" s="267"/>
      <c r="D341" s="267"/>
      <c r="E341" s="268"/>
      <c r="F341" s="268"/>
      <c r="G341" s="268"/>
      <c r="H341" s="268"/>
      <c r="I341" s="268"/>
      <c r="J341" s="268"/>
      <c r="K341" s="268"/>
      <c r="L341" s="268"/>
      <c r="M341" s="268"/>
      <c r="N341" s="268"/>
      <c r="O341" s="268"/>
    </row>
    <row r="342" spans="2:34" ht="18" customHeight="1" thickTop="1" thickBot="1" x14ac:dyDescent="0.35">
      <c r="B342" s="216">
        <v>326</v>
      </c>
      <c r="C342" s="267"/>
      <c r="D342" s="267"/>
      <c r="E342" s="268"/>
      <c r="F342" s="268"/>
      <c r="G342" s="268"/>
      <c r="H342" s="268"/>
      <c r="I342" s="268"/>
      <c r="J342" s="268"/>
      <c r="K342" s="268"/>
      <c r="L342" s="268"/>
      <c r="M342" s="268"/>
      <c r="N342" s="268"/>
      <c r="O342" s="268"/>
      <c r="AB342" s="233">
        <v>14</v>
      </c>
      <c r="AC342" s="224" t="s">
        <v>901</v>
      </c>
      <c r="AD342" s="821"/>
      <c r="AE342" s="822"/>
      <c r="AF342" s="89"/>
      <c r="AG342" s="89"/>
      <c r="AH342" s="89"/>
    </row>
    <row r="343" spans="2:34" ht="18" customHeight="1" thickTop="1" x14ac:dyDescent="0.35">
      <c r="B343" s="216">
        <v>327</v>
      </c>
      <c r="C343" s="267"/>
      <c r="D343" s="267"/>
      <c r="E343" s="268"/>
      <c r="F343" s="268"/>
      <c r="G343" s="268"/>
      <c r="H343" s="268"/>
      <c r="I343" s="268"/>
      <c r="J343" s="268"/>
      <c r="K343" s="268"/>
      <c r="L343" s="268"/>
      <c r="M343" s="268"/>
      <c r="N343" s="268"/>
      <c r="O343" s="268"/>
      <c r="AB343"/>
      <c r="AC343" s="225" t="s">
        <v>656</v>
      </c>
      <c r="AD343" s="823"/>
      <c r="AE343" s="824"/>
      <c r="AF343" s="221"/>
      <c r="AG343" s="221"/>
      <c r="AH343" s="221"/>
    </row>
    <row r="344" spans="2:34" ht="18" customHeight="1" x14ac:dyDescent="0.3">
      <c r="B344" s="216">
        <v>328</v>
      </c>
      <c r="C344" s="267"/>
      <c r="D344" s="267"/>
      <c r="E344" s="268"/>
      <c r="F344" s="268"/>
      <c r="G344" s="268"/>
      <c r="H344" s="268"/>
      <c r="I344" s="268"/>
      <c r="J344" s="268"/>
      <c r="K344" s="268"/>
      <c r="L344" s="268"/>
      <c r="M344" s="268"/>
      <c r="N344" s="268"/>
      <c r="O344" s="268"/>
      <c r="AC344" s="225" t="s">
        <v>874</v>
      </c>
      <c r="AD344" s="825"/>
      <c r="AE344" s="826"/>
      <c r="AF344" s="827" t="s">
        <v>659</v>
      </c>
      <c r="AG344" s="827"/>
      <c r="AH344" s="827"/>
    </row>
    <row r="345" spans="2:34" ht="18" customHeight="1" thickBot="1" x14ac:dyDescent="0.35">
      <c r="B345" s="216">
        <v>329</v>
      </c>
      <c r="C345" s="267"/>
      <c r="D345" s="267"/>
      <c r="E345" s="268"/>
      <c r="F345" s="268"/>
      <c r="G345" s="268"/>
      <c r="H345" s="268"/>
      <c r="I345" s="268"/>
      <c r="J345" s="268"/>
      <c r="K345" s="268"/>
      <c r="L345" s="268"/>
      <c r="M345" s="268"/>
      <c r="N345" s="268"/>
      <c r="O345" s="268"/>
      <c r="AC345" s="225" t="s">
        <v>877</v>
      </c>
      <c r="AD345" s="823"/>
      <c r="AE345" s="824"/>
      <c r="AF345" s="827"/>
      <c r="AG345" s="827"/>
      <c r="AH345" s="827"/>
    </row>
    <row r="346" spans="2:34" ht="18" customHeight="1" thickTop="1" x14ac:dyDescent="0.3">
      <c r="B346" s="216">
        <v>330</v>
      </c>
      <c r="C346" s="267"/>
      <c r="D346" s="267"/>
      <c r="E346" s="268"/>
      <c r="F346" s="268"/>
      <c r="G346" s="268"/>
      <c r="H346" s="268"/>
      <c r="I346" s="268"/>
      <c r="J346" s="268"/>
      <c r="K346" s="268"/>
      <c r="L346" s="268"/>
      <c r="M346" s="268"/>
      <c r="N346" s="268"/>
      <c r="O346" s="268"/>
      <c r="AC346" s="226" t="s">
        <v>638</v>
      </c>
      <c r="AD346" s="227" t="s">
        <v>875</v>
      </c>
      <c r="AE346" s="228" t="s">
        <v>887</v>
      </c>
      <c r="AF346" s="245" t="s">
        <v>888</v>
      </c>
      <c r="AG346" s="246" t="s">
        <v>891</v>
      </c>
      <c r="AH346" s="247" t="s">
        <v>890</v>
      </c>
    </row>
    <row r="347" spans="2:34" ht="18" customHeight="1" x14ac:dyDescent="0.3">
      <c r="B347" s="216">
        <v>331</v>
      </c>
      <c r="C347" s="267"/>
      <c r="D347" s="267"/>
      <c r="E347" s="268"/>
      <c r="F347" s="268"/>
      <c r="G347" s="268"/>
      <c r="H347" s="268"/>
      <c r="I347" s="268"/>
      <c r="J347" s="268"/>
      <c r="K347" s="268"/>
      <c r="L347" s="268"/>
      <c r="M347" s="268"/>
      <c r="N347" s="268"/>
      <c r="O347" s="268"/>
      <c r="AC347" s="239" t="s">
        <v>647</v>
      </c>
      <c r="AD347" s="271"/>
      <c r="AE347" s="240"/>
      <c r="AF347" s="284" t="str">
        <f>IFERROR(IF(SUM(AE347:AE352)=0,"",AE347/SUM(AE347:AE352)),"")</f>
        <v/>
      </c>
      <c r="AG347" s="285" t="str">
        <f>IFERROR(IF(AF347="","",IF(NOT(AND(AD343="Oui",AD344="Oui")),0,IF(AF347*450&gt;450,450,ROUND(AF347*450,2)))),"")</f>
        <v/>
      </c>
      <c r="AH347" s="259"/>
    </row>
    <row r="348" spans="2:34" ht="18" customHeight="1" x14ac:dyDescent="0.3">
      <c r="B348" s="216">
        <v>332</v>
      </c>
      <c r="C348" s="267"/>
      <c r="D348" s="267"/>
      <c r="E348" s="268"/>
      <c r="F348" s="268"/>
      <c r="G348" s="268"/>
      <c r="H348" s="268"/>
      <c r="I348" s="268"/>
      <c r="J348" s="268"/>
      <c r="K348" s="268"/>
      <c r="L348" s="268"/>
      <c r="M348" s="268"/>
      <c r="N348" s="268"/>
      <c r="O348" s="268"/>
      <c r="AC348" s="229" t="s">
        <v>648</v>
      </c>
      <c r="AD348" s="273"/>
      <c r="AE348" s="230"/>
      <c r="AF348" s="284" t="str">
        <f>IFERROR(IF(SUM(AE347:AE352)=0,"",AE348/SUM(AE347:AE352)),"")</f>
        <v/>
      </c>
      <c r="AG348" s="285" t="str">
        <f>IFERROR(IF(AF348="","",IF(NOT(AND(AD343="Oui",AD344="Oui")),0,IF(AF348*450&gt;450,450,ROUND(AF348*450,2)))),"")</f>
        <v/>
      </c>
      <c r="AH348" s="259"/>
    </row>
    <row r="349" spans="2:34" ht="18" customHeight="1" x14ac:dyDescent="0.3">
      <c r="B349" s="216">
        <v>333</v>
      </c>
      <c r="C349" s="267"/>
      <c r="D349" s="267"/>
      <c r="E349" s="268"/>
      <c r="F349" s="268"/>
      <c r="G349" s="268"/>
      <c r="H349" s="268"/>
      <c r="I349" s="268"/>
      <c r="J349" s="268"/>
      <c r="K349" s="268"/>
      <c r="L349" s="268"/>
      <c r="M349" s="268"/>
      <c r="N349" s="268"/>
      <c r="O349" s="268"/>
      <c r="AC349" s="239" t="s">
        <v>649</v>
      </c>
      <c r="AD349" s="271"/>
      <c r="AE349" s="240"/>
      <c r="AF349" s="286" t="str">
        <f>IFERROR(IF(SUM(AE347:AE352)=0,"",AE349/SUM(AE347:AE352)),"")</f>
        <v/>
      </c>
      <c r="AG349" s="285" t="str">
        <f>IFERROR(IF(AF349="","",IF(NOT(AND(AD343="Oui",AD344="Oui")),0,IF(AF349*450&gt;450,450,ROUND(AF349*450,2)))),"")</f>
        <v/>
      </c>
      <c r="AH349" s="259"/>
    </row>
    <row r="350" spans="2:34" ht="18" customHeight="1" x14ac:dyDescent="0.3">
      <c r="B350" s="216">
        <v>334</v>
      </c>
      <c r="C350" s="267"/>
      <c r="D350" s="267"/>
      <c r="E350" s="268"/>
      <c r="F350" s="268"/>
      <c r="G350" s="268"/>
      <c r="H350" s="268"/>
      <c r="I350" s="268"/>
      <c r="J350" s="268"/>
      <c r="K350" s="268"/>
      <c r="L350" s="268"/>
      <c r="M350" s="268"/>
      <c r="N350" s="268"/>
      <c r="O350" s="268"/>
      <c r="AC350" s="229" t="s">
        <v>878</v>
      </c>
      <c r="AD350" s="273"/>
      <c r="AE350" s="230"/>
      <c r="AF350" s="286" t="str">
        <f>IFERROR(IF(SUM(AE347:AE352)=0,"",AE350/SUM(AE347:AE352)),"")</f>
        <v/>
      </c>
      <c r="AG350" s="285" t="str">
        <f>IFERROR(IF(AF350="","",IF(NOT(AND(AD343="Oui",AD344="Oui")),0,IF(AF350*450&gt;450,450,ROUND(AF350*450,2)))),"")</f>
        <v/>
      </c>
      <c r="AH350" s="259"/>
    </row>
    <row r="351" spans="2:34" ht="18" customHeight="1" x14ac:dyDescent="0.3">
      <c r="B351" s="216">
        <v>335</v>
      </c>
      <c r="C351" s="267"/>
      <c r="D351" s="267"/>
      <c r="E351" s="268"/>
      <c r="F351" s="268"/>
      <c r="G351" s="268"/>
      <c r="H351" s="268"/>
      <c r="I351" s="268"/>
      <c r="J351" s="268"/>
      <c r="K351" s="268"/>
      <c r="L351" s="268"/>
      <c r="M351" s="268"/>
      <c r="N351" s="268"/>
      <c r="O351" s="268"/>
      <c r="AC351" s="239" t="s">
        <v>879</v>
      </c>
      <c r="AD351" s="271"/>
      <c r="AE351" s="240"/>
      <c r="AF351" s="286" t="str">
        <f>IFERROR(IF(SUM(AE347:AE352)=0,"",AE351/SUM(AE347:AE352)),"")</f>
        <v/>
      </c>
      <c r="AG351" s="285" t="str">
        <f>IFERROR(IF(AF351="","",IF(NOT(AND(AD343="Oui",AD344="Oui")),0,IF(AF351*450&gt;450,450,ROUND(AF351*450,2)))),"")</f>
        <v/>
      </c>
      <c r="AH351" s="259"/>
    </row>
    <row r="352" spans="2:34" ht="18" customHeight="1" thickBot="1" x14ac:dyDescent="0.35">
      <c r="B352" s="216">
        <v>336</v>
      </c>
      <c r="C352" s="267"/>
      <c r="D352" s="267"/>
      <c r="E352" s="268"/>
      <c r="F352" s="268"/>
      <c r="G352" s="268"/>
      <c r="H352" s="268"/>
      <c r="I352" s="268"/>
      <c r="J352" s="268"/>
      <c r="K352" s="268"/>
      <c r="L352" s="268"/>
      <c r="M352" s="268"/>
      <c r="N352" s="268"/>
      <c r="O352" s="268"/>
      <c r="AC352" s="234" t="s">
        <v>880</v>
      </c>
      <c r="AD352" s="275"/>
      <c r="AE352" s="235"/>
      <c r="AF352" s="287" t="str">
        <f>IFERROR(IF(SUM(AE347:AE352)=0,"",AE352/SUM(AE347:AE352)),"")</f>
        <v/>
      </c>
      <c r="AG352" s="288" t="str">
        <f>IFERROR(IF(AF352="","",IF(NOT(AND(AD343="Oui",AD344="Oui")),0,IF(AF352*450&gt;450,450,ROUND(AF352*450,2)))),"")</f>
        <v/>
      </c>
      <c r="AH352" s="260"/>
    </row>
    <row r="353" spans="2:34" ht="18" customHeight="1" x14ac:dyDescent="0.3">
      <c r="B353" s="216">
        <v>337</v>
      </c>
      <c r="C353" s="267"/>
      <c r="D353" s="267"/>
      <c r="E353" s="268"/>
      <c r="F353" s="268"/>
      <c r="G353" s="268"/>
      <c r="H353" s="268"/>
      <c r="I353" s="268"/>
      <c r="J353" s="268"/>
      <c r="K353" s="268"/>
      <c r="L353" s="268"/>
      <c r="M353" s="268"/>
      <c r="N353" s="268"/>
      <c r="O353" s="268"/>
      <c r="AC353" s="241" t="s">
        <v>650</v>
      </c>
      <c r="AD353" s="277"/>
      <c r="AE353" s="242"/>
      <c r="AF353" s="289" t="str">
        <f>IFERROR(IF(SUM(AE353:AE358)=0,"",AE353/SUM(AE353:AE358)),"")</f>
        <v/>
      </c>
      <c r="AG353" s="290" t="str">
        <f>IFERROR(IF(AF353="","",IF(NOT(AND(AD343="Oui",AD344="Oui")),0,IF(AF353*450&gt;450,450,ROUND(AF353*450,2)))),"")</f>
        <v/>
      </c>
      <c r="AH353" s="261"/>
    </row>
    <row r="354" spans="2:34" ht="18" customHeight="1" x14ac:dyDescent="0.3">
      <c r="B354" s="216">
        <v>338</v>
      </c>
      <c r="C354" s="267"/>
      <c r="D354" s="267"/>
      <c r="E354" s="268"/>
      <c r="F354" s="268"/>
      <c r="G354" s="268"/>
      <c r="H354" s="268"/>
      <c r="I354" s="268"/>
      <c r="J354" s="268"/>
      <c r="K354" s="268"/>
      <c r="L354" s="268"/>
      <c r="M354" s="268"/>
      <c r="N354" s="268"/>
      <c r="O354" s="268"/>
      <c r="AC354" s="229" t="s">
        <v>651</v>
      </c>
      <c r="AD354" s="273"/>
      <c r="AE354" s="230"/>
      <c r="AF354" s="291" t="str">
        <f>IFERROR(IF(SUM(AE353:AE358)=0,"",AE354/SUM(AE353:AE358)),"")</f>
        <v/>
      </c>
      <c r="AG354" s="285" t="str">
        <f>IFERROR(IF(AF354="","",IF(NOT(AND(AD343="Oui",AD344="Oui")),0,IF(AF354*450&gt;450,450,ROUND(AF354*450,2)))),"")</f>
        <v/>
      </c>
      <c r="AH354" s="259"/>
    </row>
    <row r="355" spans="2:34" ht="18" customHeight="1" x14ac:dyDescent="0.3">
      <c r="B355" s="216">
        <v>339</v>
      </c>
      <c r="C355" s="267"/>
      <c r="D355" s="267"/>
      <c r="E355" s="268"/>
      <c r="F355" s="268"/>
      <c r="G355" s="268"/>
      <c r="H355" s="268"/>
      <c r="I355" s="268"/>
      <c r="J355" s="268"/>
      <c r="K355" s="268"/>
      <c r="L355" s="268"/>
      <c r="M355" s="268"/>
      <c r="N355" s="268"/>
      <c r="O355" s="268"/>
      <c r="AC355" s="239" t="s">
        <v>652</v>
      </c>
      <c r="AD355" s="271"/>
      <c r="AE355" s="240"/>
      <c r="AF355" s="291" t="str">
        <f>IFERROR(IF(SUM(AE353:AE358)=0,"",AE355/SUM(AE353:AE358)),"")</f>
        <v/>
      </c>
      <c r="AG355" s="285" t="str">
        <f>IFERROR(IF(AF355="","",IF(NOT(AND(AD343="Oui",AD344="Oui")),0,IF(AF355*450&gt;450,450,ROUND(AF355*450,2)))),"")</f>
        <v/>
      </c>
      <c r="AH355" s="259"/>
    </row>
    <row r="356" spans="2:34" ht="18" customHeight="1" x14ac:dyDescent="0.3">
      <c r="B356" s="216">
        <v>340</v>
      </c>
      <c r="C356" s="267"/>
      <c r="D356" s="267"/>
      <c r="E356" s="268"/>
      <c r="F356" s="268"/>
      <c r="G356" s="268"/>
      <c r="H356" s="268"/>
      <c r="I356" s="268"/>
      <c r="J356" s="268"/>
      <c r="K356" s="268"/>
      <c r="L356" s="268"/>
      <c r="M356" s="268"/>
      <c r="N356" s="268"/>
      <c r="O356" s="268"/>
      <c r="AC356" s="229" t="s">
        <v>881</v>
      </c>
      <c r="AD356" s="273"/>
      <c r="AE356" s="230"/>
      <c r="AF356" s="291" t="str">
        <f>IFERROR(IF(SUM(AE353:AE358)=0,"",AE356/SUM(AE353:AE358)),"")</f>
        <v/>
      </c>
      <c r="AG356" s="285" t="str">
        <f>IFERROR(IF(AF356="","",IF(NOT(AND(AD343="Oui",AD344="Oui")),0,IF(AF356*450&gt;450,450,ROUND(AF356*450,2)))),"")</f>
        <v/>
      </c>
      <c r="AH356" s="259"/>
    </row>
    <row r="357" spans="2:34" ht="18" customHeight="1" x14ac:dyDescent="0.3">
      <c r="B357" s="216">
        <v>341</v>
      </c>
      <c r="C357" s="267"/>
      <c r="D357" s="267"/>
      <c r="E357" s="268"/>
      <c r="F357" s="268"/>
      <c r="G357" s="268"/>
      <c r="H357" s="268"/>
      <c r="I357" s="268"/>
      <c r="J357" s="268"/>
      <c r="K357" s="268"/>
      <c r="L357" s="268"/>
      <c r="M357" s="268"/>
      <c r="N357" s="268"/>
      <c r="O357" s="268"/>
      <c r="AC357" s="239" t="s">
        <v>882</v>
      </c>
      <c r="AD357" s="271"/>
      <c r="AE357" s="240"/>
      <c r="AF357" s="291" t="str">
        <f>IFERROR(IF(SUM(AE353:AE358)=0,"",AE357/SUM(AE353:AE358)),"")</f>
        <v/>
      </c>
      <c r="AG357" s="285" t="str">
        <f>IFERROR(IF(AF357="","",IF(NOT(AND(AD343="Oui",AD344="Oui")),0,IF(AF357*450&gt;450,450,ROUND(AF357*450,2)))),"")</f>
        <v/>
      </c>
      <c r="AH357" s="259"/>
    </row>
    <row r="358" spans="2:34" ht="18" customHeight="1" thickBot="1" x14ac:dyDescent="0.35">
      <c r="B358" s="216">
        <v>342</v>
      </c>
      <c r="C358" s="267"/>
      <c r="D358" s="267"/>
      <c r="E358" s="268"/>
      <c r="F358" s="268"/>
      <c r="G358" s="268"/>
      <c r="H358" s="268"/>
      <c r="I358" s="268"/>
      <c r="J358" s="268"/>
      <c r="K358" s="268"/>
      <c r="L358" s="268"/>
      <c r="M358" s="268"/>
      <c r="N358" s="268"/>
      <c r="O358" s="268"/>
      <c r="AC358" s="234" t="s">
        <v>883</v>
      </c>
      <c r="AD358" s="275"/>
      <c r="AE358" s="235"/>
      <c r="AF358" s="292" t="str">
        <f>IFERROR(IF(SUM(AE353:AE358)=0,"",AE358/SUM(AE353:AE358)),"")</f>
        <v/>
      </c>
      <c r="AG358" s="288" t="str">
        <f>IFERROR(IF(AF358="","",IF(NOT(AND(AD343="Oui",AD344="Oui")),0,IF(AF358*450&gt;450,450,ROUND(AF358*450,2)))),"")</f>
        <v/>
      </c>
      <c r="AH358" s="260"/>
    </row>
    <row r="359" spans="2:34" ht="18" customHeight="1" x14ac:dyDescent="0.3">
      <c r="B359" s="216">
        <v>343</v>
      </c>
      <c r="C359" s="267"/>
      <c r="D359" s="267"/>
      <c r="E359" s="268"/>
      <c r="F359" s="268"/>
      <c r="G359" s="268"/>
      <c r="H359" s="268"/>
      <c r="I359" s="268"/>
      <c r="J359" s="268"/>
      <c r="K359" s="268"/>
      <c r="L359" s="268"/>
      <c r="M359" s="268"/>
      <c r="N359" s="268"/>
      <c r="O359" s="268"/>
      <c r="AC359" s="243" t="s">
        <v>653</v>
      </c>
      <c r="AD359" s="279"/>
      <c r="AE359" s="244"/>
      <c r="AF359" s="251" t="s">
        <v>900</v>
      </c>
      <c r="AG359" s="252" t="s">
        <v>900</v>
      </c>
      <c r="AH359" s="253" t="s">
        <v>900</v>
      </c>
    </row>
    <row r="360" spans="2:34" ht="18" customHeight="1" x14ac:dyDescent="0.3">
      <c r="B360" s="216">
        <v>344</v>
      </c>
      <c r="C360" s="267"/>
      <c r="D360" s="267"/>
      <c r="E360" s="268"/>
      <c r="F360" s="268"/>
      <c r="G360" s="268"/>
      <c r="H360" s="268"/>
      <c r="I360" s="268"/>
      <c r="J360" s="268"/>
      <c r="K360" s="268"/>
      <c r="L360" s="268"/>
      <c r="M360" s="268"/>
      <c r="N360" s="268"/>
      <c r="O360" s="268"/>
      <c r="AC360" s="229" t="s">
        <v>654</v>
      </c>
      <c r="AD360" s="273"/>
      <c r="AE360" s="230"/>
      <c r="AF360" s="248" t="s">
        <v>900</v>
      </c>
      <c r="AG360" s="249" t="s">
        <v>900</v>
      </c>
      <c r="AH360" s="250" t="s">
        <v>900</v>
      </c>
    </row>
    <row r="361" spans="2:34" ht="18" customHeight="1" x14ac:dyDescent="0.3">
      <c r="B361" s="216">
        <v>345</v>
      </c>
      <c r="C361" s="267"/>
      <c r="D361" s="267"/>
      <c r="E361" s="268"/>
      <c r="F361" s="268"/>
      <c r="G361" s="268"/>
      <c r="H361" s="268"/>
      <c r="I361" s="268"/>
      <c r="J361" s="268"/>
      <c r="K361" s="268"/>
      <c r="L361" s="268"/>
      <c r="M361" s="268"/>
      <c r="N361" s="268"/>
      <c r="O361" s="268"/>
      <c r="AC361" s="239" t="s">
        <v>655</v>
      </c>
      <c r="AD361" s="271"/>
      <c r="AE361" s="240"/>
      <c r="AF361" s="248" t="s">
        <v>900</v>
      </c>
      <c r="AG361" s="249" t="s">
        <v>900</v>
      </c>
      <c r="AH361" s="250" t="s">
        <v>900</v>
      </c>
    </row>
    <row r="362" spans="2:34" ht="18" customHeight="1" x14ac:dyDescent="0.3">
      <c r="B362" s="216">
        <v>346</v>
      </c>
      <c r="C362" s="267"/>
      <c r="D362" s="267"/>
      <c r="E362" s="268"/>
      <c r="F362" s="268"/>
      <c r="G362" s="268"/>
      <c r="H362" s="268"/>
      <c r="I362" s="268"/>
      <c r="J362" s="268"/>
      <c r="K362" s="268"/>
      <c r="L362" s="268"/>
      <c r="M362" s="268"/>
      <c r="N362" s="268"/>
      <c r="O362" s="268"/>
      <c r="AC362" s="229" t="s">
        <v>884</v>
      </c>
      <c r="AD362" s="273"/>
      <c r="AE362" s="230"/>
      <c r="AF362" s="248" t="s">
        <v>900</v>
      </c>
      <c r="AG362" s="249" t="s">
        <v>900</v>
      </c>
      <c r="AH362" s="250" t="s">
        <v>900</v>
      </c>
    </row>
    <row r="363" spans="2:34" ht="18" customHeight="1" x14ac:dyDescent="0.3">
      <c r="B363" s="216">
        <v>347</v>
      </c>
      <c r="C363" s="267"/>
      <c r="D363" s="267"/>
      <c r="E363" s="268"/>
      <c r="F363" s="268"/>
      <c r="G363" s="268"/>
      <c r="H363" s="268"/>
      <c r="I363" s="268"/>
      <c r="J363" s="268"/>
      <c r="K363" s="268"/>
      <c r="L363" s="268"/>
      <c r="M363" s="268"/>
      <c r="N363" s="268"/>
      <c r="O363" s="268"/>
      <c r="AC363" s="239" t="s">
        <v>885</v>
      </c>
      <c r="AD363" s="271"/>
      <c r="AE363" s="240"/>
      <c r="AF363" s="248" t="s">
        <v>900</v>
      </c>
      <c r="AG363" s="249" t="s">
        <v>900</v>
      </c>
      <c r="AH363" s="250" t="s">
        <v>900</v>
      </c>
    </row>
    <row r="364" spans="2:34" ht="18" customHeight="1" x14ac:dyDescent="0.3">
      <c r="B364" s="216">
        <v>348</v>
      </c>
      <c r="C364" s="267"/>
      <c r="D364" s="267"/>
      <c r="E364" s="268"/>
      <c r="F364" s="268"/>
      <c r="G364" s="268"/>
      <c r="H364" s="268"/>
      <c r="I364" s="268"/>
      <c r="J364" s="268"/>
      <c r="K364" s="268"/>
      <c r="L364" s="268"/>
      <c r="M364" s="268"/>
      <c r="N364" s="268"/>
      <c r="O364" s="268"/>
      <c r="AC364" s="229" t="s">
        <v>886</v>
      </c>
      <c r="AD364" s="273"/>
      <c r="AE364" s="230"/>
      <c r="AF364" s="248" t="s">
        <v>900</v>
      </c>
      <c r="AG364" s="249" t="s">
        <v>900</v>
      </c>
      <c r="AH364" s="250" t="s">
        <v>900</v>
      </c>
    </row>
    <row r="365" spans="2:34" ht="18" customHeight="1" thickBot="1" x14ac:dyDescent="0.35">
      <c r="B365" s="216">
        <v>349</v>
      </c>
      <c r="C365" s="267"/>
      <c r="D365" s="267"/>
      <c r="E365" s="268"/>
      <c r="F365" s="268"/>
      <c r="G365" s="268"/>
      <c r="H365" s="268"/>
      <c r="I365" s="268"/>
      <c r="J365" s="268"/>
      <c r="K365" s="268"/>
      <c r="L365" s="268"/>
      <c r="M365" s="268"/>
      <c r="N365" s="268"/>
      <c r="O365" s="268"/>
      <c r="AC365" s="231" t="s">
        <v>661</v>
      </c>
      <c r="AD365" s="297"/>
      <c r="AE365" s="232">
        <f>IFERROR(SUM(AE347:AE352)+SUM(AE353:AE358)+SUM(AE359:AE364),0)</f>
        <v>0</v>
      </c>
      <c r="AF365" s="236">
        <f>IFERROR(SUM(AF347:AF352)+SUM(AF353:AF358),0)</f>
        <v>0</v>
      </c>
      <c r="AG365" s="237">
        <f>IFERROR(SUM(AG347:AG352)+SUM(AG353:AG358),0)</f>
        <v>0</v>
      </c>
      <c r="AH365" s="238">
        <f>IFERROR(SUM(AH347:AH352)+SUM(AH353:AH358),0)</f>
        <v>0</v>
      </c>
    </row>
    <row r="366" spans="2:34" ht="18" customHeight="1" thickTop="1" thickBot="1" x14ac:dyDescent="0.35">
      <c r="B366" s="216">
        <v>350</v>
      </c>
      <c r="C366" s="267"/>
      <c r="D366" s="267"/>
      <c r="E366" s="268"/>
      <c r="F366" s="268"/>
      <c r="G366" s="268"/>
      <c r="H366" s="268"/>
      <c r="I366" s="268"/>
      <c r="J366" s="268"/>
      <c r="K366" s="268"/>
      <c r="L366" s="268"/>
      <c r="M366" s="268"/>
      <c r="N366" s="268"/>
      <c r="O366" s="268"/>
    </row>
    <row r="367" spans="2:34" ht="18" customHeight="1" thickTop="1" thickBot="1" x14ac:dyDescent="0.35">
      <c r="B367" s="216">
        <v>351</v>
      </c>
      <c r="C367" s="267"/>
      <c r="D367" s="267"/>
      <c r="E367" s="268"/>
      <c r="F367" s="268"/>
      <c r="G367" s="268"/>
      <c r="H367" s="268"/>
      <c r="I367" s="268"/>
      <c r="J367" s="268"/>
      <c r="K367" s="268"/>
      <c r="L367" s="268"/>
      <c r="M367" s="268"/>
      <c r="N367" s="268"/>
      <c r="O367" s="268"/>
      <c r="AB367" s="233">
        <v>15</v>
      </c>
      <c r="AC367" s="224" t="s">
        <v>901</v>
      </c>
      <c r="AD367" s="821"/>
      <c r="AE367" s="822"/>
      <c r="AF367" s="89"/>
      <c r="AG367" s="89"/>
      <c r="AH367" s="89"/>
    </row>
    <row r="368" spans="2:34" ht="18" customHeight="1" thickTop="1" x14ac:dyDescent="0.35">
      <c r="B368" s="216">
        <v>352</v>
      </c>
      <c r="C368" s="267"/>
      <c r="D368" s="267"/>
      <c r="E368" s="268"/>
      <c r="F368" s="268"/>
      <c r="G368" s="268"/>
      <c r="H368" s="268"/>
      <c r="I368" s="268"/>
      <c r="J368" s="268"/>
      <c r="K368" s="268"/>
      <c r="L368" s="268"/>
      <c r="M368" s="268"/>
      <c r="N368" s="268"/>
      <c r="O368" s="268"/>
      <c r="AB368"/>
      <c r="AC368" s="225" t="s">
        <v>656</v>
      </c>
      <c r="AD368" s="823"/>
      <c r="AE368" s="824"/>
      <c r="AF368" s="221"/>
      <c r="AG368" s="221"/>
      <c r="AH368" s="221"/>
    </row>
    <row r="369" spans="2:34" ht="18" customHeight="1" x14ac:dyDescent="0.3">
      <c r="B369" s="216">
        <v>353</v>
      </c>
      <c r="C369" s="267"/>
      <c r="D369" s="267"/>
      <c r="E369" s="268"/>
      <c r="F369" s="268"/>
      <c r="G369" s="268"/>
      <c r="H369" s="268"/>
      <c r="I369" s="268"/>
      <c r="J369" s="268"/>
      <c r="K369" s="268"/>
      <c r="L369" s="268"/>
      <c r="M369" s="268"/>
      <c r="N369" s="268"/>
      <c r="O369" s="268"/>
      <c r="AC369" s="225" t="s">
        <v>874</v>
      </c>
      <c r="AD369" s="825"/>
      <c r="AE369" s="826"/>
      <c r="AF369" s="827" t="s">
        <v>659</v>
      </c>
      <c r="AG369" s="827"/>
      <c r="AH369" s="827"/>
    </row>
    <row r="370" spans="2:34" ht="18" customHeight="1" thickBot="1" x14ac:dyDescent="0.35">
      <c r="B370" s="216">
        <v>354</v>
      </c>
      <c r="C370" s="267"/>
      <c r="D370" s="267"/>
      <c r="E370" s="268"/>
      <c r="F370" s="268"/>
      <c r="G370" s="268"/>
      <c r="H370" s="268"/>
      <c r="I370" s="268"/>
      <c r="J370" s="268"/>
      <c r="K370" s="268"/>
      <c r="L370" s="268"/>
      <c r="M370" s="268"/>
      <c r="N370" s="268"/>
      <c r="O370" s="268"/>
      <c r="AC370" s="225" t="s">
        <v>877</v>
      </c>
      <c r="AD370" s="823"/>
      <c r="AE370" s="824"/>
      <c r="AF370" s="827"/>
      <c r="AG370" s="827"/>
      <c r="AH370" s="827"/>
    </row>
    <row r="371" spans="2:34" ht="18" customHeight="1" thickTop="1" x14ac:dyDescent="0.3">
      <c r="B371" s="216">
        <v>355</v>
      </c>
      <c r="C371" s="267"/>
      <c r="D371" s="267"/>
      <c r="E371" s="268"/>
      <c r="F371" s="268"/>
      <c r="G371" s="268"/>
      <c r="H371" s="268"/>
      <c r="I371" s="268"/>
      <c r="J371" s="268"/>
      <c r="K371" s="268"/>
      <c r="L371" s="268"/>
      <c r="M371" s="268"/>
      <c r="N371" s="268"/>
      <c r="O371" s="268"/>
      <c r="AC371" s="226" t="s">
        <v>638</v>
      </c>
      <c r="AD371" s="227" t="s">
        <v>875</v>
      </c>
      <c r="AE371" s="228" t="s">
        <v>887</v>
      </c>
      <c r="AF371" s="245" t="s">
        <v>888</v>
      </c>
      <c r="AG371" s="246" t="s">
        <v>891</v>
      </c>
      <c r="AH371" s="247" t="s">
        <v>890</v>
      </c>
    </row>
    <row r="372" spans="2:34" ht="18" customHeight="1" x14ac:dyDescent="0.3">
      <c r="B372" s="216">
        <v>356</v>
      </c>
      <c r="C372" s="267"/>
      <c r="D372" s="267"/>
      <c r="E372" s="268"/>
      <c r="F372" s="268"/>
      <c r="G372" s="268"/>
      <c r="H372" s="268"/>
      <c r="I372" s="268"/>
      <c r="J372" s="268"/>
      <c r="K372" s="268"/>
      <c r="L372" s="268"/>
      <c r="M372" s="268"/>
      <c r="N372" s="268"/>
      <c r="O372" s="268"/>
      <c r="AC372" s="239" t="s">
        <v>647</v>
      </c>
      <c r="AD372" s="271"/>
      <c r="AE372" s="240"/>
      <c r="AF372" s="284" t="str">
        <f>IFERROR(IF(SUM(AE372:AE377)=0,"",AE372/SUM(AE372:AE377)),"")</f>
        <v/>
      </c>
      <c r="AG372" s="285" t="str">
        <f>IFERROR(IF(AF372="","",IF(NOT(AND(AD368="Oui",AD369="Oui")),0,IF(AF372*450&gt;450,450,ROUND(AF372*450,2)))),"")</f>
        <v/>
      </c>
      <c r="AH372" s="259"/>
    </row>
    <row r="373" spans="2:34" ht="18" customHeight="1" x14ac:dyDescent="0.3">
      <c r="B373" s="216">
        <v>357</v>
      </c>
      <c r="C373" s="267"/>
      <c r="D373" s="267"/>
      <c r="E373" s="268"/>
      <c r="F373" s="268"/>
      <c r="G373" s="268"/>
      <c r="H373" s="268"/>
      <c r="I373" s="268"/>
      <c r="J373" s="268"/>
      <c r="K373" s="268"/>
      <c r="L373" s="268"/>
      <c r="M373" s="268"/>
      <c r="N373" s="268"/>
      <c r="O373" s="268"/>
      <c r="AC373" s="229" t="s">
        <v>648</v>
      </c>
      <c r="AD373" s="273"/>
      <c r="AE373" s="230"/>
      <c r="AF373" s="284" t="str">
        <f>IFERROR(IF(SUM(AE372:AE377)=0,"",AE373/SUM(AE372:AE377)),"")</f>
        <v/>
      </c>
      <c r="AG373" s="285" t="str">
        <f>IFERROR(IF(AF373="","",IF(NOT(AND(AD368="Oui",AD369="Oui")),0,IF(AF373*450&gt;450,450,ROUND(AF373*450,2)))),"")</f>
        <v/>
      </c>
      <c r="AH373" s="259"/>
    </row>
    <row r="374" spans="2:34" ht="18" customHeight="1" x14ac:dyDescent="0.3">
      <c r="B374" s="216">
        <v>358</v>
      </c>
      <c r="C374" s="267"/>
      <c r="D374" s="267"/>
      <c r="E374" s="268"/>
      <c r="F374" s="268"/>
      <c r="G374" s="268"/>
      <c r="H374" s="268"/>
      <c r="I374" s="268"/>
      <c r="J374" s="268"/>
      <c r="K374" s="268"/>
      <c r="L374" s="268"/>
      <c r="M374" s="268"/>
      <c r="N374" s="268"/>
      <c r="O374" s="268"/>
      <c r="AC374" s="239" t="s">
        <v>649</v>
      </c>
      <c r="AD374" s="271"/>
      <c r="AE374" s="240"/>
      <c r="AF374" s="286" t="str">
        <f>IFERROR(IF(SUM(AE372:AE377)=0,"",AE374/SUM(AE372:AE377)),"")</f>
        <v/>
      </c>
      <c r="AG374" s="285" t="str">
        <f>IFERROR(IF(AF374="","",IF(NOT(AND(AD368="Oui",AD369="Oui")),0,IF(AF374*450&gt;450,450,ROUND(AF374*450,2)))),"")</f>
        <v/>
      </c>
      <c r="AH374" s="259"/>
    </row>
    <row r="375" spans="2:34" ht="18" customHeight="1" x14ac:dyDescent="0.3">
      <c r="B375" s="216">
        <v>359</v>
      </c>
      <c r="C375" s="267"/>
      <c r="D375" s="267"/>
      <c r="E375" s="268"/>
      <c r="F375" s="268"/>
      <c r="G375" s="268"/>
      <c r="H375" s="268"/>
      <c r="I375" s="268"/>
      <c r="J375" s="268"/>
      <c r="K375" s="268"/>
      <c r="L375" s="268"/>
      <c r="M375" s="268"/>
      <c r="N375" s="268"/>
      <c r="O375" s="268"/>
      <c r="AC375" s="229" t="s">
        <v>878</v>
      </c>
      <c r="AD375" s="273"/>
      <c r="AE375" s="230"/>
      <c r="AF375" s="286" t="str">
        <f>IFERROR(IF(SUM(AE372:AE377)=0,"",AE375/SUM(AE372:AE377)),"")</f>
        <v/>
      </c>
      <c r="AG375" s="285" t="str">
        <f>IFERROR(IF(AF375="","",IF(NOT(AND(AD368="Oui",AD369="Oui")),0,IF(AF375*450&gt;450,450,ROUND(AF375*450,2)))),"")</f>
        <v/>
      </c>
      <c r="AH375" s="259"/>
    </row>
    <row r="376" spans="2:34" ht="18" customHeight="1" x14ac:dyDescent="0.3">
      <c r="B376" s="216">
        <v>360</v>
      </c>
      <c r="C376" s="267"/>
      <c r="D376" s="267"/>
      <c r="E376" s="268"/>
      <c r="F376" s="268"/>
      <c r="G376" s="268"/>
      <c r="H376" s="268"/>
      <c r="I376" s="268"/>
      <c r="J376" s="268"/>
      <c r="K376" s="268"/>
      <c r="L376" s="268"/>
      <c r="M376" s="268"/>
      <c r="N376" s="268"/>
      <c r="O376" s="268"/>
      <c r="AC376" s="239" t="s">
        <v>879</v>
      </c>
      <c r="AD376" s="271"/>
      <c r="AE376" s="240"/>
      <c r="AF376" s="286" t="str">
        <f>IFERROR(IF(SUM(AE372:AE377)=0,"",AE376/SUM(AE372:AE377)),"")</f>
        <v/>
      </c>
      <c r="AG376" s="285" t="str">
        <f>IFERROR(IF(AF376="","",IF(NOT(AND(AD368="Oui",AD369="Oui")),0,IF(AF376*450&gt;450,450,ROUND(AF376*450,2)))),"")</f>
        <v/>
      </c>
      <c r="AH376" s="259"/>
    </row>
    <row r="377" spans="2:34" ht="18" customHeight="1" thickBot="1" x14ac:dyDescent="0.35">
      <c r="B377" s="216">
        <v>361</v>
      </c>
      <c r="C377" s="267"/>
      <c r="D377" s="267"/>
      <c r="E377" s="268"/>
      <c r="F377" s="268"/>
      <c r="G377" s="268"/>
      <c r="H377" s="268"/>
      <c r="I377" s="268"/>
      <c r="J377" s="268"/>
      <c r="K377" s="268"/>
      <c r="L377" s="268"/>
      <c r="M377" s="268"/>
      <c r="N377" s="268"/>
      <c r="O377" s="268"/>
      <c r="AC377" s="234" t="s">
        <v>880</v>
      </c>
      <c r="AD377" s="275"/>
      <c r="AE377" s="235"/>
      <c r="AF377" s="287" t="str">
        <f>IFERROR(IF(SUM(AE372:AE377)=0,"",AE377/SUM(AE372:AE377)),"")</f>
        <v/>
      </c>
      <c r="AG377" s="288" t="str">
        <f>IFERROR(IF(AF377="","",IF(NOT(AND(AD368="Oui",AD369="Oui")),0,IF(AF377*450&gt;450,450,ROUND(AF377*450,2)))),"")</f>
        <v/>
      </c>
      <c r="AH377" s="260"/>
    </row>
    <row r="378" spans="2:34" ht="18" customHeight="1" x14ac:dyDescent="0.3">
      <c r="B378" s="216">
        <v>362</v>
      </c>
      <c r="C378" s="267"/>
      <c r="D378" s="267"/>
      <c r="E378" s="268"/>
      <c r="F378" s="268"/>
      <c r="G378" s="268"/>
      <c r="H378" s="268"/>
      <c r="I378" s="268"/>
      <c r="J378" s="268"/>
      <c r="K378" s="268"/>
      <c r="L378" s="268"/>
      <c r="M378" s="268"/>
      <c r="N378" s="268"/>
      <c r="O378" s="268"/>
      <c r="AC378" s="241" t="s">
        <v>650</v>
      </c>
      <c r="AD378" s="277"/>
      <c r="AE378" s="242"/>
      <c r="AF378" s="289" t="str">
        <f>IFERROR(IF(SUM(AE378:AE383)=0,"",AE378/SUM(AE378:AE383)),"")</f>
        <v/>
      </c>
      <c r="AG378" s="290" t="str">
        <f>IFERROR(IF(AF378="","",IF(NOT(AND(AD368="Oui",AD369="Oui")),0,IF(AF378*450&gt;450,450,ROUND(AF378*450,2)))),"")</f>
        <v/>
      </c>
      <c r="AH378" s="261"/>
    </row>
    <row r="379" spans="2:34" ht="18" customHeight="1" x14ac:dyDescent="0.3">
      <c r="B379" s="216">
        <v>363</v>
      </c>
      <c r="C379" s="267"/>
      <c r="D379" s="267"/>
      <c r="E379" s="268"/>
      <c r="F379" s="268"/>
      <c r="G379" s="268"/>
      <c r="H379" s="268"/>
      <c r="I379" s="268"/>
      <c r="J379" s="268"/>
      <c r="K379" s="268"/>
      <c r="L379" s="268"/>
      <c r="M379" s="268"/>
      <c r="N379" s="268"/>
      <c r="O379" s="268"/>
      <c r="AC379" s="229" t="s">
        <v>651</v>
      </c>
      <c r="AD379" s="273"/>
      <c r="AE379" s="230"/>
      <c r="AF379" s="291" t="str">
        <f>IFERROR(IF(SUM(AE378:AE383)=0,"",AE379/SUM(AE378:AE383)),"")</f>
        <v/>
      </c>
      <c r="AG379" s="285" t="str">
        <f>IFERROR(IF(AF379="","",IF(NOT(AND(AD368="Oui",AD369="Oui")),0,IF(AF379*450&gt;450,450,ROUND(AF379*450,2)))),"")</f>
        <v/>
      </c>
      <c r="AH379" s="259"/>
    </row>
    <row r="380" spans="2:34" ht="18" customHeight="1" x14ac:dyDescent="0.3">
      <c r="B380" s="216">
        <v>364</v>
      </c>
      <c r="C380" s="267"/>
      <c r="D380" s="267"/>
      <c r="E380" s="268"/>
      <c r="F380" s="268"/>
      <c r="G380" s="268"/>
      <c r="H380" s="268"/>
      <c r="I380" s="268"/>
      <c r="J380" s="268"/>
      <c r="K380" s="268"/>
      <c r="L380" s="268"/>
      <c r="M380" s="268"/>
      <c r="N380" s="268"/>
      <c r="O380" s="268"/>
      <c r="AC380" s="239" t="s">
        <v>652</v>
      </c>
      <c r="AD380" s="271"/>
      <c r="AE380" s="240"/>
      <c r="AF380" s="291" t="str">
        <f>IFERROR(IF(SUM(AE378:AE383)=0,"",AE380/SUM(AE378:AE383)),"")</f>
        <v/>
      </c>
      <c r="AG380" s="285" t="str">
        <f>IFERROR(IF(AF380="","",IF(NOT(AND(AD368="Oui",AD369="Oui")),0,IF(AF380*450&gt;450,450,ROUND(AF380*450,2)))),"")</f>
        <v/>
      </c>
      <c r="AH380" s="259"/>
    </row>
    <row r="381" spans="2:34" ht="18" customHeight="1" x14ac:dyDescent="0.3">
      <c r="B381" s="216">
        <v>365</v>
      </c>
      <c r="C381" s="267"/>
      <c r="D381" s="267"/>
      <c r="E381" s="268"/>
      <c r="F381" s="268"/>
      <c r="G381" s="268"/>
      <c r="H381" s="268"/>
      <c r="I381" s="268"/>
      <c r="J381" s="268"/>
      <c r="K381" s="268"/>
      <c r="L381" s="268"/>
      <c r="M381" s="268"/>
      <c r="N381" s="268"/>
      <c r="O381" s="268"/>
      <c r="AC381" s="229" t="s">
        <v>881</v>
      </c>
      <c r="AD381" s="273"/>
      <c r="AE381" s="230"/>
      <c r="AF381" s="291" t="str">
        <f>IFERROR(IF(SUM(AE378:AE383)=0,"",AE381/SUM(AE378:AE383)),"")</f>
        <v/>
      </c>
      <c r="AG381" s="285" t="str">
        <f>IFERROR(IF(AF381="","",IF(NOT(AND(AD368="Oui",AD369="Oui")),0,IF(AF381*450&gt;450,450,ROUND(AF381*450,2)))),"")</f>
        <v/>
      </c>
      <c r="AH381" s="259"/>
    </row>
    <row r="382" spans="2:34" ht="18" customHeight="1" x14ac:dyDescent="0.3">
      <c r="B382" s="216">
        <v>366</v>
      </c>
      <c r="C382" s="267"/>
      <c r="D382" s="267"/>
      <c r="E382" s="268"/>
      <c r="F382" s="268"/>
      <c r="G382" s="268"/>
      <c r="H382" s="268"/>
      <c r="I382" s="268"/>
      <c r="J382" s="268"/>
      <c r="K382" s="268"/>
      <c r="L382" s="268"/>
      <c r="M382" s="268"/>
      <c r="N382" s="268"/>
      <c r="O382" s="268"/>
      <c r="AC382" s="239" t="s">
        <v>882</v>
      </c>
      <c r="AD382" s="271"/>
      <c r="AE382" s="240"/>
      <c r="AF382" s="291" t="str">
        <f>IFERROR(IF(SUM(AE378:AE383)=0,"",AE382/SUM(AE378:AE383)),"")</f>
        <v/>
      </c>
      <c r="AG382" s="285" t="str">
        <f>IFERROR(IF(AF382="","",IF(NOT(AND(AD368="Oui",AD369="Oui")),0,IF(AF382*450&gt;450,450,ROUND(AF382*450,2)))),"")</f>
        <v/>
      </c>
      <c r="AH382" s="259"/>
    </row>
    <row r="383" spans="2:34" ht="18" customHeight="1" thickBot="1" x14ac:dyDescent="0.35">
      <c r="B383" s="216">
        <v>367</v>
      </c>
      <c r="C383" s="267"/>
      <c r="D383" s="267"/>
      <c r="E383" s="268"/>
      <c r="F383" s="268"/>
      <c r="G383" s="268"/>
      <c r="H383" s="268"/>
      <c r="I383" s="268"/>
      <c r="J383" s="268"/>
      <c r="K383" s="268"/>
      <c r="L383" s="268"/>
      <c r="M383" s="268"/>
      <c r="N383" s="268"/>
      <c r="O383" s="268"/>
      <c r="AC383" s="234" t="s">
        <v>883</v>
      </c>
      <c r="AD383" s="275"/>
      <c r="AE383" s="235"/>
      <c r="AF383" s="292" t="str">
        <f>IFERROR(IF(SUM(AE378:AE383)=0,"",AE383/SUM(AE378:AE383)),"")</f>
        <v/>
      </c>
      <c r="AG383" s="288" t="str">
        <f>IFERROR(IF(AF383="","",IF(NOT(AND(AD368="Oui",AD369="Oui")),0,IF(AF383*450&gt;450,450,ROUND(AF383*450,2)))),"")</f>
        <v/>
      </c>
      <c r="AH383" s="260"/>
    </row>
    <row r="384" spans="2:34" ht="18" customHeight="1" x14ac:dyDescent="0.3">
      <c r="B384" s="216">
        <v>368</v>
      </c>
      <c r="C384" s="267"/>
      <c r="D384" s="267"/>
      <c r="E384" s="268"/>
      <c r="F384" s="268"/>
      <c r="G384" s="268"/>
      <c r="H384" s="268"/>
      <c r="I384" s="268"/>
      <c r="J384" s="268"/>
      <c r="K384" s="268"/>
      <c r="L384" s="268"/>
      <c r="M384" s="268"/>
      <c r="N384" s="268"/>
      <c r="O384" s="268"/>
      <c r="AC384" s="243" t="s">
        <v>653</v>
      </c>
      <c r="AD384" s="279"/>
      <c r="AE384" s="244"/>
      <c r="AF384" s="251" t="s">
        <v>900</v>
      </c>
      <c r="AG384" s="252" t="s">
        <v>900</v>
      </c>
      <c r="AH384" s="253" t="s">
        <v>900</v>
      </c>
    </row>
    <row r="385" spans="2:34" ht="18" customHeight="1" x14ac:dyDescent="0.3">
      <c r="B385" s="216">
        <v>369</v>
      </c>
      <c r="C385" s="267"/>
      <c r="D385" s="267"/>
      <c r="E385" s="268"/>
      <c r="F385" s="268"/>
      <c r="G385" s="268"/>
      <c r="H385" s="268"/>
      <c r="I385" s="268"/>
      <c r="J385" s="268"/>
      <c r="K385" s="268"/>
      <c r="L385" s="268"/>
      <c r="M385" s="268"/>
      <c r="N385" s="268"/>
      <c r="O385" s="268"/>
      <c r="AC385" s="229" t="s">
        <v>654</v>
      </c>
      <c r="AD385" s="273"/>
      <c r="AE385" s="230"/>
      <c r="AF385" s="248" t="s">
        <v>900</v>
      </c>
      <c r="AG385" s="249" t="s">
        <v>900</v>
      </c>
      <c r="AH385" s="250" t="s">
        <v>900</v>
      </c>
    </row>
    <row r="386" spans="2:34" ht="18" customHeight="1" x14ac:dyDescent="0.3">
      <c r="B386" s="216">
        <v>370</v>
      </c>
      <c r="C386" s="267"/>
      <c r="D386" s="267"/>
      <c r="E386" s="268"/>
      <c r="F386" s="268"/>
      <c r="G386" s="268"/>
      <c r="H386" s="268"/>
      <c r="I386" s="268"/>
      <c r="J386" s="268"/>
      <c r="K386" s="268"/>
      <c r="L386" s="268"/>
      <c r="M386" s="268"/>
      <c r="N386" s="268"/>
      <c r="O386" s="268"/>
      <c r="AC386" s="239" t="s">
        <v>655</v>
      </c>
      <c r="AD386" s="271"/>
      <c r="AE386" s="240"/>
      <c r="AF386" s="248" t="s">
        <v>900</v>
      </c>
      <c r="AG386" s="249" t="s">
        <v>900</v>
      </c>
      <c r="AH386" s="250" t="s">
        <v>900</v>
      </c>
    </row>
    <row r="387" spans="2:34" ht="18" customHeight="1" x14ac:dyDescent="0.3">
      <c r="B387" s="216">
        <v>371</v>
      </c>
      <c r="C387" s="267"/>
      <c r="D387" s="267"/>
      <c r="E387" s="268"/>
      <c r="F387" s="268"/>
      <c r="G387" s="268"/>
      <c r="H387" s="268"/>
      <c r="I387" s="268"/>
      <c r="J387" s="268"/>
      <c r="K387" s="268"/>
      <c r="L387" s="268"/>
      <c r="M387" s="268"/>
      <c r="N387" s="268"/>
      <c r="O387" s="268"/>
      <c r="AC387" s="229" t="s">
        <v>884</v>
      </c>
      <c r="AD387" s="273"/>
      <c r="AE387" s="230"/>
      <c r="AF387" s="248" t="s">
        <v>900</v>
      </c>
      <c r="AG387" s="249" t="s">
        <v>900</v>
      </c>
      <c r="AH387" s="250" t="s">
        <v>900</v>
      </c>
    </row>
    <row r="388" spans="2:34" ht="18" customHeight="1" x14ac:dyDescent="0.3">
      <c r="B388" s="216">
        <v>372</v>
      </c>
      <c r="C388" s="267"/>
      <c r="D388" s="267"/>
      <c r="E388" s="268"/>
      <c r="F388" s="268"/>
      <c r="G388" s="268"/>
      <c r="H388" s="268"/>
      <c r="I388" s="268"/>
      <c r="J388" s="268"/>
      <c r="K388" s="268"/>
      <c r="L388" s="268"/>
      <c r="M388" s="268"/>
      <c r="N388" s="268"/>
      <c r="O388" s="268"/>
      <c r="AC388" s="239" t="s">
        <v>885</v>
      </c>
      <c r="AD388" s="271"/>
      <c r="AE388" s="240"/>
      <c r="AF388" s="248" t="s">
        <v>900</v>
      </c>
      <c r="AG388" s="249" t="s">
        <v>900</v>
      </c>
      <c r="AH388" s="250" t="s">
        <v>900</v>
      </c>
    </row>
    <row r="389" spans="2:34" ht="18" customHeight="1" x14ac:dyDescent="0.3">
      <c r="B389" s="216">
        <v>373</v>
      </c>
      <c r="C389" s="267"/>
      <c r="D389" s="267"/>
      <c r="E389" s="268"/>
      <c r="F389" s="268"/>
      <c r="G389" s="268"/>
      <c r="H389" s="268"/>
      <c r="I389" s="268"/>
      <c r="J389" s="268"/>
      <c r="K389" s="268"/>
      <c r="L389" s="268"/>
      <c r="M389" s="268"/>
      <c r="N389" s="268"/>
      <c r="O389" s="268"/>
      <c r="AC389" s="229" t="s">
        <v>886</v>
      </c>
      <c r="AD389" s="273"/>
      <c r="AE389" s="230"/>
      <c r="AF389" s="248" t="s">
        <v>900</v>
      </c>
      <c r="AG389" s="249" t="s">
        <v>900</v>
      </c>
      <c r="AH389" s="250" t="s">
        <v>900</v>
      </c>
    </row>
    <row r="390" spans="2:34" ht="18" customHeight="1" thickBot="1" x14ac:dyDescent="0.35">
      <c r="B390" s="216">
        <v>374</v>
      </c>
      <c r="C390" s="267"/>
      <c r="D390" s="267"/>
      <c r="E390" s="268"/>
      <c r="F390" s="268"/>
      <c r="G390" s="268"/>
      <c r="H390" s="268"/>
      <c r="I390" s="268"/>
      <c r="J390" s="268"/>
      <c r="K390" s="268"/>
      <c r="L390" s="268"/>
      <c r="M390" s="268"/>
      <c r="N390" s="268"/>
      <c r="O390" s="268"/>
      <c r="AC390" s="231" t="s">
        <v>660</v>
      </c>
      <c r="AD390" s="297"/>
      <c r="AE390" s="232">
        <f>IFERROR(SUM(AE372:AE377)+SUM(AE378:AE383)+SUM(AE384:AE389),0)</f>
        <v>0</v>
      </c>
      <c r="AF390" s="236">
        <f>IFERROR(SUM(AF372:AF377)+SUM(AF378:AF383),0)</f>
        <v>0</v>
      </c>
      <c r="AG390" s="237">
        <f>IFERROR(SUM(AG372:AG377)+SUM(AG378:AG383),0)</f>
        <v>0</v>
      </c>
      <c r="AH390" s="238">
        <f>IFERROR(SUM(AH372:AH377)+SUM(AH378:AH383),0)</f>
        <v>0</v>
      </c>
    </row>
    <row r="391" spans="2:34" ht="18" customHeight="1" thickTop="1" thickBot="1" x14ac:dyDescent="0.35">
      <c r="B391" s="216">
        <v>375</v>
      </c>
      <c r="C391" s="267"/>
      <c r="D391" s="267"/>
      <c r="E391" s="268"/>
      <c r="F391" s="268"/>
      <c r="G391" s="268"/>
      <c r="H391" s="268"/>
      <c r="I391" s="268"/>
      <c r="J391" s="268"/>
      <c r="K391" s="268"/>
      <c r="L391" s="268"/>
      <c r="M391" s="268"/>
      <c r="N391" s="268"/>
      <c r="O391" s="268"/>
    </row>
    <row r="392" spans="2:34" ht="18" customHeight="1" thickTop="1" thickBot="1" x14ac:dyDescent="0.35">
      <c r="B392" s="216">
        <v>376</v>
      </c>
      <c r="C392" s="267"/>
      <c r="D392" s="267"/>
      <c r="E392" s="268"/>
      <c r="F392" s="268"/>
      <c r="G392" s="268"/>
      <c r="H392" s="268"/>
      <c r="I392" s="268"/>
      <c r="J392" s="268"/>
      <c r="K392" s="268"/>
      <c r="L392" s="268"/>
      <c r="M392" s="268"/>
      <c r="N392" s="268"/>
      <c r="O392" s="268"/>
      <c r="AB392" s="233">
        <v>16</v>
      </c>
      <c r="AC392" s="224" t="s">
        <v>901</v>
      </c>
      <c r="AD392" s="821"/>
      <c r="AE392" s="822"/>
      <c r="AF392" s="89"/>
      <c r="AG392" s="89"/>
      <c r="AH392" s="89"/>
    </row>
    <row r="393" spans="2:34" ht="18" customHeight="1" thickTop="1" x14ac:dyDescent="0.35">
      <c r="B393" s="216">
        <v>377</v>
      </c>
      <c r="C393" s="267"/>
      <c r="D393" s="267"/>
      <c r="E393" s="268"/>
      <c r="F393" s="268"/>
      <c r="G393" s="268"/>
      <c r="H393" s="268"/>
      <c r="I393" s="268"/>
      <c r="J393" s="268"/>
      <c r="K393" s="268"/>
      <c r="L393" s="268"/>
      <c r="M393" s="268"/>
      <c r="N393" s="268"/>
      <c r="O393" s="268"/>
      <c r="AB393"/>
      <c r="AC393" s="225" t="s">
        <v>656</v>
      </c>
      <c r="AD393" s="823"/>
      <c r="AE393" s="824"/>
      <c r="AF393" s="221"/>
      <c r="AG393" s="221"/>
      <c r="AH393" s="221"/>
    </row>
    <row r="394" spans="2:34" ht="18" customHeight="1" x14ac:dyDescent="0.3">
      <c r="B394" s="216">
        <v>378</v>
      </c>
      <c r="C394" s="267"/>
      <c r="D394" s="267"/>
      <c r="E394" s="268"/>
      <c r="F394" s="268"/>
      <c r="G394" s="268"/>
      <c r="H394" s="268"/>
      <c r="I394" s="268"/>
      <c r="J394" s="268"/>
      <c r="K394" s="268"/>
      <c r="L394" s="268"/>
      <c r="M394" s="268"/>
      <c r="N394" s="268"/>
      <c r="O394" s="268"/>
      <c r="AC394" s="225" t="s">
        <v>874</v>
      </c>
      <c r="AD394" s="825"/>
      <c r="AE394" s="826"/>
      <c r="AF394" s="827" t="s">
        <v>659</v>
      </c>
      <c r="AG394" s="827"/>
      <c r="AH394" s="827"/>
    </row>
    <row r="395" spans="2:34" ht="18" customHeight="1" thickBot="1" x14ac:dyDescent="0.35">
      <c r="B395" s="216">
        <v>379</v>
      </c>
      <c r="C395" s="267"/>
      <c r="D395" s="267"/>
      <c r="E395" s="268"/>
      <c r="F395" s="268"/>
      <c r="G395" s="268"/>
      <c r="H395" s="268"/>
      <c r="I395" s="268"/>
      <c r="J395" s="268"/>
      <c r="K395" s="268"/>
      <c r="L395" s="268"/>
      <c r="M395" s="268"/>
      <c r="N395" s="268"/>
      <c r="O395" s="268"/>
      <c r="AC395" s="225" t="s">
        <v>877</v>
      </c>
      <c r="AD395" s="823"/>
      <c r="AE395" s="824"/>
      <c r="AF395" s="827"/>
      <c r="AG395" s="827"/>
      <c r="AH395" s="827"/>
    </row>
    <row r="396" spans="2:34" ht="18" customHeight="1" thickTop="1" x14ac:dyDescent="0.3">
      <c r="B396" s="216">
        <v>380</v>
      </c>
      <c r="C396" s="267"/>
      <c r="D396" s="267"/>
      <c r="E396" s="268"/>
      <c r="F396" s="268"/>
      <c r="G396" s="268"/>
      <c r="H396" s="268"/>
      <c r="I396" s="268"/>
      <c r="J396" s="268"/>
      <c r="K396" s="268"/>
      <c r="L396" s="268"/>
      <c r="M396" s="268"/>
      <c r="N396" s="268"/>
      <c r="O396" s="268"/>
      <c r="AC396" s="226" t="s">
        <v>638</v>
      </c>
      <c r="AD396" s="227" t="s">
        <v>875</v>
      </c>
      <c r="AE396" s="228" t="s">
        <v>887</v>
      </c>
      <c r="AF396" s="245" t="s">
        <v>888</v>
      </c>
      <c r="AG396" s="246" t="s">
        <v>891</v>
      </c>
      <c r="AH396" s="247" t="s">
        <v>890</v>
      </c>
    </row>
    <row r="397" spans="2:34" ht="18" customHeight="1" x14ac:dyDescent="0.3">
      <c r="B397" s="216">
        <v>381</v>
      </c>
      <c r="C397" s="267"/>
      <c r="D397" s="267"/>
      <c r="E397" s="268"/>
      <c r="F397" s="268"/>
      <c r="G397" s="268"/>
      <c r="H397" s="268"/>
      <c r="I397" s="268"/>
      <c r="J397" s="268"/>
      <c r="K397" s="268"/>
      <c r="L397" s="268"/>
      <c r="M397" s="268"/>
      <c r="N397" s="268"/>
      <c r="O397" s="268"/>
      <c r="AC397" s="239" t="s">
        <v>647</v>
      </c>
      <c r="AD397" s="271"/>
      <c r="AE397" s="240"/>
      <c r="AF397" s="284" t="str">
        <f>IFERROR(IF(SUM(AE397:AE402)=0,"",AE397/SUM(AE397:AE402)),"")</f>
        <v/>
      </c>
      <c r="AG397" s="285" t="str">
        <f>IFERROR(IF(AF397="","",IF(NOT(AND(AD393="Oui",AD394="Oui")),0,IF(AF397*450&gt;450,450,ROUND(AF397*450,2)))),"")</f>
        <v/>
      </c>
      <c r="AH397" s="259"/>
    </row>
    <row r="398" spans="2:34" ht="18" customHeight="1" x14ac:dyDescent="0.3">
      <c r="B398" s="216">
        <v>382</v>
      </c>
      <c r="C398" s="267"/>
      <c r="D398" s="267"/>
      <c r="E398" s="268"/>
      <c r="F398" s="268"/>
      <c r="G398" s="268"/>
      <c r="H398" s="268"/>
      <c r="I398" s="268"/>
      <c r="J398" s="268"/>
      <c r="K398" s="268"/>
      <c r="L398" s="268"/>
      <c r="M398" s="268"/>
      <c r="N398" s="268"/>
      <c r="O398" s="268"/>
      <c r="AC398" s="229" t="s">
        <v>648</v>
      </c>
      <c r="AD398" s="273"/>
      <c r="AE398" s="230"/>
      <c r="AF398" s="284" t="str">
        <f>IFERROR(IF(SUM(AE397:AE402)=0,"",AE398/SUM(AE397:AE402)),"")</f>
        <v/>
      </c>
      <c r="AG398" s="285" t="str">
        <f>IFERROR(IF(AF398="","",IF(NOT(AND(AD393="Oui",AD394="Oui")),0,IF(AF398*450&gt;450,450,ROUND(AF398*450,2)))),"")</f>
        <v/>
      </c>
      <c r="AH398" s="259"/>
    </row>
    <row r="399" spans="2:34" ht="18" customHeight="1" x14ac:dyDescent="0.3">
      <c r="B399" s="216">
        <v>383</v>
      </c>
      <c r="C399" s="267"/>
      <c r="D399" s="267"/>
      <c r="E399" s="268"/>
      <c r="F399" s="268"/>
      <c r="G399" s="268"/>
      <c r="H399" s="268"/>
      <c r="I399" s="268"/>
      <c r="J399" s="268"/>
      <c r="K399" s="268"/>
      <c r="L399" s="268"/>
      <c r="M399" s="268"/>
      <c r="N399" s="268"/>
      <c r="O399" s="268"/>
      <c r="AC399" s="239" t="s">
        <v>649</v>
      </c>
      <c r="AD399" s="271"/>
      <c r="AE399" s="240"/>
      <c r="AF399" s="286" t="str">
        <f>IFERROR(IF(SUM(AE397:AE402)=0,"",AE399/SUM(AE397:AE402)),"")</f>
        <v/>
      </c>
      <c r="AG399" s="285" t="str">
        <f>IFERROR(IF(AF399="","",IF(NOT(AND(AD393="Oui",AD394="Oui")),0,IF(AF399*450&gt;450,450,ROUND(AF399*450,2)))),"")</f>
        <v/>
      </c>
      <c r="AH399" s="259"/>
    </row>
    <row r="400" spans="2:34" ht="18" customHeight="1" x14ac:dyDescent="0.3">
      <c r="B400" s="216">
        <v>384</v>
      </c>
      <c r="C400" s="267"/>
      <c r="D400" s="267"/>
      <c r="E400" s="268"/>
      <c r="F400" s="268"/>
      <c r="G400" s="268"/>
      <c r="H400" s="268"/>
      <c r="I400" s="268"/>
      <c r="J400" s="268"/>
      <c r="K400" s="268"/>
      <c r="L400" s="268"/>
      <c r="M400" s="268"/>
      <c r="N400" s="268"/>
      <c r="O400" s="268"/>
      <c r="AC400" s="229" t="s">
        <v>878</v>
      </c>
      <c r="AD400" s="273"/>
      <c r="AE400" s="230"/>
      <c r="AF400" s="286" t="str">
        <f>IFERROR(IF(SUM(AE397:AE402)=0,"",AE400/SUM(AE397:AE402)),"")</f>
        <v/>
      </c>
      <c r="AG400" s="285" t="str">
        <f>IFERROR(IF(AF400="","",IF(NOT(AND(AD393="Oui",AD394="Oui")),0,IF(AF400*450&gt;450,450,ROUND(AF400*450,2)))),"")</f>
        <v/>
      </c>
      <c r="AH400" s="259"/>
    </row>
    <row r="401" spans="2:34" ht="18" customHeight="1" x14ac:dyDescent="0.3">
      <c r="B401" s="216">
        <v>385</v>
      </c>
      <c r="C401" s="267"/>
      <c r="D401" s="267"/>
      <c r="E401" s="268"/>
      <c r="F401" s="268"/>
      <c r="G401" s="268"/>
      <c r="H401" s="268"/>
      <c r="I401" s="268"/>
      <c r="J401" s="268"/>
      <c r="K401" s="268"/>
      <c r="L401" s="268"/>
      <c r="M401" s="268"/>
      <c r="N401" s="268"/>
      <c r="O401" s="268"/>
      <c r="AC401" s="239" t="s">
        <v>879</v>
      </c>
      <c r="AD401" s="271"/>
      <c r="AE401" s="240"/>
      <c r="AF401" s="286" t="str">
        <f>IFERROR(IF(SUM(AE397:AE402)=0,"",AE401/SUM(AE397:AE402)),"")</f>
        <v/>
      </c>
      <c r="AG401" s="285" t="str">
        <f>IFERROR(IF(AF401="","",IF(NOT(AND(AD393="Oui",AD394="Oui")),0,IF(AF401*450&gt;450,450,ROUND(AF401*450,2)))),"")</f>
        <v/>
      </c>
      <c r="AH401" s="259"/>
    </row>
    <row r="402" spans="2:34" ht="18" customHeight="1" thickBot="1" x14ac:dyDescent="0.35">
      <c r="B402" s="216">
        <v>386</v>
      </c>
      <c r="C402" s="267"/>
      <c r="D402" s="267"/>
      <c r="E402" s="268"/>
      <c r="F402" s="268"/>
      <c r="G402" s="268"/>
      <c r="H402" s="268"/>
      <c r="I402" s="268"/>
      <c r="J402" s="268"/>
      <c r="K402" s="268"/>
      <c r="L402" s="268"/>
      <c r="M402" s="268"/>
      <c r="N402" s="268"/>
      <c r="O402" s="268"/>
      <c r="AC402" s="234" t="s">
        <v>880</v>
      </c>
      <c r="AD402" s="275"/>
      <c r="AE402" s="235"/>
      <c r="AF402" s="287" t="str">
        <f>IFERROR(IF(SUM(AE397:AE402)=0,"",AE402/SUM(AE397:AE402)),"")</f>
        <v/>
      </c>
      <c r="AG402" s="288" t="str">
        <f>IFERROR(IF(AF402="","",IF(NOT(AND(AD393="Oui",AD394="Oui")),0,IF(AF402*450&gt;450,450,ROUND(AF402*450,2)))),"")</f>
        <v/>
      </c>
      <c r="AH402" s="260"/>
    </row>
    <row r="403" spans="2:34" ht="18" customHeight="1" x14ac:dyDescent="0.3">
      <c r="B403" s="216">
        <v>387</v>
      </c>
      <c r="C403" s="267"/>
      <c r="D403" s="267"/>
      <c r="E403" s="268"/>
      <c r="F403" s="268"/>
      <c r="G403" s="268"/>
      <c r="H403" s="268"/>
      <c r="I403" s="268"/>
      <c r="J403" s="268"/>
      <c r="K403" s="268"/>
      <c r="L403" s="268"/>
      <c r="M403" s="268"/>
      <c r="N403" s="268"/>
      <c r="O403" s="268"/>
      <c r="AC403" s="241" t="s">
        <v>650</v>
      </c>
      <c r="AD403" s="277"/>
      <c r="AE403" s="242"/>
      <c r="AF403" s="289" t="str">
        <f>IFERROR(IF(SUM(AE403:AE408)=0,"",AE403/SUM(AE403:AE408)),"")</f>
        <v/>
      </c>
      <c r="AG403" s="290" t="str">
        <f>IFERROR(IF(AF403="","",IF(NOT(AND(AD393="Oui",AD394="Oui")),0,IF(AF403*450&gt;450,450,ROUND(AF403*450,2)))),"")</f>
        <v/>
      </c>
      <c r="AH403" s="261"/>
    </row>
    <row r="404" spans="2:34" ht="18" customHeight="1" x14ac:dyDescent="0.3">
      <c r="B404" s="216">
        <v>388</v>
      </c>
      <c r="C404" s="267"/>
      <c r="D404" s="267"/>
      <c r="E404" s="268"/>
      <c r="F404" s="268"/>
      <c r="G404" s="268"/>
      <c r="H404" s="268"/>
      <c r="I404" s="268"/>
      <c r="J404" s="268"/>
      <c r="K404" s="268"/>
      <c r="L404" s="268"/>
      <c r="M404" s="268"/>
      <c r="N404" s="268"/>
      <c r="O404" s="268"/>
      <c r="AC404" s="229" t="s">
        <v>651</v>
      </c>
      <c r="AD404" s="273"/>
      <c r="AE404" s="230"/>
      <c r="AF404" s="291" t="str">
        <f>IFERROR(IF(SUM(AE403:AE408)=0,"",AE404/SUM(AE403:AE408)),"")</f>
        <v/>
      </c>
      <c r="AG404" s="285" t="str">
        <f>IFERROR(IF(AF404="","",IF(NOT(AND(AD393="Oui",AD394="Oui")),0,IF(AF404*450&gt;450,450,ROUND(AF404*450,2)))),"")</f>
        <v/>
      </c>
      <c r="AH404" s="259"/>
    </row>
    <row r="405" spans="2:34" ht="18" customHeight="1" x14ac:dyDescent="0.3">
      <c r="B405" s="216">
        <v>389</v>
      </c>
      <c r="C405" s="267"/>
      <c r="D405" s="267"/>
      <c r="E405" s="268"/>
      <c r="F405" s="268"/>
      <c r="G405" s="268"/>
      <c r="H405" s="268"/>
      <c r="I405" s="268"/>
      <c r="J405" s="268"/>
      <c r="K405" s="268"/>
      <c r="L405" s="268"/>
      <c r="M405" s="268"/>
      <c r="N405" s="268"/>
      <c r="O405" s="268"/>
      <c r="AC405" s="239" t="s">
        <v>652</v>
      </c>
      <c r="AD405" s="271"/>
      <c r="AE405" s="240"/>
      <c r="AF405" s="291" t="str">
        <f>IFERROR(IF(SUM(AE403:AE408)=0,"",AE405/SUM(AE403:AE408)),"")</f>
        <v/>
      </c>
      <c r="AG405" s="285" t="str">
        <f>IFERROR(IF(AF405="","",IF(NOT(AND(AD393="Oui",AD394="Oui")),0,IF(AF405*450&gt;450,450,ROUND(AF405*450,2)))),"")</f>
        <v/>
      </c>
      <c r="AH405" s="259"/>
    </row>
    <row r="406" spans="2:34" ht="18" customHeight="1" x14ac:dyDescent="0.3">
      <c r="B406" s="216">
        <v>390</v>
      </c>
      <c r="C406" s="267"/>
      <c r="D406" s="267"/>
      <c r="E406" s="268"/>
      <c r="F406" s="268"/>
      <c r="G406" s="268"/>
      <c r="H406" s="268"/>
      <c r="I406" s="268"/>
      <c r="J406" s="268"/>
      <c r="K406" s="268"/>
      <c r="L406" s="268"/>
      <c r="M406" s="268"/>
      <c r="N406" s="268"/>
      <c r="O406" s="268"/>
      <c r="AC406" s="229" t="s">
        <v>881</v>
      </c>
      <c r="AD406" s="273"/>
      <c r="AE406" s="230"/>
      <c r="AF406" s="291" t="str">
        <f>IFERROR(IF(SUM(AE403:AE408)=0,"",AE406/SUM(AE403:AE408)),"")</f>
        <v/>
      </c>
      <c r="AG406" s="285" t="str">
        <f>IFERROR(IF(AF406="","",IF(NOT(AND(AD393="Oui",AD394="Oui")),0,IF(AF406*450&gt;450,450,ROUND(AF406*450,2)))),"")</f>
        <v/>
      </c>
      <c r="AH406" s="259"/>
    </row>
    <row r="407" spans="2:34" ht="18" customHeight="1" x14ac:dyDescent="0.3">
      <c r="B407" s="216">
        <v>391</v>
      </c>
      <c r="C407" s="267"/>
      <c r="D407" s="267"/>
      <c r="E407" s="268"/>
      <c r="F407" s="268"/>
      <c r="G407" s="268"/>
      <c r="H407" s="268"/>
      <c r="I407" s="268"/>
      <c r="J407" s="268"/>
      <c r="K407" s="268"/>
      <c r="L407" s="268"/>
      <c r="M407" s="268"/>
      <c r="N407" s="268"/>
      <c r="O407" s="268"/>
      <c r="AC407" s="239" t="s">
        <v>882</v>
      </c>
      <c r="AD407" s="271"/>
      <c r="AE407" s="240"/>
      <c r="AF407" s="291" t="str">
        <f>IFERROR(IF(SUM(AE403:AE408)=0,"",AE407/SUM(AE403:AE408)),"")</f>
        <v/>
      </c>
      <c r="AG407" s="285" t="str">
        <f>IFERROR(IF(AF407="","",IF(NOT(AND(AD393="Oui",AD394="Oui")),0,IF(AF407*450&gt;450,450,ROUND(AF407*450,2)))),"")</f>
        <v/>
      </c>
      <c r="AH407" s="259"/>
    </row>
    <row r="408" spans="2:34" ht="18" customHeight="1" thickBot="1" x14ac:dyDescent="0.35">
      <c r="B408" s="216">
        <v>392</v>
      </c>
      <c r="C408" s="267"/>
      <c r="D408" s="267"/>
      <c r="E408" s="268"/>
      <c r="F408" s="268"/>
      <c r="G408" s="268"/>
      <c r="H408" s="268"/>
      <c r="I408" s="268"/>
      <c r="J408" s="268"/>
      <c r="K408" s="268"/>
      <c r="L408" s="268"/>
      <c r="M408" s="268"/>
      <c r="N408" s="268"/>
      <c r="O408" s="268"/>
      <c r="AC408" s="234" t="s">
        <v>883</v>
      </c>
      <c r="AD408" s="275"/>
      <c r="AE408" s="235"/>
      <c r="AF408" s="292" t="str">
        <f>IFERROR(IF(SUM(AE403:AE408)=0,"",AE408/SUM(AE403:AE408)),"")</f>
        <v/>
      </c>
      <c r="AG408" s="288" t="str">
        <f>IFERROR(IF(AF408="","",IF(NOT(AND(AD393="Oui",AD394="Oui")),0,IF(AF408*450&gt;450,450,ROUND(AF408*450,2)))),"")</f>
        <v/>
      </c>
      <c r="AH408" s="260"/>
    </row>
    <row r="409" spans="2:34" ht="18" customHeight="1" x14ac:dyDescent="0.3">
      <c r="B409" s="216">
        <v>393</v>
      </c>
      <c r="C409" s="267"/>
      <c r="D409" s="267"/>
      <c r="E409" s="268"/>
      <c r="F409" s="268"/>
      <c r="G409" s="268"/>
      <c r="H409" s="268"/>
      <c r="I409" s="268"/>
      <c r="J409" s="268"/>
      <c r="K409" s="268"/>
      <c r="L409" s="268"/>
      <c r="M409" s="268"/>
      <c r="N409" s="268"/>
      <c r="O409" s="268"/>
      <c r="AC409" s="243" t="s">
        <v>653</v>
      </c>
      <c r="AD409" s="279"/>
      <c r="AE409" s="244"/>
      <c r="AF409" s="251" t="s">
        <v>900</v>
      </c>
      <c r="AG409" s="252" t="s">
        <v>900</v>
      </c>
      <c r="AH409" s="253" t="s">
        <v>900</v>
      </c>
    </row>
    <row r="410" spans="2:34" ht="18" customHeight="1" x14ac:dyDescent="0.3">
      <c r="B410" s="216">
        <v>394</v>
      </c>
      <c r="C410" s="267"/>
      <c r="D410" s="267"/>
      <c r="E410" s="268"/>
      <c r="F410" s="268"/>
      <c r="G410" s="268"/>
      <c r="H410" s="268"/>
      <c r="I410" s="268"/>
      <c r="J410" s="268"/>
      <c r="K410" s="268"/>
      <c r="L410" s="268"/>
      <c r="M410" s="268"/>
      <c r="N410" s="268"/>
      <c r="O410" s="268"/>
      <c r="AC410" s="229" t="s">
        <v>654</v>
      </c>
      <c r="AD410" s="273"/>
      <c r="AE410" s="230"/>
      <c r="AF410" s="248" t="s">
        <v>900</v>
      </c>
      <c r="AG410" s="249" t="s">
        <v>900</v>
      </c>
      <c r="AH410" s="250" t="s">
        <v>900</v>
      </c>
    </row>
    <row r="411" spans="2:34" ht="18" customHeight="1" x14ac:dyDescent="0.3">
      <c r="B411" s="216">
        <v>395</v>
      </c>
      <c r="C411" s="267"/>
      <c r="D411" s="267"/>
      <c r="E411" s="268"/>
      <c r="F411" s="268"/>
      <c r="G411" s="268"/>
      <c r="H411" s="268"/>
      <c r="I411" s="268"/>
      <c r="J411" s="268"/>
      <c r="K411" s="268"/>
      <c r="L411" s="268"/>
      <c r="M411" s="268"/>
      <c r="N411" s="268"/>
      <c r="O411" s="268"/>
      <c r="AC411" s="239" t="s">
        <v>655</v>
      </c>
      <c r="AD411" s="271"/>
      <c r="AE411" s="240"/>
      <c r="AF411" s="248" t="s">
        <v>900</v>
      </c>
      <c r="AG411" s="249" t="s">
        <v>900</v>
      </c>
      <c r="AH411" s="250" t="s">
        <v>900</v>
      </c>
    </row>
    <row r="412" spans="2:34" ht="18" customHeight="1" x14ac:dyDescent="0.3">
      <c r="B412" s="216">
        <v>396</v>
      </c>
      <c r="C412" s="267"/>
      <c r="D412" s="267"/>
      <c r="E412" s="268"/>
      <c r="F412" s="268"/>
      <c r="G412" s="268"/>
      <c r="H412" s="268"/>
      <c r="I412" s="268"/>
      <c r="J412" s="268"/>
      <c r="K412" s="268"/>
      <c r="L412" s="268"/>
      <c r="M412" s="268"/>
      <c r="N412" s="268"/>
      <c r="O412" s="268"/>
      <c r="AC412" s="229" t="s">
        <v>884</v>
      </c>
      <c r="AD412" s="273"/>
      <c r="AE412" s="230"/>
      <c r="AF412" s="248" t="s">
        <v>900</v>
      </c>
      <c r="AG412" s="249" t="s">
        <v>900</v>
      </c>
      <c r="AH412" s="250" t="s">
        <v>900</v>
      </c>
    </row>
    <row r="413" spans="2:34" ht="18" customHeight="1" x14ac:dyDescent="0.3">
      <c r="B413" s="216">
        <v>397</v>
      </c>
      <c r="C413" s="267"/>
      <c r="D413" s="267"/>
      <c r="E413" s="268"/>
      <c r="F413" s="268"/>
      <c r="G413" s="268"/>
      <c r="H413" s="268"/>
      <c r="I413" s="268"/>
      <c r="J413" s="268"/>
      <c r="K413" s="268"/>
      <c r="L413" s="268"/>
      <c r="M413" s="268"/>
      <c r="N413" s="268"/>
      <c r="O413" s="268"/>
      <c r="AC413" s="239" t="s">
        <v>885</v>
      </c>
      <c r="AD413" s="271"/>
      <c r="AE413" s="240"/>
      <c r="AF413" s="248" t="s">
        <v>900</v>
      </c>
      <c r="AG413" s="249" t="s">
        <v>900</v>
      </c>
      <c r="AH413" s="250" t="s">
        <v>900</v>
      </c>
    </row>
    <row r="414" spans="2:34" ht="18" customHeight="1" x14ac:dyDescent="0.3">
      <c r="B414" s="216">
        <v>398</v>
      </c>
      <c r="C414" s="267"/>
      <c r="D414" s="267"/>
      <c r="E414" s="268"/>
      <c r="F414" s="268"/>
      <c r="G414" s="268"/>
      <c r="H414" s="268"/>
      <c r="I414" s="268"/>
      <c r="J414" s="268"/>
      <c r="K414" s="268"/>
      <c r="L414" s="268"/>
      <c r="M414" s="268"/>
      <c r="N414" s="268"/>
      <c r="O414" s="268"/>
      <c r="AC414" s="229" t="s">
        <v>886</v>
      </c>
      <c r="AD414" s="273"/>
      <c r="AE414" s="230"/>
      <c r="AF414" s="248" t="s">
        <v>900</v>
      </c>
      <c r="AG414" s="249" t="s">
        <v>900</v>
      </c>
      <c r="AH414" s="250" t="s">
        <v>900</v>
      </c>
    </row>
    <row r="415" spans="2:34" ht="18" customHeight="1" thickBot="1" x14ac:dyDescent="0.35">
      <c r="B415" s="216">
        <v>399</v>
      </c>
      <c r="C415" s="267"/>
      <c r="D415" s="267"/>
      <c r="E415" s="268"/>
      <c r="F415" s="268"/>
      <c r="G415" s="268"/>
      <c r="H415" s="268"/>
      <c r="I415" s="268"/>
      <c r="J415" s="268"/>
      <c r="K415" s="268"/>
      <c r="L415" s="268"/>
      <c r="M415" s="268"/>
      <c r="N415" s="268"/>
      <c r="O415" s="268"/>
      <c r="AC415" s="231" t="s">
        <v>673</v>
      </c>
      <c r="AD415" s="297"/>
      <c r="AE415" s="232">
        <f>IFERROR(SUM(AE397:AE402)+SUM(AE403:AE408)+SUM(AE409:AE414),0)</f>
        <v>0</v>
      </c>
      <c r="AF415" s="236">
        <f>IFERROR(SUM(AF397:AF402)+SUM(AF403:AF408),0)</f>
        <v>0</v>
      </c>
      <c r="AG415" s="237">
        <f>IFERROR(SUM(AG397:AG402)+SUM(AG403:AG408),0)</f>
        <v>0</v>
      </c>
      <c r="AH415" s="238">
        <f>IFERROR(SUM(AH397:AH402)+SUM(AH403:AH408),0)</f>
        <v>0</v>
      </c>
    </row>
    <row r="416" spans="2:34" ht="13.5" thickTop="1" x14ac:dyDescent="0.3"/>
  </sheetData>
  <sheetProtection algorithmName="SHA-512" hashValue="qczDw4BtoE09WjCI2JwrXg9gexQ82+fcYaVIFK2Z/jRt93bKoGOkIEKa9dpkXEiu+lt1zwttDNji2SZdTuZwSg==" saltValue="8m+MhO1suSSYAXVyeHvlQQ==" spinCount="100000" sheet="1" objects="1" scenarios="1"/>
  <mergeCells count="90">
    <mergeCell ref="AD18:AE18"/>
    <mergeCell ref="AD19:AE19"/>
    <mergeCell ref="AD20:AE20"/>
    <mergeCell ref="AF19:AH20"/>
    <mergeCell ref="C1:O1"/>
    <mergeCell ref="AA1:AH1"/>
    <mergeCell ref="AD17:AE17"/>
    <mergeCell ref="I15:O15"/>
    <mergeCell ref="K4:L4"/>
    <mergeCell ref="AB12:AH12"/>
    <mergeCell ref="X15:Y15"/>
    <mergeCell ref="AC14:AH16"/>
    <mergeCell ref="Q12:Y14"/>
    <mergeCell ref="C4:H4"/>
    <mergeCell ref="C12:O12"/>
    <mergeCell ref="AD42:AE42"/>
    <mergeCell ref="AD43:AE43"/>
    <mergeCell ref="AD44:AE44"/>
    <mergeCell ref="AF44:AH45"/>
    <mergeCell ref="AD45:AE45"/>
    <mergeCell ref="AD67:AE67"/>
    <mergeCell ref="AD68:AE68"/>
    <mergeCell ref="AD69:AE69"/>
    <mergeCell ref="AF69:AH70"/>
    <mergeCell ref="AD70:AE70"/>
    <mergeCell ref="AD92:AE92"/>
    <mergeCell ref="AD93:AE93"/>
    <mergeCell ref="AD94:AE94"/>
    <mergeCell ref="AF94:AH95"/>
    <mergeCell ref="AD95:AE95"/>
    <mergeCell ref="AD117:AE117"/>
    <mergeCell ref="AD118:AE118"/>
    <mergeCell ref="AD119:AE119"/>
    <mergeCell ref="AF119:AH120"/>
    <mergeCell ref="AD120:AE120"/>
    <mergeCell ref="AD142:AE142"/>
    <mergeCell ref="AD143:AE143"/>
    <mergeCell ref="AD144:AE144"/>
    <mergeCell ref="AF144:AH145"/>
    <mergeCell ref="AD145:AE145"/>
    <mergeCell ref="AD167:AE167"/>
    <mergeCell ref="AD168:AE168"/>
    <mergeCell ref="AD169:AE169"/>
    <mergeCell ref="AF169:AH170"/>
    <mergeCell ref="AD170:AE170"/>
    <mergeCell ref="AD192:AE192"/>
    <mergeCell ref="AD193:AE193"/>
    <mergeCell ref="AD194:AE194"/>
    <mergeCell ref="AF194:AH195"/>
    <mergeCell ref="AD195:AE195"/>
    <mergeCell ref="AD217:AE217"/>
    <mergeCell ref="AD218:AE218"/>
    <mergeCell ref="AD219:AE219"/>
    <mergeCell ref="AF219:AH220"/>
    <mergeCell ref="AD220:AE220"/>
    <mergeCell ref="AD242:AE242"/>
    <mergeCell ref="AD243:AE243"/>
    <mergeCell ref="AD244:AE244"/>
    <mergeCell ref="AF244:AH245"/>
    <mergeCell ref="AD245:AE245"/>
    <mergeCell ref="AD267:AE267"/>
    <mergeCell ref="AD268:AE268"/>
    <mergeCell ref="AD269:AE269"/>
    <mergeCell ref="AF269:AH270"/>
    <mergeCell ref="AD270:AE270"/>
    <mergeCell ref="AD292:AE292"/>
    <mergeCell ref="AD293:AE293"/>
    <mergeCell ref="AD294:AE294"/>
    <mergeCell ref="AF294:AH295"/>
    <mergeCell ref="AD295:AE295"/>
    <mergeCell ref="AD317:AE317"/>
    <mergeCell ref="AD318:AE318"/>
    <mergeCell ref="AD319:AE319"/>
    <mergeCell ref="AF319:AH320"/>
    <mergeCell ref="AD320:AE320"/>
    <mergeCell ref="AD342:AE342"/>
    <mergeCell ref="AD343:AE343"/>
    <mergeCell ref="AD344:AE344"/>
    <mergeCell ref="AF344:AH345"/>
    <mergeCell ref="AD345:AE345"/>
    <mergeCell ref="AD367:AE367"/>
    <mergeCell ref="AD368:AE368"/>
    <mergeCell ref="AD369:AE369"/>
    <mergeCell ref="AF369:AH370"/>
    <mergeCell ref="AD370:AE370"/>
    <mergeCell ref="AD392:AE392"/>
    <mergeCell ref="AD393:AE393"/>
    <mergeCell ref="AD394:AE394"/>
    <mergeCell ref="AF394:AH395"/>
    <mergeCell ref="AD395:AE395"/>
  </mergeCells>
  <phoneticPr fontId="18" type="noConversion"/>
  <conditionalFormatting sqref="H17:H415">
    <cfRule type="expression" dxfId="5" priority="4">
      <formula>$G17="Oui"</formula>
    </cfRule>
  </conditionalFormatting>
  <conditionalFormatting sqref="AD18:AD415">
    <cfRule type="expression" dxfId="4" priority="3">
      <formula>$AD18="Non"</formula>
    </cfRule>
  </conditionalFormatting>
  <conditionalFormatting sqref="AD19:AE19">
    <cfRule type="expression" dxfId="3" priority="2">
      <formula>$AD$19="Non"</formula>
    </cfRule>
  </conditionalFormatting>
  <conditionalFormatting sqref="AD43:AE43">
    <cfRule type="expression" dxfId="2" priority="1">
      <formula>$AD$18="Non"</formula>
    </cfRule>
  </conditionalFormatting>
  <dataValidations count="16">
    <dataValidation type="list" allowBlank="1" showInputMessage="1" showErrorMessage="1" errorTitle="Valeur non autorisée" error="Utilisez la liste pour faire votre choix" promptTitle="Sélection requise" prompt="Cliquez sur la flèche pour choisir une option dans la liste" sqref="E17:E415" xr:uid="{30E7165E-BBC7-4850-861E-48C9F308AC9B}">
      <formula1>"Canadien.ne,Étranger.ère"</formula1>
    </dataValidation>
    <dataValidation type="list" allowBlank="1" showInputMessage="1" showErrorMessage="1" errorTitle="Valeur non autorisée" error="Utilisez la liste pour faire votre choix" promptTitle="Sélection requise" prompt="Cliquez sur la flèche pour choisir une option dans la liste" sqref="F17:F415" xr:uid="{2E90BD44-33B1-4686-AA95-7856E05B22B3}">
      <formula1>"Auteur.trice,Compositeur.trice,Aut.-Comp.,Éditeur.trice"</formula1>
    </dataValidation>
    <dataValidation type="list" allowBlank="1" showInputMessage="1" showErrorMessage="1" errorTitle="Valeur non autorisée" error="Utilisez la liste pour faire votre choix" promptTitle="COMPOSITEUR.TRICE" prompt="Cliquez sur la flèche pour sélectionner un nom de la liste déroulante" sqref="AD403:AD408 AD378:AD383 AD53:AD58 AD78:AD83 AD103:AD108 AD128:AD133 AD153:AD158 AD178:AD183 AD203:AD208 AD228:AD233 AD253:AD258 AD278:AD283 AD303:AD308 AD328:AD333 AD353:AD358 AD28:AD29 AD31:AD33 AD30" xr:uid="{00D33AA9-9759-4718-B1C9-277C6F0A1C53}">
      <formula1>$Q$17:$Q$46</formula1>
    </dataValidation>
    <dataValidation type="list" allowBlank="1" showInputMessage="1" showErrorMessage="1" errorTitle="Valeur non autorisée" error="Utilisez la liste pour faire votre choix" promptTitle="AUTEUR.TRICE" prompt="Cliquez sur la flèche pour sélectionner un nom de la liste déroulante" sqref="AD397:AD402 AD372:AD377 AD47:AD52 AD72:AD77 AD97:AD102 AD122:AD127 AD147:AD152 AD172:AD177 AD197:AD202 AD222:AD227 AD247:AD252 AD272:AD277 AD297:AD302 AD322:AD327 AD347:AD352 AD22:AD27" xr:uid="{4D9E8205-D681-443D-B569-7531135F6A94}">
      <formula1>$Q$17:$Q$46</formula1>
    </dataValidation>
    <dataValidation type="list" allowBlank="1" showInputMessage="1" showErrorMessage="1" promptTitle="SÉLECTION REQUISE" prompt="Sélectionnez votre réponse de la liste déroulante" sqref="AD368:AE369 AD343:AE344 AD318:AE319 AD44:AE44 AD68:AE69 AD93:AE94 AD118:AE119 AD143:AE144 AD168:AE169 AD193:AE194 AD218:AE219 AD243:AE244 AD268:AE269 AD293:AE294 AD393:AE394" xr:uid="{894F0A54-1C97-4844-AF42-48D782C63639}">
      <formula1>"Oui,Non"</formula1>
    </dataValidation>
    <dataValidation allowBlank="1" showInputMessage="1" prompt="Inscrivez le titre de l'oeuvre musicale" sqref="AD17:AE17 AD367:AE367 AD42:AE42 AD67:AE67 AD92:AE92 AD117:AE117 AD142:AE142 AD167:AE167 AD192:AE192 AD217:AE217 AD242:AE242 AD267:AE267 AD292:AE292 AD317:AE317 AD342:AE342 AD392:AE392" xr:uid="{3B68F2C3-2F6F-497E-9D09-D1F5D2FE8915}"/>
    <dataValidation type="list" allowBlank="1" showInputMessage="1" showErrorMessage="1" errorTitle="Valeur non autorisée" error="Utilisez la liste pour faire votre choix" promptTitle="Sélection requise (Oui / Non)" prompt="Sélectionnez la réponse de la liste déroulante" sqref="R18:R46" xr:uid="{8E4CEE6D-87ED-4356-9F3B-6735D5295ED5}">
      <formula1>"Oui,Non"</formula1>
    </dataValidation>
    <dataValidation type="list" allowBlank="1" showInputMessage="1" showErrorMessage="1" errorTitle="Valeur non autorisée" error="Utilisez la liste pour faire votre choix" promptTitle="Sélection requise" prompt="Cliquez sur la flèche pour choisir une option dans la liste" sqref="O17:O415" xr:uid="{478FF428-C7F5-4258-97C4-57D788A91F46}">
      <formula1>"Alberta,Colombie-Britannique,Île-du-Prince-Édouard,Manitoba,Nouveau-Brunswick,Nouvelle-Écosse,Nunavut,Ontario,Québec,Saskatchewan,Terre-Neuve-et-Labrador,Territoires du Nord-Ouest,Yukon,Autre"</formula1>
    </dataValidation>
    <dataValidation type="list" allowBlank="1" showInputMessage="1" showErrorMessage="1" errorTitle="Valeur non autorisée" error="Utilisez la liste pour faire votre choix" promptTitle="Sélection requise" prompt="Cliquez sur la flèche pour choisir une option dans la liste" sqref="G17:G415" xr:uid="{784363A3-9F11-46D8-BD5C-8D32B928F038}">
      <formula1>"Oui,Non"</formula1>
    </dataValidation>
    <dataValidation type="list" allowBlank="1" showInputMessage="1" showErrorMessage="1" errorTitle="Valeur non autorisée" error="Utilisez la liste pour faire votre choix" promptTitle="ÉDITEUR.TRICE" prompt="Cliquez sur la flèche pour sélectionner un nom de la liste déroulante" sqref="AD34:AD39" xr:uid="{8916D295-7AE6-44C0-889A-515C0806EA92}">
      <formula1>$D$17:$D$415</formula1>
    </dataValidation>
    <dataValidation type="list" allowBlank="1" showInputMessage="1" showErrorMessage="1" errorTitle="Valeur non autorisée" error="Utilisez la liste pour faire votre choix" promptTitle="SÉLECTION REQUISE (Oui / Non)" prompt="Cliquez sur la flèche pour choisir une option dans la liste" sqref="AD43:AE43 AD18:AE19" xr:uid="{89AA1D17-005B-4F07-B45D-0A00F83F35FE}">
      <formula1>"Oui,Non"</formula1>
    </dataValidation>
    <dataValidation type="list" allowBlank="1" showInputMessage="1" showErrorMessage="1" errorTitle="Valeur non autorisée" error="Utilisez la liste pour faire votre choix" promptTitle="Sélection requise" prompt="Cliquez sur la flèche pour choisir une option dans la liste" sqref="K17:K415" xr:uid="{7B07E154-F009-4D8C-B1AD-BF0FB896D4A7}">
      <formula1>"Alberta,Colombie-Britannique,Île-du-Prince-Édouard,Manitoba,Nouveau-Brunswick,Nouvelle-Écosse,Nunavut,Ontario,Québec,Saskatchewan,Terre-Neuve-et-Labrador,Territoires du Nord-Ouest,Yukon"</formula1>
    </dataValidation>
    <dataValidation type="list" allowBlank="1" showInputMessage="1" showErrorMessage="1" errorTitle="Valeur non autorisée" error="Utilisez la liste pour faire votre choix" promptTitle="Sélection requise (Oui / Non)" prompt="Cliquez sur la flèche pour choisir une option dans la liste" sqref="R17 S17:S46" xr:uid="{C0BF3D07-4059-41BB-9017-76F368B60280}">
      <formula1>"Oui,Non"</formula1>
    </dataValidation>
    <dataValidation type="list" allowBlank="1" showInputMessage="1" showErrorMessage="1" errorTitle="Valeur non autorisée" error="Utilisez la liste pour faire votre choix" promptTitle="Sélection requise" prompt="Cliquez sur la flèche pour choisir une option dans la liste" sqref="AD20:AE20 AD45:AE45 AD70:AE70 AD95:AE95 AD120:AE120 AD145:AE145 AD170:AE170 AD195:AE195 AD220:AE220 AD245:AE245 AD270:AE270 AD295:AE295 AD320:AE320 AD345:AE345 AD370:AE370 AD395:AE395" xr:uid="{C1F2840E-D93E-49CB-A0FA-31FE109F8A4B}">
      <formula1>"Œuvre éditée,Œuvre non éditée"</formula1>
    </dataValidation>
    <dataValidation allowBlank="1" showInputMessage="1" showErrorMessage="1" promptTitle="Nom du ou des éditeur.trice.s" prompt="Si vous avez indiqué que cette personne est lié.e à un.e ou des éditeur.trice.s, vous devez saisir le NOM COMPLET de ou des éditeur.trice.s dans ce champ." sqref="H17:H415" xr:uid="{A3E19252-BCDF-43AE-85FA-828CF949624E}"/>
    <dataValidation type="list" allowBlank="1" showInputMessage="1" showErrorMessage="1" errorTitle="Valeur non autorisée" promptTitle="ÉDITEUR.TRICE" prompt="Cliquez sur la flèche pour sélectionner un nom de la liste déroulante" sqref="AD409:AD414 AD59:AD64 AD84:AD89 AD109:AD114 AD134:AD139 AD159:AD164 AD184:AD189 AD209:AD214 AD234:AD239 AD259:AD264 AD284:AD289 AD309:AD314 AD334:AD339 AD359:AD364 AD384:AD389" xr:uid="{2C81D1A5-F721-4FCD-B3CE-C44298D4D615}">
      <formula1>$D$17:$D$415</formula1>
    </dataValidation>
  </dataValidations>
  <printOptions horizontalCentered="1"/>
  <pageMargins left="0.31496062992125984" right="0.31496062992125984" top="0.35433070866141736" bottom="0.55118110236220474" header="0.11811023622047245" footer="0.19685039370078741"/>
  <pageSetup paperSize="5" scale="51" fitToHeight="0" orientation="landscape" r:id="rId1"/>
  <headerFooter>
    <oddFooter>&amp;L&amp;"Calibri,Gras"&amp;9&amp;K767676Confidentiel | Usage exclusif Musicaction&amp;C&amp;"Calibri,Gras"&amp;9&amp;K919191&amp;P de &amp;N</oddFooter>
  </headerFooter>
  <colBreaks count="2" manualBreakCount="2">
    <brk id="16" max="1048575" man="1"/>
    <brk id="26" max="1048575" man="1"/>
  </colBreaks>
  <ignoredErrors>
    <ignoredError sqref="AF22:AF27 AF28:AF33" formulaRange="1"/>
  </ignoredErrors>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3A98-10D0-457E-A39C-01C172CB8FCD}">
  <sheetPr>
    <tabColor rgb="FF1A7F74"/>
    <pageSetUpPr fitToPage="1"/>
  </sheetPr>
  <dimension ref="A1:W92"/>
  <sheetViews>
    <sheetView showGridLines="0" workbookViewId="0">
      <selection activeCell="D4" sqref="D4:M4"/>
    </sheetView>
  </sheetViews>
  <sheetFormatPr baseColWidth="10" defaultRowHeight="14.5" x14ac:dyDescent="0.35"/>
  <cols>
    <col min="1" max="1" width="2.1796875" customWidth="1"/>
    <col min="2" max="2" width="5.6328125" style="11" customWidth="1"/>
    <col min="3" max="3" width="1.6328125" style="11" customWidth="1"/>
    <col min="4" max="4" width="3.6328125" style="11" customWidth="1"/>
    <col min="5" max="5" width="15.6328125" customWidth="1"/>
    <col min="6" max="6" width="3" customWidth="1"/>
    <col min="7" max="7" width="15.6328125" customWidth="1"/>
    <col min="8" max="8" width="3" customWidth="1"/>
    <col min="9" max="9" width="15.6328125" customWidth="1"/>
    <col min="10" max="10" width="2" customWidth="1"/>
    <col min="11" max="11" width="15.6328125" customWidth="1"/>
    <col min="12" max="13" width="3" customWidth="1"/>
    <col min="14" max="14" width="15.6328125" customWidth="1"/>
    <col min="15" max="15" width="3" customWidth="1"/>
    <col min="16" max="16" width="15.6328125" customWidth="1"/>
    <col min="17" max="17" width="3" customWidth="1"/>
    <col min="18" max="18" width="15.6328125" customWidth="1"/>
    <col min="19" max="19" width="3" customWidth="1"/>
    <col min="20" max="20" width="21.453125" customWidth="1"/>
    <col min="21" max="21" width="3" customWidth="1"/>
    <col min="22" max="23" width="5.6328125" customWidth="1"/>
  </cols>
  <sheetData>
    <row r="1" spans="1:23" ht="49.5" customHeight="1" x14ac:dyDescent="0.35">
      <c r="A1" s="12"/>
      <c r="B1" s="28"/>
      <c r="C1" s="28"/>
      <c r="D1" s="28"/>
      <c r="E1" s="446" t="s">
        <v>625</v>
      </c>
      <c r="F1" s="446"/>
      <c r="G1" s="446"/>
      <c r="H1" s="446"/>
      <c r="I1" s="446"/>
      <c r="J1" s="446"/>
      <c r="K1" s="446"/>
      <c r="L1" s="446"/>
      <c r="M1" s="446"/>
      <c r="N1" s="446"/>
      <c r="O1" s="446"/>
      <c r="P1" s="446"/>
      <c r="Q1" s="446"/>
      <c r="R1" s="446"/>
      <c r="S1" s="446"/>
      <c r="T1" s="446"/>
      <c r="U1" s="446"/>
      <c r="V1" s="112"/>
      <c r="W1" s="29"/>
    </row>
    <row r="2" spans="1:23" ht="12" customHeight="1" x14ac:dyDescent="0.35"/>
    <row r="3" spans="1:23" ht="15.5" customHeight="1" x14ac:dyDescent="0.35">
      <c r="J3" s="35"/>
      <c r="N3" s="35"/>
      <c r="O3" s="35"/>
      <c r="P3" s="35"/>
      <c r="Q3" s="35"/>
      <c r="U3" s="35"/>
      <c r="V3" s="35"/>
    </row>
    <row r="4" spans="1:23" ht="23" customHeight="1" x14ac:dyDescent="0.35">
      <c r="B4" s="15"/>
      <c r="C4" s="15"/>
      <c r="D4" s="439" t="s">
        <v>678</v>
      </c>
      <c r="E4" s="439"/>
      <c r="F4" s="439"/>
      <c r="G4" s="439"/>
      <c r="H4" s="439"/>
      <c r="I4" s="439"/>
      <c r="J4" s="439"/>
      <c r="K4" s="439"/>
      <c r="L4" s="439"/>
      <c r="M4" s="439"/>
      <c r="N4" s="36"/>
      <c r="O4" s="36"/>
      <c r="P4" s="36"/>
      <c r="Q4" s="36"/>
      <c r="R4" s="36"/>
      <c r="S4" s="36"/>
      <c r="T4" s="36"/>
      <c r="U4" s="36"/>
      <c r="V4" s="36"/>
      <c r="W4" s="16"/>
    </row>
    <row r="5" spans="1:23" ht="23" customHeight="1" x14ac:dyDescent="0.35">
      <c r="B5" s="15"/>
      <c r="C5" s="15"/>
      <c r="D5" s="423" t="s">
        <v>535</v>
      </c>
      <c r="E5" s="423"/>
      <c r="F5" s="423"/>
      <c r="G5" s="423"/>
      <c r="H5" s="423"/>
      <c r="I5" s="423"/>
      <c r="J5" s="423"/>
      <c r="K5" s="423"/>
      <c r="L5" s="423"/>
      <c r="M5" s="423"/>
      <c r="N5" s="36"/>
      <c r="O5" s="36"/>
      <c r="P5" s="36"/>
      <c r="Q5" s="36"/>
      <c r="R5" s="36"/>
      <c r="S5" s="36"/>
      <c r="T5" s="36"/>
      <c r="U5" s="36"/>
      <c r="V5" s="36"/>
      <c r="W5" s="16"/>
    </row>
    <row r="6" spans="1:23" ht="7.5" customHeight="1" x14ac:dyDescent="0.35">
      <c r="C6" s="10"/>
      <c r="D6" s="10"/>
      <c r="E6" s="10"/>
      <c r="F6" s="10"/>
      <c r="G6" s="10"/>
      <c r="H6" s="10"/>
      <c r="I6" s="10"/>
      <c r="J6" s="10"/>
      <c r="K6" s="10"/>
    </row>
    <row r="7" spans="1:23" ht="12" customHeight="1" x14ac:dyDescent="0.35">
      <c r="D7" s="45" t="s">
        <v>824</v>
      </c>
      <c r="E7" s="18"/>
      <c r="F7" s="18"/>
      <c r="G7" s="18"/>
      <c r="H7" s="18"/>
      <c r="J7" s="35"/>
      <c r="K7" s="35"/>
      <c r="L7" s="35"/>
      <c r="M7" s="35"/>
      <c r="N7" s="35"/>
      <c r="O7" s="35"/>
      <c r="P7" s="35"/>
      <c r="Q7" s="35"/>
      <c r="R7" s="35"/>
      <c r="S7" s="35"/>
    </row>
    <row r="8" spans="1:23" ht="15" customHeight="1" x14ac:dyDescent="0.35">
      <c r="D8" s="179"/>
      <c r="E8" s="10"/>
      <c r="F8" s="10"/>
      <c r="G8" s="10"/>
      <c r="H8" s="10"/>
      <c r="I8" s="10"/>
      <c r="J8" s="10"/>
      <c r="K8" s="10"/>
    </row>
    <row r="9" spans="1:23" ht="12" customHeight="1" x14ac:dyDescent="0.35">
      <c r="D9" s="180" t="s">
        <v>558</v>
      </c>
      <c r="E9" s="101"/>
      <c r="F9" s="101"/>
      <c r="G9" s="102"/>
      <c r="H9" s="101"/>
      <c r="K9" s="35"/>
      <c r="L9" s="35"/>
      <c r="M9" s="35"/>
      <c r="N9" s="35"/>
      <c r="O9" s="35"/>
      <c r="S9" s="35"/>
      <c r="T9" s="35"/>
    </row>
    <row r="10" spans="1:23" ht="12" customHeight="1" x14ac:dyDescent="0.35">
      <c r="C10"/>
      <c r="D10"/>
      <c r="J10" s="35"/>
      <c r="K10" s="35"/>
      <c r="L10" s="35"/>
      <c r="M10" s="35"/>
      <c r="N10" s="35"/>
      <c r="O10" s="35"/>
      <c r="P10" s="35"/>
      <c r="Q10" s="35"/>
      <c r="R10" s="35"/>
      <c r="S10" s="35"/>
    </row>
    <row r="11" spans="1:23" ht="7.5" customHeight="1" x14ac:dyDescent="0.35">
      <c r="C11"/>
      <c r="D11"/>
      <c r="J11" s="35"/>
      <c r="K11" s="35"/>
      <c r="L11" s="35"/>
      <c r="M11" s="35"/>
      <c r="N11" s="35"/>
      <c r="O11" s="35"/>
      <c r="P11" s="35"/>
      <c r="Q11" s="35"/>
      <c r="R11" s="35"/>
      <c r="S11" s="35"/>
    </row>
    <row r="12" spans="1:23" ht="32" customHeight="1" x14ac:dyDescent="0.35">
      <c r="A12" s="4"/>
      <c r="B12" s="17" t="s">
        <v>25</v>
      </c>
      <c r="C12" s="42"/>
      <c r="D12" s="448" t="s">
        <v>549</v>
      </c>
      <c r="E12" s="448"/>
      <c r="F12" s="448"/>
      <c r="G12" s="448"/>
      <c r="H12" s="448"/>
      <c r="I12" s="448"/>
      <c r="J12" s="448"/>
      <c r="K12" s="448"/>
      <c r="L12" s="448"/>
      <c r="M12" s="448"/>
      <c r="N12" s="448"/>
      <c r="O12" s="448"/>
      <c r="P12" s="448"/>
      <c r="Q12" s="448"/>
      <c r="R12" s="448"/>
      <c r="S12" s="448"/>
      <c r="T12" s="448"/>
      <c r="U12" s="113"/>
      <c r="V12" s="113"/>
      <c r="W12" s="4"/>
    </row>
    <row r="13" spans="1:23" ht="7.5" customHeight="1" x14ac:dyDescent="0.35">
      <c r="E13" s="10"/>
      <c r="F13" s="10"/>
      <c r="G13" s="10"/>
      <c r="R13" s="10"/>
      <c r="U13" s="113"/>
      <c r="V13" s="4"/>
      <c r="W13" s="4"/>
    </row>
    <row r="14" spans="1:23" ht="18" customHeight="1" x14ac:dyDescent="0.35">
      <c r="A14" s="4"/>
      <c r="B14" s="97" t="s">
        <v>444</v>
      </c>
      <c r="C14" s="97"/>
      <c r="D14" s="663" t="s">
        <v>791</v>
      </c>
      <c r="E14" s="663"/>
      <c r="F14" s="663"/>
      <c r="G14" s="663"/>
      <c r="H14" s="663"/>
      <c r="I14" s="663"/>
      <c r="J14" s="663"/>
      <c r="K14" s="663"/>
      <c r="L14" s="663"/>
      <c r="M14" s="663"/>
      <c r="N14" s="663"/>
      <c r="O14" s="663"/>
      <c r="P14" s="663"/>
      <c r="Q14" s="663"/>
      <c r="R14" s="663"/>
      <c r="S14" s="663"/>
      <c r="T14" s="663"/>
      <c r="U14" s="113"/>
      <c r="V14" s="4"/>
      <c r="W14" s="4"/>
    </row>
    <row r="15" spans="1:23" ht="5.5" customHeight="1" x14ac:dyDescent="0.6">
      <c r="B15" s="96"/>
      <c r="C15" s="96"/>
      <c r="D15" s="96"/>
      <c r="E15" s="99"/>
      <c r="F15" s="99"/>
      <c r="G15" s="99"/>
      <c r="H15" s="99"/>
      <c r="I15" s="99"/>
      <c r="J15" s="99"/>
      <c r="K15" s="99"/>
      <c r="L15" s="99"/>
      <c r="M15" s="99"/>
      <c r="N15" s="99"/>
      <c r="O15" s="99"/>
      <c r="P15" s="99"/>
      <c r="Q15" s="99"/>
      <c r="R15" s="99"/>
      <c r="S15" s="99"/>
      <c r="T15" s="99"/>
      <c r="U15" s="113"/>
      <c r="V15" s="4"/>
      <c r="W15" s="4"/>
    </row>
    <row r="16" spans="1:23" ht="18" customHeight="1" x14ac:dyDescent="0.35">
      <c r="A16" s="4"/>
      <c r="B16" s="97" t="s">
        <v>470</v>
      </c>
      <c r="C16" s="97"/>
      <c r="D16" s="663" t="s">
        <v>792</v>
      </c>
      <c r="E16" s="663"/>
      <c r="F16" s="663"/>
      <c r="G16" s="663"/>
      <c r="H16" s="663"/>
      <c r="I16" s="663"/>
      <c r="J16" s="663"/>
      <c r="K16" s="663"/>
      <c r="L16" s="663"/>
      <c r="M16" s="663"/>
      <c r="N16" s="663"/>
      <c r="O16" s="663"/>
      <c r="P16" s="663"/>
      <c r="Q16" s="663"/>
      <c r="R16" s="663"/>
      <c r="S16" s="663"/>
      <c r="T16" s="663"/>
      <c r="U16" s="113"/>
      <c r="V16" s="4"/>
      <c r="W16" s="4"/>
    </row>
    <row r="17" spans="1:23" ht="5.5" customHeight="1" x14ac:dyDescent="0.6">
      <c r="B17" s="96"/>
      <c r="C17" s="96"/>
      <c r="D17" s="96"/>
      <c r="E17" s="99"/>
      <c r="F17" s="99"/>
      <c r="G17" s="99"/>
      <c r="H17" s="99"/>
      <c r="I17" s="99"/>
      <c r="J17" s="99"/>
      <c r="K17" s="99"/>
      <c r="L17" s="99"/>
      <c r="M17" s="99"/>
      <c r="N17" s="99"/>
      <c r="O17" s="99"/>
      <c r="P17" s="99"/>
      <c r="Q17" s="99"/>
      <c r="R17" s="99"/>
      <c r="S17" s="99"/>
      <c r="T17" s="99"/>
      <c r="U17" s="113"/>
      <c r="V17" s="4"/>
      <c r="W17" s="4"/>
    </row>
    <row r="18" spans="1:23" ht="18" customHeight="1" x14ac:dyDescent="0.35">
      <c r="A18" s="4"/>
      <c r="B18" s="97" t="s">
        <v>472</v>
      </c>
      <c r="C18" s="97"/>
      <c r="D18" s="663" t="s">
        <v>796</v>
      </c>
      <c r="E18" s="663"/>
      <c r="F18" s="663"/>
      <c r="G18" s="663"/>
      <c r="H18" s="663"/>
      <c r="I18" s="663"/>
      <c r="J18" s="663"/>
      <c r="K18" s="663"/>
      <c r="L18" s="663"/>
      <c r="M18" s="663"/>
      <c r="N18" s="663"/>
      <c r="O18" s="663"/>
      <c r="P18" s="663"/>
      <c r="Q18" s="663"/>
      <c r="R18" s="663"/>
      <c r="S18" s="663"/>
      <c r="T18" s="663"/>
      <c r="U18" s="113"/>
      <c r="V18" s="4"/>
      <c r="W18" s="4"/>
    </row>
    <row r="19" spans="1:23" ht="5.5" customHeight="1" x14ac:dyDescent="0.6">
      <c r="B19" s="96"/>
      <c r="C19" s="96"/>
      <c r="D19" s="96"/>
      <c r="E19" s="99"/>
      <c r="F19" s="99"/>
      <c r="G19" s="99"/>
      <c r="H19" s="99"/>
      <c r="I19" s="99"/>
      <c r="J19" s="99"/>
      <c r="K19" s="99"/>
      <c r="L19" s="99"/>
      <c r="M19" s="99"/>
      <c r="N19" s="99"/>
      <c r="O19" s="99"/>
      <c r="P19" s="99"/>
      <c r="Q19" s="99"/>
      <c r="R19" s="99"/>
      <c r="S19" s="99"/>
      <c r="T19" s="99"/>
      <c r="U19" s="113"/>
      <c r="V19" s="4"/>
      <c r="W19" s="4"/>
    </row>
    <row r="20" spans="1:23" ht="36" customHeight="1" thickBot="1" x14ac:dyDescent="0.4">
      <c r="A20" s="4"/>
      <c r="B20" s="97" t="s">
        <v>473</v>
      </c>
      <c r="C20" s="97"/>
      <c r="D20" s="663" t="s">
        <v>804</v>
      </c>
      <c r="E20" s="663"/>
      <c r="F20" s="663"/>
      <c r="G20" s="663"/>
      <c r="H20" s="663"/>
      <c r="I20" s="663"/>
      <c r="J20" s="663"/>
      <c r="K20" s="663"/>
      <c r="L20" s="663"/>
      <c r="M20" s="663"/>
      <c r="N20" s="663"/>
      <c r="O20" s="663"/>
      <c r="P20" s="663"/>
      <c r="Q20" s="663"/>
      <c r="R20" s="663"/>
      <c r="S20" s="170"/>
      <c r="T20" s="174" t="s">
        <v>809</v>
      </c>
      <c r="U20" s="113"/>
      <c r="V20" s="4"/>
      <c r="W20" s="4"/>
    </row>
    <row r="21" spans="1:23" ht="5.5" customHeight="1" thickTop="1" x14ac:dyDescent="0.6">
      <c r="B21" s="96"/>
      <c r="C21" s="96"/>
      <c r="D21" s="96"/>
      <c r="E21" s="99"/>
      <c r="F21" s="99"/>
      <c r="G21" s="99"/>
      <c r="H21" s="99"/>
      <c r="I21" s="99"/>
      <c r="J21" s="99"/>
      <c r="K21" s="99"/>
      <c r="L21" s="99"/>
      <c r="M21" s="99"/>
      <c r="N21" s="99"/>
      <c r="O21" s="99"/>
      <c r="P21" s="99"/>
      <c r="Q21" s="99"/>
      <c r="R21" s="99"/>
      <c r="S21" s="170"/>
      <c r="T21" s="99"/>
      <c r="U21" s="113"/>
      <c r="V21" s="4"/>
      <c r="W21" s="4"/>
    </row>
    <row r="22" spans="1:23" ht="36" customHeight="1" thickBot="1" x14ac:dyDescent="0.4">
      <c r="A22" s="4"/>
      <c r="B22" s="97" t="s">
        <v>474</v>
      </c>
      <c r="C22" s="97"/>
      <c r="D22" s="663" t="s">
        <v>806</v>
      </c>
      <c r="E22" s="663"/>
      <c r="F22" s="663"/>
      <c r="G22" s="663"/>
      <c r="H22" s="663"/>
      <c r="I22" s="663"/>
      <c r="J22" s="663"/>
      <c r="K22" s="663"/>
      <c r="L22" s="663"/>
      <c r="M22" s="663"/>
      <c r="N22" s="663"/>
      <c r="O22" s="663"/>
      <c r="P22" s="663"/>
      <c r="Q22" s="663"/>
      <c r="R22" s="663"/>
      <c r="S22" s="170"/>
      <c r="T22" s="175"/>
      <c r="U22" s="113"/>
      <c r="V22" s="4"/>
      <c r="W22" s="4"/>
    </row>
    <row r="23" spans="1:23" ht="5.5" customHeight="1" thickTop="1" x14ac:dyDescent="0.6">
      <c r="B23" s="96"/>
      <c r="C23" s="96"/>
      <c r="D23" s="96"/>
      <c r="E23" s="99"/>
      <c r="F23" s="99"/>
      <c r="G23" s="99"/>
      <c r="H23" s="99"/>
      <c r="I23" s="99"/>
      <c r="J23" s="99"/>
      <c r="K23" s="99"/>
      <c r="L23" s="99"/>
      <c r="M23" s="99"/>
      <c r="N23" s="99"/>
      <c r="O23" s="99"/>
      <c r="P23" s="99"/>
      <c r="Q23" s="99"/>
      <c r="R23" s="99"/>
      <c r="S23" s="99"/>
      <c r="T23" s="99"/>
      <c r="U23" s="113"/>
      <c r="V23" s="4"/>
      <c r="W23" s="4"/>
    </row>
    <row r="24" spans="1:23" ht="18" customHeight="1" x14ac:dyDescent="0.35">
      <c r="A24" s="4"/>
      <c r="B24" s="97" t="s">
        <v>477</v>
      </c>
      <c r="C24" s="97"/>
      <c r="D24" s="663" t="s">
        <v>793</v>
      </c>
      <c r="E24" s="663"/>
      <c r="F24" s="663"/>
      <c r="G24" s="663"/>
      <c r="H24" s="663"/>
      <c r="I24" s="663"/>
      <c r="J24" s="663"/>
      <c r="K24" s="663"/>
      <c r="L24" s="663"/>
      <c r="M24" s="663"/>
      <c r="N24" s="663"/>
      <c r="O24" s="663"/>
      <c r="P24" s="663"/>
      <c r="Q24" s="663"/>
      <c r="R24" s="663"/>
      <c r="S24" s="663"/>
      <c r="T24" s="663"/>
      <c r="U24" s="113"/>
      <c r="V24" s="4"/>
      <c r="W24" s="4"/>
    </row>
    <row r="25" spans="1:23" ht="5.5" customHeight="1" x14ac:dyDescent="0.6">
      <c r="B25" s="96"/>
      <c r="C25" s="96"/>
      <c r="D25" s="96"/>
      <c r="E25" s="99"/>
      <c r="F25" s="99"/>
      <c r="G25" s="99"/>
      <c r="H25" s="99"/>
      <c r="I25" s="99"/>
      <c r="J25" s="99"/>
      <c r="K25" s="99"/>
      <c r="L25" s="99"/>
      <c r="M25" s="99"/>
      <c r="N25" s="99"/>
      <c r="O25" s="99"/>
      <c r="P25" s="99"/>
      <c r="Q25" s="99"/>
      <c r="R25" s="99"/>
      <c r="S25" s="99"/>
      <c r="T25" s="99"/>
      <c r="U25" s="113"/>
      <c r="V25" s="4"/>
      <c r="W25" s="4"/>
    </row>
    <row r="26" spans="1:23" ht="36" customHeight="1" x14ac:dyDescent="0.35">
      <c r="A26" s="4"/>
      <c r="B26" s="97" t="s">
        <v>478</v>
      </c>
      <c r="C26" s="97"/>
      <c r="D26" s="663" t="s">
        <v>794</v>
      </c>
      <c r="E26" s="663"/>
      <c r="F26" s="663"/>
      <c r="G26" s="663"/>
      <c r="H26" s="663"/>
      <c r="I26" s="663"/>
      <c r="J26" s="663"/>
      <c r="K26" s="663"/>
      <c r="L26" s="663"/>
      <c r="M26" s="663"/>
      <c r="N26" s="663"/>
      <c r="O26" s="663"/>
      <c r="P26" s="663"/>
      <c r="Q26" s="663"/>
      <c r="R26" s="663"/>
      <c r="S26" s="663"/>
      <c r="T26" s="663"/>
      <c r="U26" s="113"/>
      <c r="V26" s="4"/>
      <c r="W26" s="4"/>
    </row>
    <row r="27" spans="1:23" ht="5.5" customHeight="1" x14ac:dyDescent="0.6">
      <c r="B27" s="96"/>
      <c r="C27" s="96"/>
      <c r="D27" s="96"/>
      <c r="E27" s="99"/>
      <c r="F27" s="99"/>
      <c r="G27" s="99"/>
      <c r="H27" s="99"/>
      <c r="I27" s="99"/>
      <c r="J27" s="99"/>
      <c r="K27" s="99"/>
      <c r="L27" s="99"/>
      <c r="M27" s="99"/>
      <c r="N27" s="99"/>
      <c r="O27" s="99"/>
      <c r="P27" s="99"/>
      <c r="Q27" s="99"/>
      <c r="R27" s="99"/>
      <c r="S27" s="99"/>
      <c r="T27" s="99"/>
      <c r="U27" s="113"/>
      <c r="V27" s="4"/>
      <c r="W27" s="4"/>
    </row>
    <row r="28" spans="1:23" ht="18" customHeight="1" x14ac:dyDescent="0.35">
      <c r="A28" s="4"/>
      <c r="B28" s="97" t="s">
        <v>480</v>
      </c>
      <c r="C28" s="97"/>
      <c r="D28" s="663" t="s">
        <v>797</v>
      </c>
      <c r="E28" s="663"/>
      <c r="F28" s="663"/>
      <c r="G28" s="663"/>
      <c r="H28" s="663"/>
      <c r="I28" s="663"/>
      <c r="J28" s="663"/>
      <c r="K28" s="663"/>
      <c r="L28" s="663"/>
      <c r="M28" s="663"/>
      <c r="N28" s="663"/>
      <c r="O28" s="663"/>
      <c r="P28" s="663"/>
      <c r="Q28" s="663"/>
      <c r="R28" s="663"/>
      <c r="S28" s="663"/>
      <c r="T28" s="663"/>
      <c r="U28" s="113"/>
      <c r="V28" s="4"/>
      <c r="W28" s="4"/>
    </row>
    <row r="29" spans="1:23" ht="5.5" customHeight="1" x14ac:dyDescent="0.6">
      <c r="B29" s="96"/>
      <c r="C29" s="96"/>
      <c r="D29" s="96"/>
      <c r="E29" s="99"/>
      <c r="F29" s="99"/>
      <c r="G29" s="99"/>
      <c r="H29" s="99"/>
      <c r="I29" s="99"/>
      <c r="J29" s="99"/>
      <c r="K29" s="99"/>
      <c r="L29" s="99"/>
      <c r="M29" s="99"/>
      <c r="N29" s="99"/>
      <c r="O29" s="99"/>
      <c r="P29" s="99"/>
      <c r="Q29" s="99"/>
      <c r="R29" s="99"/>
      <c r="S29" s="99"/>
      <c r="T29" s="99"/>
      <c r="U29" s="113"/>
      <c r="V29" s="4"/>
      <c r="W29" s="4"/>
    </row>
    <row r="30" spans="1:23" ht="18" customHeight="1" x14ac:dyDescent="0.35">
      <c r="A30" s="4"/>
      <c r="B30" s="97" t="s">
        <v>536</v>
      </c>
      <c r="C30" s="97"/>
      <c r="D30" s="663" t="s">
        <v>805</v>
      </c>
      <c r="E30" s="663"/>
      <c r="F30" s="663"/>
      <c r="G30" s="663"/>
      <c r="H30" s="663"/>
      <c r="I30" s="663"/>
      <c r="J30" s="663"/>
      <c r="K30" s="663"/>
      <c r="L30" s="663"/>
      <c r="M30" s="663"/>
      <c r="N30" s="663"/>
      <c r="O30" s="663"/>
      <c r="P30" s="663"/>
      <c r="Q30" s="663"/>
      <c r="R30" s="663"/>
      <c r="S30" s="663"/>
      <c r="T30" s="663"/>
      <c r="U30" s="113"/>
      <c r="V30" s="4"/>
      <c r="W30" s="4"/>
    </row>
    <row r="31" spans="1:23" ht="5.5" customHeight="1" x14ac:dyDescent="0.6">
      <c r="B31" s="96"/>
      <c r="C31" s="96"/>
      <c r="D31" s="851"/>
      <c r="E31" s="851"/>
      <c r="F31" s="851"/>
      <c r="G31" s="851"/>
      <c r="H31" s="851"/>
      <c r="I31" s="851"/>
      <c r="J31" s="851"/>
      <c r="K31" s="851"/>
      <c r="L31" s="851"/>
      <c r="M31" s="851"/>
      <c r="N31" s="851"/>
      <c r="O31" s="851"/>
      <c r="P31" s="851"/>
      <c r="Q31" s="851"/>
      <c r="R31" s="851"/>
      <c r="S31" s="851"/>
      <c r="T31" s="851"/>
      <c r="U31" s="113"/>
      <c r="V31" s="4"/>
      <c r="W31" s="4"/>
    </row>
    <row r="32" spans="1:23" ht="59.5" customHeight="1" thickBot="1" x14ac:dyDescent="0.65">
      <c r="B32" s="96"/>
      <c r="C32" s="96"/>
      <c r="D32" s="852"/>
      <c r="E32" s="852"/>
      <c r="F32" s="852"/>
      <c r="G32" s="852"/>
      <c r="H32" s="852"/>
      <c r="I32" s="852"/>
      <c r="J32" s="852"/>
      <c r="K32" s="852"/>
      <c r="L32" s="852"/>
      <c r="M32" s="852"/>
      <c r="N32" s="852"/>
      <c r="O32" s="852"/>
      <c r="P32" s="852"/>
      <c r="Q32" s="852"/>
      <c r="R32" s="852"/>
      <c r="S32" s="852"/>
      <c r="T32" s="852"/>
      <c r="U32" s="113"/>
      <c r="V32" s="4"/>
      <c r="W32" s="4"/>
    </row>
    <row r="33" spans="1:23" ht="5.5" customHeight="1" thickTop="1" x14ac:dyDescent="0.6">
      <c r="B33" s="96"/>
      <c r="C33" s="96"/>
      <c r="D33" s="96"/>
      <c r="E33" s="99"/>
      <c r="F33" s="99"/>
      <c r="G33" s="99"/>
      <c r="H33" s="99"/>
      <c r="I33" s="99"/>
      <c r="J33" s="99"/>
      <c r="K33" s="99"/>
      <c r="L33" s="99"/>
      <c r="M33" s="99"/>
      <c r="N33" s="99"/>
      <c r="O33" s="99"/>
      <c r="P33" s="99"/>
      <c r="Q33" s="99"/>
      <c r="R33" s="99"/>
      <c r="S33" s="99"/>
      <c r="T33" s="99"/>
      <c r="U33" s="113"/>
      <c r="V33" s="4"/>
      <c r="W33" s="4"/>
    </row>
    <row r="34" spans="1:23" ht="18" customHeight="1" x14ac:dyDescent="0.35">
      <c r="A34" s="4"/>
      <c r="B34" s="97" t="s">
        <v>543</v>
      </c>
      <c r="C34" s="97"/>
      <c r="D34" s="663" t="s">
        <v>795</v>
      </c>
      <c r="E34" s="663"/>
      <c r="F34" s="663"/>
      <c r="G34" s="663"/>
      <c r="H34" s="663"/>
      <c r="I34" s="663"/>
      <c r="J34" s="663"/>
      <c r="K34" s="663"/>
      <c r="L34" s="663"/>
      <c r="M34" s="663"/>
      <c r="N34" s="663"/>
      <c r="O34" s="663"/>
      <c r="P34" s="663"/>
      <c r="Q34" s="663"/>
      <c r="R34" s="663"/>
      <c r="S34" s="663"/>
      <c r="T34" s="663"/>
      <c r="U34" s="113"/>
      <c r="V34" s="4"/>
      <c r="W34" s="4"/>
    </row>
    <row r="35" spans="1:23" ht="5.5" customHeight="1" x14ac:dyDescent="0.6">
      <c r="B35" s="96"/>
      <c r="C35" s="96"/>
      <c r="D35" s="96"/>
      <c r="E35" s="99"/>
      <c r="F35" s="99"/>
      <c r="G35" s="99"/>
      <c r="H35" s="99"/>
      <c r="I35" s="99"/>
      <c r="J35" s="99"/>
      <c r="K35" s="99"/>
      <c r="L35" s="99"/>
      <c r="M35" s="99"/>
      <c r="N35" s="99"/>
      <c r="O35" s="99"/>
      <c r="P35" s="99"/>
      <c r="Q35" s="99"/>
      <c r="R35" s="99"/>
      <c r="S35" s="99"/>
      <c r="T35" s="99"/>
      <c r="U35" s="113"/>
      <c r="V35" s="4"/>
      <c r="W35" s="4"/>
    </row>
    <row r="36" spans="1:23" ht="5.5" customHeight="1" x14ac:dyDescent="0.6">
      <c r="B36" s="96"/>
      <c r="C36" s="96"/>
      <c r="D36" s="96"/>
      <c r="E36" s="99"/>
      <c r="F36" s="99"/>
      <c r="G36" s="99"/>
      <c r="H36" s="99"/>
      <c r="I36" s="99"/>
      <c r="J36" s="99"/>
      <c r="K36" s="99"/>
      <c r="L36" s="99"/>
      <c r="M36" s="99"/>
      <c r="N36" s="99"/>
      <c r="O36" s="99"/>
      <c r="P36" s="99"/>
      <c r="Q36" s="99"/>
      <c r="R36" s="99"/>
      <c r="S36" s="99"/>
      <c r="T36" s="99"/>
      <c r="U36" s="113"/>
      <c r="V36" s="4"/>
      <c r="W36" s="4"/>
    </row>
    <row r="37" spans="1:23" ht="12" customHeight="1" x14ac:dyDescent="0.35"/>
    <row r="38" spans="1:23" ht="32" customHeight="1" x14ac:dyDescent="0.35">
      <c r="A38" s="4"/>
      <c r="B38" s="17" t="s">
        <v>29</v>
      </c>
      <c r="C38" s="42"/>
      <c r="D38" s="448" t="s">
        <v>790</v>
      </c>
      <c r="E38" s="448"/>
      <c r="F38" s="448"/>
      <c r="G38" s="448"/>
      <c r="H38" s="448"/>
      <c r="I38" s="448"/>
      <c r="J38" s="448"/>
      <c r="K38" s="448"/>
      <c r="L38" s="448"/>
      <c r="M38" s="448"/>
      <c r="N38" s="448"/>
      <c r="O38" s="448"/>
      <c r="P38" s="448"/>
      <c r="Q38" s="448"/>
      <c r="R38" s="448"/>
      <c r="S38" s="448"/>
      <c r="T38" s="448"/>
      <c r="U38" s="113"/>
      <c r="V38" s="113"/>
      <c r="W38" s="4"/>
    </row>
    <row r="39" spans="1:23" ht="7.5" customHeight="1" x14ac:dyDescent="0.35">
      <c r="E39" s="10"/>
      <c r="F39" s="10"/>
      <c r="G39" s="10"/>
      <c r="R39" s="10"/>
    </row>
    <row r="40" spans="1:23" ht="15.5" x14ac:dyDescent="0.35">
      <c r="D40" s="122" t="s">
        <v>583</v>
      </c>
      <c r="E40" s="57" t="s">
        <v>550</v>
      </c>
      <c r="J40" s="20"/>
      <c r="K40" s="20"/>
      <c r="L40" s="20"/>
    </row>
    <row r="41" spans="1:23" ht="7.5" customHeight="1" x14ac:dyDescent="0.35">
      <c r="D41" s="171"/>
      <c r="E41" s="10"/>
      <c r="T41" s="10"/>
    </row>
    <row r="42" spans="1:23" ht="15.5" x14ac:dyDescent="0.35">
      <c r="B42"/>
      <c r="C42"/>
      <c r="D42" s="122" t="s">
        <v>583</v>
      </c>
      <c r="E42" s="57" t="s">
        <v>788</v>
      </c>
      <c r="K42" s="18"/>
      <c r="L42" s="18"/>
      <c r="R42" s="18"/>
      <c r="S42" s="18"/>
      <c r="T42" s="18"/>
    </row>
    <row r="43" spans="1:23" ht="7.5" customHeight="1" x14ac:dyDescent="0.35">
      <c r="E43" s="10"/>
      <c r="F43" s="10"/>
      <c r="G43" s="10"/>
      <c r="R43" s="10"/>
      <c r="V43" s="4"/>
      <c r="W43" s="4"/>
    </row>
    <row r="44" spans="1:23" ht="7.5" customHeight="1" x14ac:dyDescent="0.35">
      <c r="E44" s="10"/>
      <c r="F44" s="10"/>
      <c r="G44" s="10"/>
      <c r="R44" s="10"/>
      <c r="V44" s="4"/>
      <c r="W44" s="4"/>
    </row>
    <row r="45" spans="1:23" ht="7.5" customHeight="1" x14ac:dyDescent="0.35">
      <c r="E45" s="10"/>
      <c r="F45" s="10"/>
      <c r="G45" s="10"/>
      <c r="R45" s="10"/>
      <c r="V45" s="4"/>
      <c r="W45" s="4"/>
    </row>
    <row r="46" spans="1:23" ht="15.5" x14ac:dyDescent="0.35">
      <c r="B46" s="20"/>
      <c r="D46" s="20" t="s">
        <v>807</v>
      </c>
      <c r="E46" s="20"/>
      <c r="F46" s="20"/>
      <c r="G46" s="20"/>
      <c r="H46" s="20"/>
      <c r="I46" s="20"/>
      <c r="J46" s="20"/>
      <c r="K46" s="20"/>
      <c r="L46" s="20"/>
      <c r="M46" s="20"/>
      <c r="N46" s="20"/>
      <c r="O46" s="20"/>
      <c r="P46" s="20"/>
      <c r="Q46" s="20"/>
      <c r="R46" s="20"/>
      <c r="S46" s="20"/>
      <c r="T46" s="20"/>
      <c r="U46" s="20"/>
    </row>
    <row r="47" spans="1:23" ht="7.5" customHeight="1" x14ac:dyDescent="0.35">
      <c r="E47" s="10"/>
      <c r="F47" s="10"/>
      <c r="G47" s="10"/>
      <c r="R47" s="10"/>
    </row>
    <row r="48" spans="1:23" ht="15.5" x14ac:dyDescent="0.35">
      <c r="D48" s="122" t="s">
        <v>583</v>
      </c>
      <c r="E48" s="849" t="s">
        <v>733</v>
      </c>
      <c r="F48" s="849"/>
      <c r="G48" s="849"/>
      <c r="H48" s="849"/>
      <c r="I48" s="849"/>
      <c r="J48" s="20"/>
      <c r="K48" s="20"/>
      <c r="L48" s="20"/>
    </row>
    <row r="49" spans="2:23" ht="7.5" customHeight="1" x14ac:dyDescent="0.35">
      <c r="D49" s="171"/>
      <c r="E49" s="10"/>
      <c r="T49" s="10"/>
    </row>
    <row r="50" spans="2:23" ht="15.5" x14ac:dyDescent="0.35">
      <c r="B50"/>
      <c r="C50"/>
      <c r="D50" s="122" t="s">
        <v>583</v>
      </c>
      <c r="E50" s="849" t="s">
        <v>815</v>
      </c>
      <c r="F50" s="849"/>
      <c r="G50" s="849"/>
      <c r="H50" s="849"/>
      <c r="I50" s="849"/>
      <c r="J50" s="849"/>
      <c r="K50" s="849"/>
      <c r="L50" s="18"/>
      <c r="R50" s="18"/>
      <c r="S50" s="18"/>
      <c r="T50" s="18"/>
    </row>
    <row r="51" spans="2:23" ht="15" customHeight="1" x14ac:dyDescent="0.35">
      <c r="D51"/>
      <c r="K51" s="18"/>
      <c r="L51" s="18"/>
      <c r="R51" s="18"/>
      <c r="S51" s="18"/>
      <c r="T51" s="18"/>
    </row>
    <row r="52" spans="2:23" ht="15.5" x14ac:dyDescent="0.35">
      <c r="D52" s="19" t="s">
        <v>545</v>
      </c>
      <c r="E52" s="19"/>
      <c r="F52" s="19"/>
      <c r="H52" s="19" t="s">
        <v>551</v>
      </c>
      <c r="I52" s="19"/>
      <c r="J52" s="19"/>
      <c r="K52" s="19"/>
      <c r="L52" s="19"/>
      <c r="M52" s="19"/>
      <c r="N52" s="19"/>
      <c r="O52" s="19"/>
      <c r="P52" s="19"/>
      <c r="Q52" s="19"/>
      <c r="R52" s="19"/>
      <c r="S52" s="19"/>
    </row>
    <row r="53" spans="2:23" ht="14.5" customHeight="1" x14ac:dyDescent="0.35">
      <c r="D53" s="45" t="s">
        <v>374</v>
      </c>
      <c r="E53" s="45"/>
      <c r="F53" s="45"/>
      <c r="H53" s="45" t="s">
        <v>557</v>
      </c>
      <c r="I53" s="45"/>
      <c r="J53" s="45"/>
      <c r="K53" s="45"/>
      <c r="L53" s="45"/>
      <c r="M53" s="45"/>
      <c r="N53" s="45"/>
      <c r="O53" s="45"/>
      <c r="P53" s="45"/>
      <c r="Q53" s="45"/>
      <c r="R53" s="45"/>
      <c r="S53" s="45"/>
    </row>
    <row r="54" spans="2:23" ht="28" customHeight="1" thickBot="1" x14ac:dyDescent="0.4">
      <c r="D54" s="658"/>
      <c r="E54" s="658"/>
      <c r="F54" s="658"/>
      <c r="H54" s="853"/>
      <c r="I54" s="853"/>
      <c r="J54" s="853"/>
      <c r="K54" s="853"/>
      <c r="L54" s="853"/>
      <c r="M54" s="853"/>
      <c r="N54" s="853"/>
      <c r="O54" s="853"/>
      <c r="P54" s="853"/>
      <c r="Q54" s="853"/>
      <c r="R54" s="853"/>
      <c r="S54" s="853"/>
      <c r="T54" s="853"/>
    </row>
    <row r="55" spans="2:23" ht="15" customHeight="1" thickTop="1" x14ac:dyDescent="0.35">
      <c r="D55"/>
      <c r="H55" s="853"/>
      <c r="I55" s="853"/>
      <c r="J55" s="853"/>
      <c r="K55" s="853"/>
      <c r="L55" s="853"/>
      <c r="M55" s="853"/>
      <c r="N55" s="853"/>
      <c r="O55" s="853"/>
      <c r="P55" s="853"/>
      <c r="Q55" s="853"/>
      <c r="R55" s="853"/>
      <c r="S55" s="853"/>
      <c r="T55" s="853"/>
    </row>
    <row r="56" spans="2:23" ht="15.5" customHeight="1" x14ac:dyDescent="0.35">
      <c r="H56" s="853"/>
      <c r="I56" s="853"/>
      <c r="J56" s="853"/>
      <c r="K56" s="853"/>
      <c r="L56" s="853"/>
      <c r="M56" s="853"/>
      <c r="N56" s="853"/>
      <c r="O56" s="853"/>
      <c r="P56" s="853"/>
      <c r="Q56" s="853"/>
      <c r="R56" s="853"/>
      <c r="S56" s="853"/>
      <c r="T56" s="853"/>
    </row>
    <row r="57" spans="2:23" ht="28" customHeight="1" thickBot="1" x14ac:dyDescent="0.4">
      <c r="G57" s="18"/>
      <c r="H57" s="854"/>
      <c r="I57" s="854"/>
      <c r="J57" s="854"/>
      <c r="K57" s="854"/>
      <c r="L57" s="854"/>
      <c r="M57" s="854"/>
      <c r="N57" s="854"/>
      <c r="O57" s="854"/>
      <c r="P57" s="854"/>
      <c r="Q57" s="854"/>
      <c r="R57" s="854"/>
      <c r="S57" s="854"/>
      <c r="T57" s="854"/>
    </row>
    <row r="58" spans="2:23" ht="5.5" customHeight="1" thickTop="1" x14ac:dyDescent="0.6">
      <c r="B58" s="96"/>
      <c r="C58" s="96"/>
      <c r="D58" s="96"/>
      <c r="E58" s="99"/>
      <c r="F58" s="99"/>
      <c r="G58" s="99"/>
      <c r="H58" s="99"/>
      <c r="I58" s="99"/>
      <c r="J58" s="99"/>
      <c r="K58" s="99"/>
      <c r="L58" s="99"/>
      <c r="M58" s="99"/>
      <c r="N58" s="99"/>
      <c r="O58" s="99"/>
      <c r="P58" s="99"/>
      <c r="Q58" s="99"/>
      <c r="R58" s="99"/>
      <c r="S58" s="99"/>
      <c r="T58" s="99"/>
      <c r="U58" s="99"/>
      <c r="V58" s="100"/>
      <c r="W58" s="4"/>
    </row>
    <row r="59" spans="2:23" ht="12" customHeight="1" x14ac:dyDescent="0.35"/>
    <row r="60" spans="2:23" ht="32" customHeight="1" x14ac:dyDescent="0.35">
      <c r="B60" s="17" t="s">
        <v>269</v>
      </c>
      <c r="C60" s="42"/>
      <c r="D60" s="443" t="s">
        <v>307</v>
      </c>
      <c r="E60" s="443"/>
      <c r="F60" s="443"/>
      <c r="G60" s="443"/>
      <c r="H60" s="443"/>
      <c r="I60" s="443"/>
      <c r="J60" s="443"/>
      <c r="K60" s="443"/>
      <c r="L60" s="443"/>
      <c r="M60" s="443"/>
      <c r="N60" s="443"/>
      <c r="O60" s="443"/>
      <c r="P60" s="443"/>
      <c r="Q60" s="443"/>
      <c r="R60" s="443"/>
      <c r="S60" s="443"/>
      <c r="T60" s="443"/>
      <c r="U60" s="18"/>
    </row>
    <row r="61" spans="2:23" ht="12" customHeight="1" x14ac:dyDescent="0.35">
      <c r="E61" s="10"/>
      <c r="F61" s="10"/>
      <c r="G61" s="10"/>
      <c r="T61" s="4"/>
      <c r="U61" s="4"/>
    </row>
    <row r="62" spans="2:23" ht="7.5" customHeight="1" x14ac:dyDescent="0.35">
      <c r="E62" s="10"/>
      <c r="F62" s="10"/>
      <c r="G62" s="10"/>
      <c r="T62" s="4"/>
      <c r="U62" s="4"/>
    </row>
    <row r="63" spans="2:23" ht="15.5" x14ac:dyDescent="0.35">
      <c r="B63"/>
      <c r="C63"/>
      <c r="D63" s="435" t="s">
        <v>259</v>
      </c>
      <c r="E63" s="435"/>
      <c r="F63" s="20"/>
      <c r="G63" s="19" t="s">
        <v>260</v>
      </c>
      <c r="H63" s="19"/>
      <c r="I63" s="19"/>
      <c r="J63" s="20"/>
      <c r="K63" s="19" t="s">
        <v>264</v>
      </c>
      <c r="L63" s="19"/>
      <c r="M63" s="19"/>
      <c r="N63" s="19"/>
      <c r="O63" s="20"/>
      <c r="P63" s="20" t="s">
        <v>261</v>
      </c>
      <c r="Q63" s="20"/>
      <c r="R63" s="20"/>
      <c r="S63" s="20"/>
      <c r="T63" s="20"/>
      <c r="V63" s="20"/>
    </row>
    <row r="64" spans="2:23" ht="15.5" x14ac:dyDescent="0.35">
      <c r="B64"/>
      <c r="C64"/>
      <c r="D64" s="424" t="s">
        <v>267</v>
      </c>
      <c r="E64" s="424"/>
      <c r="F64" s="20"/>
      <c r="G64" s="424" t="s">
        <v>266</v>
      </c>
      <c r="H64" s="424"/>
      <c r="I64" s="424"/>
      <c r="J64" s="18"/>
      <c r="K64" s="424" t="s">
        <v>265</v>
      </c>
      <c r="L64" s="424"/>
      <c r="M64" s="424"/>
      <c r="N64" s="424"/>
      <c r="O64" s="18"/>
      <c r="P64" s="424" t="s">
        <v>268</v>
      </c>
      <c r="Q64" s="424"/>
      <c r="R64" s="424"/>
      <c r="S64" s="424"/>
      <c r="T64" s="424"/>
      <c r="V64" s="18"/>
    </row>
    <row r="65" spans="2:23" ht="28" customHeight="1" thickBot="1" x14ac:dyDescent="0.4">
      <c r="B65"/>
      <c r="C65"/>
      <c r="D65" s="436"/>
      <c r="E65" s="436"/>
      <c r="F65" s="20"/>
      <c r="G65" s="436"/>
      <c r="H65" s="436"/>
      <c r="I65" s="436"/>
      <c r="J65" s="22"/>
      <c r="K65" s="436"/>
      <c r="L65" s="436"/>
      <c r="M65" s="436"/>
      <c r="N65" s="436"/>
      <c r="O65" s="22"/>
      <c r="P65" s="436"/>
      <c r="Q65" s="436"/>
      <c r="R65" s="436"/>
      <c r="S65" s="436"/>
      <c r="T65" s="436"/>
      <c r="V65" s="18"/>
    </row>
    <row r="66" spans="2:23" ht="7.5" customHeight="1" thickTop="1" x14ac:dyDescent="0.35">
      <c r="E66" s="10"/>
      <c r="F66" s="20"/>
      <c r="G66" s="10"/>
      <c r="T66" s="4"/>
      <c r="V66" s="4"/>
    </row>
    <row r="67" spans="2:23" ht="15.5" x14ac:dyDescent="0.35">
      <c r="B67"/>
      <c r="C67"/>
      <c r="D67" s="435" t="s">
        <v>39</v>
      </c>
      <c r="E67" s="435"/>
      <c r="F67" s="20"/>
      <c r="G67" s="20" t="s">
        <v>44</v>
      </c>
      <c r="H67" s="20"/>
      <c r="I67" s="20" t="s">
        <v>262</v>
      </c>
      <c r="J67" s="20"/>
      <c r="K67" s="19" t="s">
        <v>42</v>
      </c>
      <c r="L67" s="19"/>
      <c r="M67" s="19"/>
      <c r="N67" s="19"/>
      <c r="O67" s="20"/>
      <c r="Q67" s="20"/>
      <c r="R67" s="20"/>
      <c r="S67" s="20"/>
      <c r="V67" s="20"/>
    </row>
    <row r="68" spans="2:23" ht="15.5" x14ac:dyDescent="0.35">
      <c r="B68"/>
      <c r="C68"/>
      <c r="D68" s="424" t="s">
        <v>41</v>
      </c>
      <c r="E68" s="424"/>
      <c r="F68" s="20"/>
      <c r="G68" s="18" t="s">
        <v>253</v>
      </c>
      <c r="H68" s="18"/>
      <c r="I68" s="18" t="s">
        <v>41</v>
      </c>
      <c r="J68" s="20"/>
      <c r="K68" s="424" t="s">
        <v>43</v>
      </c>
      <c r="L68" s="424"/>
      <c r="M68" s="424"/>
      <c r="N68" s="424"/>
      <c r="O68" s="18"/>
      <c r="Q68" s="18"/>
      <c r="R68" s="18"/>
      <c r="S68" s="18"/>
      <c r="T68" s="18"/>
      <c r="V68" s="18"/>
    </row>
    <row r="69" spans="2:23" ht="28" customHeight="1" thickBot="1" x14ac:dyDescent="0.4">
      <c r="B69"/>
      <c r="C69"/>
      <c r="D69" s="436"/>
      <c r="E69" s="436"/>
      <c r="F69" s="20"/>
      <c r="G69" s="172"/>
      <c r="H69" s="22"/>
      <c r="I69" s="172"/>
      <c r="J69" s="20"/>
      <c r="K69" s="436"/>
      <c r="L69" s="436"/>
      <c r="M69" s="436"/>
      <c r="N69" s="436"/>
      <c r="O69" s="22"/>
      <c r="P69" s="22"/>
      <c r="Q69" s="22"/>
      <c r="R69" s="22"/>
      <c r="S69" s="22"/>
      <c r="T69" s="22"/>
      <c r="V69" s="18"/>
    </row>
    <row r="70" spans="2:23" ht="7.5" customHeight="1" thickTop="1" x14ac:dyDescent="0.35">
      <c r="E70" s="10"/>
      <c r="F70" s="20"/>
      <c r="G70" s="10"/>
      <c r="T70" s="4"/>
      <c r="U70" s="4"/>
    </row>
    <row r="71" spans="2:23" ht="12" customHeight="1" x14ac:dyDescent="0.35"/>
    <row r="72" spans="2:23" ht="7.5" customHeight="1" x14ac:dyDescent="0.35">
      <c r="E72" s="10"/>
      <c r="F72" s="10"/>
      <c r="G72" s="10"/>
      <c r="R72" s="10"/>
      <c r="V72" s="4"/>
      <c r="W72" s="4"/>
    </row>
    <row r="73" spans="2:23" ht="32" customHeight="1" x14ac:dyDescent="0.35">
      <c r="B73" s="17" t="s">
        <v>272</v>
      </c>
      <c r="C73" s="42"/>
      <c r="D73" s="850" t="s">
        <v>789</v>
      </c>
      <c r="E73" s="850"/>
      <c r="F73" s="850"/>
      <c r="G73" s="850"/>
      <c r="H73" s="850"/>
      <c r="I73" s="850"/>
      <c r="J73" s="850"/>
      <c r="K73" s="850"/>
      <c r="L73" s="850"/>
      <c r="M73" s="850"/>
      <c r="N73" s="850"/>
      <c r="O73" s="850"/>
      <c r="P73" s="850"/>
      <c r="Q73" s="850"/>
      <c r="R73" s="850"/>
      <c r="S73" s="850"/>
      <c r="T73" s="850"/>
      <c r="U73" s="18"/>
    </row>
    <row r="74" spans="2:23" ht="7.5" customHeight="1" x14ac:dyDescent="0.35">
      <c r="E74" s="10"/>
      <c r="F74" s="10"/>
      <c r="G74" s="10"/>
      <c r="T74" s="4"/>
      <c r="U74" s="4"/>
    </row>
    <row r="75" spans="2:23" ht="7.5" customHeight="1" x14ac:dyDescent="0.35">
      <c r="E75" s="10"/>
      <c r="F75" s="10"/>
      <c r="G75" s="10"/>
      <c r="R75" s="10"/>
      <c r="V75" s="4"/>
      <c r="W75" s="4"/>
    </row>
    <row r="76" spans="2:23" ht="15.5" x14ac:dyDescent="0.35">
      <c r="B76" s="20"/>
      <c r="D76" s="20" t="s">
        <v>808</v>
      </c>
      <c r="E76" s="20"/>
      <c r="F76" s="20"/>
      <c r="G76" s="20"/>
      <c r="H76" s="20"/>
      <c r="I76" s="20"/>
      <c r="J76" s="20"/>
      <c r="K76" s="20"/>
      <c r="L76" s="20"/>
      <c r="M76" s="20"/>
      <c r="N76" s="20"/>
      <c r="O76" s="20"/>
      <c r="P76" s="20"/>
      <c r="Q76" s="20"/>
      <c r="R76" s="20"/>
      <c r="S76" s="20"/>
      <c r="T76" s="20"/>
      <c r="U76" s="20"/>
    </row>
    <row r="77" spans="2:23" ht="7.5" customHeight="1" x14ac:dyDescent="0.35">
      <c r="E77" s="10"/>
      <c r="F77" s="10"/>
      <c r="G77" s="10"/>
      <c r="R77" s="10"/>
    </row>
    <row r="78" spans="2:23" ht="15.5" x14ac:dyDescent="0.35">
      <c r="D78" s="122" t="s">
        <v>583</v>
      </c>
      <c r="E78" s="849" t="s">
        <v>733</v>
      </c>
      <c r="F78" s="849"/>
      <c r="G78" s="849"/>
      <c r="H78" s="849"/>
      <c r="I78" s="849"/>
      <c r="J78" s="20"/>
      <c r="K78" s="20"/>
      <c r="L78" s="20"/>
    </row>
    <row r="79" spans="2:23" ht="7.5" customHeight="1" x14ac:dyDescent="0.35">
      <c r="D79" s="98"/>
      <c r="E79" s="10"/>
      <c r="T79" s="10"/>
    </row>
    <row r="80" spans="2:23" ht="15.5" x14ac:dyDescent="0.35">
      <c r="B80"/>
      <c r="C80"/>
      <c r="D80" s="122" t="s">
        <v>583</v>
      </c>
      <c r="E80" s="849" t="s">
        <v>816</v>
      </c>
      <c r="F80" s="849"/>
      <c r="G80" s="849"/>
      <c r="H80" s="849"/>
      <c r="I80" s="849"/>
      <c r="K80" s="18"/>
      <c r="L80" s="18"/>
      <c r="R80" s="18"/>
      <c r="S80" s="18"/>
      <c r="T80" s="18"/>
    </row>
    <row r="81" spans="2:22" ht="7.5" customHeight="1" x14ac:dyDescent="0.35">
      <c r="D81" s="98"/>
      <c r="E81" s="10"/>
      <c r="T81" s="10"/>
    </row>
    <row r="82" spans="2:22" ht="15" customHeight="1" x14ac:dyDescent="0.35">
      <c r="D82"/>
      <c r="K82" s="18"/>
      <c r="L82" s="18"/>
      <c r="R82" s="18"/>
      <c r="S82" s="18"/>
      <c r="T82" s="18"/>
    </row>
    <row r="83" spans="2:22" ht="15.5" x14ac:dyDescent="0.35">
      <c r="B83"/>
      <c r="C83"/>
      <c r="D83" s="435" t="s">
        <v>259</v>
      </c>
      <c r="E83" s="435"/>
      <c r="F83" s="20"/>
      <c r="G83" s="435" t="s">
        <v>260</v>
      </c>
      <c r="H83" s="435"/>
      <c r="I83" s="435"/>
      <c r="J83" s="20"/>
      <c r="K83" s="435" t="s">
        <v>264</v>
      </c>
      <c r="L83" s="435"/>
      <c r="M83" s="435"/>
      <c r="N83" s="435"/>
      <c r="O83" s="20"/>
      <c r="P83" s="20" t="s">
        <v>261</v>
      </c>
      <c r="Q83" s="20"/>
      <c r="R83" s="20"/>
      <c r="S83" s="20"/>
      <c r="T83" s="20"/>
      <c r="U83" s="20"/>
    </row>
    <row r="84" spans="2:22" ht="15.5" x14ac:dyDescent="0.35">
      <c r="B84"/>
      <c r="C84"/>
      <c r="D84" s="424" t="s">
        <v>267</v>
      </c>
      <c r="E84" s="424"/>
      <c r="F84" s="20"/>
      <c r="G84" s="424" t="s">
        <v>266</v>
      </c>
      <c r="H84" s="424"/>
      <c r="I84" s="424"/>
      <c r="J84" s="18"/>
      <c r="K84" s="424" t="s">
        <v>265</v>
      </c>
      <c r="L84" s="424"/>
      <c r="M84" s="424"/>
      <c r="N84" s="424"/>
      <c r="O84" s="18"/>
      <c r="P84" s="424" t="s">
        <v>268</v>
      </c>
      <c r="Q84" s="424"/>
      <c r="R84" s="424"/>
      <c r="S84" s="424"/>
      <c r="T84" s="424"/>
      <c r="V84" s="18"/>
    </row>
    <row r="85" spans="2:22" ht="28" customHeight="1" thickBot="1" x14ac:dyDescent="0.4">
      <c r="B85"/>
      <c r="C85"/>
      <c r="D85" s="436"/>
      <c r="E85" s="436"/>
      <c r="F85" s="20"/>
      <c r="G85" s="436"/>
      <c r="H85" s="436"/>
      <c r="I85" s="436"/>
      <c r="J85" s="22"/>
      <c r="K85" s="436"/>
      <c r="L85" s="436"/>
      <c r="M85" s="436"/>
      <c r="N85" s="436"/>
      <c r="O85" s="22"/>
      <c r="P85" s="436"/>
      <c r="Q85" s="436"/>
      <c r="R85" s="436"/>
      <c r="S85" s="436"/>
      <c r="T85" s="436"/>
      <c r="V85" s="18"/>
    </row>
    <row r="86" spans="2:22" ht="7.5" customHeight="1" thickTop="1" x14ac:dyDescent="0.35">
      <c r="E86" s="10"/>
      <c r="F86" s="10"/>
      <c r="G86" s="10"/>
      <c r="T86" s="4"/>
      <c r="U86" s="4"/>
    </row>
    <row r="87" spans="2:22" ht="15.5" x14ac:dyDescent="0.35">
      <c r="B87"/>
      <c r="C87"/>
      <c r="D87" s="435" t="s">
        <v>39</v>
      </c>
      <c r="E87" s="435"/>
      <c r="F87" s="20"/>
      <c r="G87" s="20" t="s">
        <v>44</v>
      </c>
      <c r="H87" s="20"/>
      <c r="I87" s="20" t="s">
        <v>262</v>
      </c>
      <c r="J87" s="20"/>
      <c r="K87" s="435" t="s">
        <v>42</v>
      </c>
      <c r="L87" s="435"/>
      <c r="M87" s="435"/>
      <c r="N87" s="435"/>
      <c r="O87" s="20"/>
      <c r="P87" s="20"/>
      <c r="Q87" s="20"/>
      <c r="R87" s="20"/>
      <c r="S87" s="20"/>
      <c r="U87" s="20"/>
    </row>
    <row r="88" spans="2:22" ht="15.5" x14ac:dyDescent="0.35">
      <c r="B88"/>
      <c r="C88"/>
      <c r="D88" s="424" t="s">
        <v>41</v>
      </c>
      <c r="E88" s="424"/>
      <c r="F88" s="20"/>
      <c r="G88" s="18" t="s">
        <v>263</v>
      </c>
      <c r="H88" s="18"/>
      <c r="I88" s="18" t="s">
        <v>41</v>
      </c>
      <c r="J88" s="20"/>
      <c r="K88" s="424" t="s">
        <v>43</v>
      </c>
      <c r="L88" s="424"/>
      <c r="M88" s="424"/>
      <c r="N88" s="424"/>
      <c r="O88" s="18"/>
      <c r="Q88" s="18"/>
      <c r="R88" s="18"/>
      <c r="S88" s="18"/>
      <c r="T88" s="18"/>
      <c r="V88" s="18"/>
    </row>
    <row r="89" spans="2:22" ht="28" customHeight="1" thickBot="1" x14ac:dyDescent="0.4">
      <c r="B89"/>
      <c r="C89"/>
      <c r="D89" s="436"/>
      <c r="E89" s="436"/>
      <c r="F89" s="20"/>
      <c r="G89" s="172"/>
      <c r="H89" s="22"/>
      <c r="I89" s="172"/>
      <c r="J89" s="20"/>
      <c r="K89" s="436"/>
      <c r="L89" s="436"/>
      <c r="M89" s="436"/>
      <c r="N89" s="436"/>
      <c r="O89" s="22"/>
      <c r="P89" s="22"/>
      <c r="Q89" s="22"/>
      <c r="R89" s="22"/>
      <c r="S89" s="22"/>
      <c r="T89" s="22"/>
      <c r="V89" s="18"/>
    </row>
    <row r="90" spans="2:22" ht="7.5" customHeight="1" thickTop="1" x14ac:dyDescent="0.35">
      <c r="E90" s="10"/>
      <c r="F90" s="10"/>
      <c r="G90" s="10"/>
      <c r="T90" s="4"/>
      <c r="U90" s="4"/>
    </row>
    <row r="92" spans="2:22" ht="12" customHeight="1" x14ac:dyDescent="0.35"/>
  </sheetData>
  <sheetProtection algorithmName="SHA-512" hashValue="V8Ut3prReoE8g7Qzqc93eBSp3hKjbCIPOL2nmvCCeTE4I+g8At7g2LChrVkxp0HN2dHtu6wqgKTKXfh1hceGzQ==" saltValue="u2tZTeZeqkeDGa30l7DnfA==" spinCount="100000" sheet="1"/>
  <mergeCells count="55">
    <mergeCell ref="K64:N64"/>
    <mergeCell ref="P64:T64"/>
    <mergeCell ref="D60:T60"/>
    <mergeCell ref="D54:F54"/>
    <mergeCell ref="D63:E63"/>
    <mergeCell ref="D64:E64"/>
    <mergeCell ref="H54:T57"/>
    <mergeCell ref="K89:N89"/>
    <mergeCell ref="P65:T65"/>
    <mergeCell ref="K69:N69"/>
    <mergeCell ref="K68:N68"/>
    <mergeCell ref="D89:E89"/>
    <mergeCell ref="D69:E69"/>
    <mergeCell ref="D67:E67"/>
    <mergeCell ref="D68:E68"/>
    <mergeCell ref="G65:I65"/>
    <mergeCell ref="K65:N65"/>
    <mergeCell ref="D85:E85"/>
    <mergeCell ref="D83:E83"/>
    <mergeCell ref="D84:E84"/>
    <mergeCell ref="G83:I83"/>
    <mergeCell ref="K83:N83"/>
    <mergeCell ref="G84:I84"/>
    <mergeCell ref="P85:T85"/>
    <mergeCell ref="K87:N87"/>
    <mergeCell ref="K88:N88"/>
    <mergeCell ref="P84:T84"/>
    <mergeCell ref="E78:I78"/>
    <mergeCell ref="E80:I80"/>
    <mergeCell ref="K84:N84"/>
    <mergeCell ref="D87:E87"/>
    <mergeCell ref="D88:E88"/>
    <mergeCell ref="G85:I85"/>
    <mergeCell ref="K85:N85"/>
    <mergeCell ref="E1:U1"/>
    <mergeCell ref="D14:T14"/>
    <mergeCell ref="D4:M4"/>
    <mergeCell ref="D5:M5"/>
    <mergeCell ref="D12:T12"/>
    <mergeCell ref="E50:K50"/>
    <mergeCell ref="D73:T73"/>
    <mergeCell ref="D16:T16"/>
    <mergeCell ref="D18:T18"/>
    <mergeCell ref="D26:T26"/>
    <mergeCell ref="D28:T28"/>
    <mergeCell ref="D20:R20"/>
    <mergeCell ref="D65:E65"/>
    <mergeCell ref="D22:R22"/>
    <mergeCell ref="E48:I48"/>
    <mergeCell ref="D38:T38"/>
    <mergeCell ref="D30:T30"/>
    <mergeCell ref="D34:T34"/>
    <mergeCell ref="D24:T24"/>
    <mergeCell ref="D31:T32"/>
    <mergeCell ref="G64:I64"/>
  </mergeCells>
  <conditionalFormatting sqref="D50:E50">
    <cfRule type="expression" dxfId="1" priority="2">
      <formula>$D$50="✔"</formula>
    </cfRule>
  </conditionalFormatting>
  <conditionalFormatting sqref="D80:I80">
    <cfRule type="expression" dxfId="0" priority="1">
      <formula>$D$80="✔"</formula>
    </cfRule>
  </conditionalFormatting>
  <dataValidations count="4">
    <dataValidation type="list" allowBlank="1" showInputMessage="1" showErrorMessage="1" errorTitle="Valeur non autorisée" error="Utilisez la liste pour faire votre choix" promptTitle="Sélection requise" prompt="Cliquez sur la flèche pour cocher" sqref="D40:D42 D48:D50 D78:D81" xr:uid="{6A5A9093-3D57-4C33-A090-4BACE5503519}">
      <formula1>"✔,☐"</formula1>
    </dataValidation>
    <dataValidation type="list" allowBlank="1" showInputMessage="1" showErrorMessage="1" errorTitle="Valeur non autorisée" error="Utilisez la liste pour faire votre choix" promptTitle="Sélection requise" prompt="Cliquez sur la flèche pour choisir une option dans la liste" sqref="D65" xr:uid="{716DF19B-6762-4F13-AC4A-A6D925E5F9DE}">
      <formula1>"M.,Mme,Autre"</formula1>
    </dataValidation>
    <dataValidation type="list" allowBlank="1" showInputMessage="1" showErrorMessage="1" errorTitle="Valeur non autorisée" error="Utilisez la liste pour faire votre choix" promptTitle="Sélection requise" prompt="Cliquez sur la flèche pour choisir une option dans la liste" sqref="D85" xr:uid="{A75DFD00-0EB1-444A-8C03-FC8D8BCC26DD}">
      <formula1>"M.,Mme,,Autre"</formula1>
    </dataValidation>
    <dataValidation type="list" allowBlank="1" showInputMessage="1" showErrorMessage="1" errorTitle="Valeur non autorisée" error="Utilisez la liste pour faire votre choix" promptTitle="Sélection requise" prompt="Cliquez sur la flèche pour choisir une option dans la liste" sqref="T22" xr:uid="{7BAD85DB-C9FC-438B-8558-8FE88AFF360A}">
      <formula1>"Oui,Non"</formula1>
    </dataValidation>
  </dataValidations>
  <printOptions horizontalCentered="1"/>
  <pageMargins left="0.23622047244094491" right="0.23622047244094491" top="0.35433070866141736" bottom="0.55118110236220474" header="0.11811023622047245" footer="0.11811023622047245"/>
  <pageSetup scale="61" fitToHeight="0" orientation="portrait" r:id="rId1"/>
  <headerFooter>
    <oddFooter>&amp;L&amp;"Calibri,Gras"&amp;9&amp;K00-044Confidentiel | Usage exclusif Musicaction&amp;C&amp;"Calibri,Gras"&amp;9&amp;K00-044&amp;P de &amp;N&amp;R&amp;G</oddFooter>
  </headerFooter>
  <rowBreaks count="1" manualBreakCount="1">
    <brk id="71" max="16383" man="1"/>
  </rowBreak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EC36D-B785-44CE-A70B-701E110508AF}">
  <sheetPr>
    <tabColor rgb="FF1A7F74"/>
    <pageSetUpPr fitToPage="1"/>
  </sheetPr>
  <dimension ref="A1:U99"/>
  <sheetViews>
    <sheetView showGridLines="0" workbookViewId="0">
      <selection activeCell="C4" sqref="C4:O4"/>
    </sheetView>
  </sheetViews>
  <sheetFormatPr baseColWidth="10" defaultRowHeight="14.5" x14ac:dyDescent="0.35"/>
  <cols>
    <col min="1" max="1" width="2.1796875" customWidth="1"/>
    <col min="2" max="2" width="5.6328125" style="11" customWidth="1"/>
    <col min="3" max="6" width="15.6328125" customWidth="1"/>
    <col min="7" max="7" width="3" customWidth="1"/>
    <col min="8" max="9" width="15.6328125" customWidth="1"/>
    <col min="10" max="14" width="8.1796875" customWidth="1"/>
    <col min="15" max="15" width="3" customWidth="1"/>
    <col min="16" max="16" width="22.453125" customWidth="1"/>
    <col min="17" max="20" width="8.1796875" customWidth="1"/>
    <col min="21" max="21" width="2.1796875" customWidth="1"/>
    <col min="22" max="22" width="5.6328125" customWidth="1"/>
  </cols>
  <sheetData>
    <row r="1" spans="1:21" ht="49.5" customHeight="1" x14ac:dyDescent="0.35">
      <c r="A1" s="12"/>
      <c r="B1" s="112"/>
      <c r="C1" s="866" t="s">
        <v>625</v>
      </c>
      <c r="D1" s="866"/>
      <c r="E1" s="866"/>
      <c r="F1" s="866"/>
      <c r="G1" s="866"/>
      <c r="H1" s="866"/>
      <c r="I1" s="866"/>
      <c r="J1" s="866"/>
      <c r="K1" s="866"/>
      <c r="L1" s="866"/>
      <c r="M1" s="866"/>
      <c r="N1" s="866"/>
      <c r="O1" s="866"/>
      <c r="P1" s="866"/>
      <c r="Q1" s="866"/>
      <c r="R1" s="866"/>
      <c r="S1" s="866"/>
      <c r="T1" s="866"/>
      <c r="U1" s="12"/>
    </row>
    <row r="2" spans="1:21" ht="12" customHeight="1" x14ac:dyDescent="0.35"/>
    <row r="3" spans="1:21" ht="15.5" customHeight="1" x14ac:dyDescent="0.35">
      <c r="P3" s="35"/>
    </row>
    <row r="4" spans="1:21" ht="23" customHeight="1" x14ac:dyDescent="0.35">
      <c r="B4" s="15"/>
      <c r="C4" s="439" t="s">
        <v>677</v>
      </c>
      <c r="D4" s="439"/>
      <c r="E4" s="439"/>
      <c r="F4" s="439"/>
      <c r="G4" s="439"/>
      <c r="H4" s="439"/>
      <c r="I4" s="439"/>
      <c r="J4" s="439"/>
      <c r="K4" s="439"/>
      <c r="L4" s="423"/>
      <c r="M4" s="423"/>
      <c r="N4" s="423"/>
      <c r="O4" s="423"/>
      <c r="P4" s="52"/>
    </row>
    <row r="5" spans="1:21" ht="23" customHeight="1" x14ac:dyDescent="0.35">
      <c r="B5" s="15"/>
      <c r="C5" s="423" t="s">
        <v>835</v>
      </c>
      <c r="D5" s="423"/>
      <c r="E5" s="423"/>
      <c r="F5" s="423"/>
      <c r="G5" s="423"/>
      <c r="H5" s="423"/>
      <c r="I5" s="423"/>
      <c r="J5" s="423"/>
      <c r="K5" s="423"/>
      <c r="L5" s="423"/>
      <c r="M5" s="423"/>
      <c r="N5" s="423"/>
      <c r="O5" s="423"/>
      <c r="P5" s="36"/>
    </row>
    <row r="6" spans="1:21" ht="7.5" customHeight="1" x14ac:dyDescent="0.35">
      <c r="C6" s="10"/>
      <c r="D6" s="10"/>
      <c r="E6" s="10"/>
      <c r="F6" s="10"/>
      <c r="G6" s="10"/>
      <c r="H6" s="10"/>
      <c r="I6" s="10"/>
      <c r="J6" s="10"/>
      <c r="K6" s="10"/>
    </row>
    <row r="7" spans="1:21" ht="12" customHeight="1" x14ac:dyDescent="0.35">
      <c r="C7" s="45" t="s">
        <v>824</v>
      </c>
      <c r="E7" s="18"/>
      <c r="F7" s="18"/>
      <c r="G7" s="18"/>
      <c r="H7" s="18"/>
      <c r="J7" s="35"/>
      <c r="K7" s="35"/>
      <c r="L7" s="35"/>
      <c r="M7" s="35"/>
      <c r="N7" s="35"/>
      <c r="O7" s="35"/>
      <c r="P7" s="35"/>
      <c r="Q7" s="35"/>
      <c r="R7" s="35"/>
      <c r="S7" s="35"/>
    </row>
    <row r="8" spans="1:21" ht="15" customHeight="1" x14ac:dyDescent="0.35">
      <c r="C8" s="179"/>
      <c r="E8" s="10"/>
      <c r="F8" s="10"/>
      <c r="G8" s="10"/>
      <c r="H8" s="10"/>
      <c r="I8" s="10"/>
      <c r="J8" s="10"/>
      <c r="K8" s="10"/>
    </row>
    <row r="9" spans="1:21" ht="12" customHeight="1" x14ac:dyDescent="0.35">
      <c r="C9" s="180" t="s">
        <v>558</v>
      </c>
      <c r="E9" s="101"/>
      <c r="F9" s="101"/>
      <c r="G9" s="102"/>
      <c r="H9" s="101"/>
      <c r="K9" s="35"/>
      <c r="L9" s="35"/>
      <c r="M9" s="35"/>
      <c r="N9" s="35"/>
      <c r="O9" s="35"/>
      <c r="S9" s="35"/>
      <c r="T9" s="35"/>
    </row>
    <row r="10" spans="1:21" ht="12" customHeight="1" x14ac:dyDescent="0.35">
      <c r="J10" s="35"/>
      <c r="K10" s="35"/>
      <c r="L10" s="35"/>
      <c r="M10" s="35"/>
      <c r="N10" s="35"/>
      <c r="O10" s="35"/>
      <c r="P10" s="35"/>
      <c r="Q10" s="35"/>
      <c r="R10" s="35"/>
      <c r="S10" s="35"/>
    </row>
    <row r="11" spans="1:21" ht="7.5" customHeight="1" x14ac:dyDescent="0.35">
      <c r="J11" s="35"/>
      <c r="K11" s="35"/>
      <c r="L11" s="35"/>
      <c r="M11" s="35"/>
      <c r="N11" s="35"/>
      <c r="O11" s="35"/>
      <c r="P11" s="35"/>
      <c r="Q11" s="35"/>
      <c r="R11" s="35"/>
      <c r="S11" s="35"/>
    </row>
    <row r="12" spans="1:21" s="12" customFormat="1" ht="50" customHeight="1" x14ac:dyDescent="0.35">
      <c r="B12" s="11"/>
      <c r="C12" s="460" t="s">
        <v>846</v>
      </c>
      <c r="D12" s="460"/>
      <c r="E12" s="460"/>
      <c r="F12" s="460"/>
      <c r="G12" s="460"/>
      <c r="H12" s="460"/>
      <c r="I12" s="460"/>
      <c r="J12" s="460"/>
      <c r="K12" s="460"/>
      <c r="L12" s="460"/>
      <c r="M12" s="460"/>
      <c r="N12" s="460"/>
      <c r="O12" s="460"/>
      <c r="P12" s="460"/>
      <c r="Q12" s="460"/>
      <c r="R12" s="460"/>
      <c r="S12" s="460"/>
      <c r="T12" s="460"/>
    </row>
    <row r="13" spans="1:21" ht="12" customHeight="1" x14ac:dyDescent="0.35">
      <c r="C13" s="10"/>
      <c r="D13" s="10"/>
      <c r="E13" s="10"/>
      <c r="F13" s="10"/>
      <c r="G13" s="10"/>
      <c r="H13" s="10"/>
      <c r="I13" s="10"/>
      <c r="J13" s="10"/>
      <c r="K13" s="10"/>
      <c r="P13" s="4"/>
    </row>
    <row r="14" spans="1:21" s="12" customFormat="1" ht="35" customHeight="1" x14ac:dyDescent="0.35">
      <c r="B14" s="11"/>
      <c r="C14" s="698" t="s">
        <v>844</v>
      </c>
      <c r="D14" s="698"/>
      <c r="E14" s="698"/>
      <c r="F14" s="698"/>
      <c r="G14" s="698"/>
      <c r="H14" s="698"/>
      <c r="I14" s="698"/>
      <c r="J14" s="698"/>
      <c r="K14" s="698"/>
      <c r="L14" s="698"/>
      <c r="M14" s="698"/>
      <c r="N14" s="698"/>
      <c r="O14" s="698"/>
      <c r="P14" s="698"/>
      <c r="Q14" s="698"/>
      <c r="R14" s="698"/>
      <c r="S14" s="698"/>
      <c r="T14" s="698"/>
    </row>
    <row r="15" spans="1:21" ht="7.5" customHeight="1" x14ac:dyDescent="0.35">
      <c r="C15" s="10"/>
      <c r="D15" s="10"/>
      <c r="E15" s="10"/>
      <c r="F15" s="10"/>
      <c r="G15" s="10"/>
      <c r="H15" s="10"/>
      <c r="I15" s="10"/>
      <c r="J15" s="10"/>
      <c r="K15" s="10"/>
    </row>
    <row r="16" spans="1:21" ht="12" customHeight="1" x14ac:dyDescent="0.35">
      <c r="P16" s="35"/>
    </row>
    <row r="17" spans="1:21" ht="32" customHeight="1" x14ac:dyDescent="0.35">
      <c r="A17" s="4"/>
      <c r="B17" s="17" t="s">
        <v>25</v>
      </c>
      <c r="C17" s="448" t="s">
        <v>850</v>
      </c>
      <c r="D17" s="448"/>
      <c r="E17" s="448"/>
      <c r="F17" s="448"/>
      <c r="G17" s="448"/>
      <c r="H17" s="448"/>
      <c r="I17" s="448"/>
      <c r="J17" s="448"/>
      <c r="K17" s="448"/>
      <c r="L17" s="448"/>
      <c r="M17" s="448"/>
      <c r="N17" s="448"/>
      <c r="O17" s="113"/>
      <c r="P17" s="113"/>
      <c r="U17" s="4"/>
    </row>
    <row r="18" spans="1:21" ht="7.5" customHeight="1" x14ac:dyDescent="0.35">
      <c r="C18" s="10"/>
      <c r="D18" s="10"/>
      <c r="E18" s="10"/>
      <c r="F18" s="10"/>
      <c r="G18" s="10"/>
      <c r="H18" s="10"/>
      <c r="I18" s="10"/>
      <c r="J18" s="10"/>
      <c r="K18" s="10"/>
    </row>
    <row r="19" spans="1:21" ht="36" customHeight="1" x14ac:dyDescent="0.35">
      <c r="B19"/>
      <c r="C19" s="863" t="s">
        <v>853</v>
      </c>
      <c r="D19" s="864"/>
      <c r="E19" s="864"/>
      <c r="F19" s="864"/>
      <c r="G19" s="864"/>
      <c r="H19" s="864"/>
      <c r="I19" s="864"/>
      <c r="J19" s="864"/>
      <c r="K19" s="864"/>
      <c r="L19" s="864"/>
      <c r="M19" s="864"/>
      <c r="N19" s="864"/>
      <c r="O19" s="864"/>
      <c r="P19" s="864"/>
      <c r="Q19" s="864"/>
      <c r="R19" s="864"/>
      <c r="S19" s="864"/>
      <c r="T19" s="864"/>
    </row>
    <row r="20" spans="1:21" ht="7.5" customHeight="1" x14ac:dyDescent="0.35">
      <c r="C20" s="179"/>
      <c r="D20" s="179"/>
      <c r="E20" s="179"/>
      <c r="F20" s="179"/>
      <c r="G20" s="201"/>
      <c r="H20" s="46"/>
      <c r="I20" s="46"/>
      <c r="J20" s="46"/>
      <c r="K20" s="46"/>
      <c r="L20" s="46"/>
      <c r="M20" s="46"/>
      <c r="N20" s="46"/>
      <c r="O20" s="46"/>
      <c r="P20" s="46"/>
      <c r="Q20" s="46"/>
      <c r="R20" s="46"/>
      <c r="S20" s="46"/>
      <c r="T20" s="46"/>
    </row>
    <row r="21" spans="1:21" ht="52" customHeight="1" x14ac:dyDescent="0.35">
      <c r="B21"/>
      <c r="C21" s="863" t="s">
        <v>855</v>
      </c>
      <c r="D21" s="864"/>
      <c r="E21" s="864"/>
      <c r="F21" s="864"/>
      <c r="G21" s="864"/>
      <c r="H21" s="864"/>
      <c r="I21" s="864"/>
      <c r="J21" s="864"/>
      <c r="K21" s="864"/>
      <c r="L21" s="864"/>
      <c r="M21" s="864"/>
      <c r="N21" s="864"/>
      <c r="O21" s="864"/>
      <c r="P21" s="864"/>
      <c r="Q21" s="864"/>
      <c r="R21" s="864"/>
      <c r="S21" s="864"/>
      <c r="T21" s="864"/>
    </row>
    <row r="22" spans="1:21" ht="7.5" customHeight="1" x14ac:dyDescent="0.35">
      <c r="C22" s="179"/>
      <c r="D22" s="179"/>
      <c r="E22" s="179"/>
      <c r="F22" s="179"/>
      <c r="G22" s="201"/>
      <c r="H22" s="46"/>
      <c r="I22" s="46"/>
      <c r="J22" s="46"/>
      <c r="K22" s="46"/>
      <c r="L22" s="46"/>
      <c r="M22" s="46"/>
      <c r="N22" s="46"/>
      <c r="O22" s="46"/>
      <c r="P22" s="46"/>
      <c r="Q22" s="46"/>
      <c r="R22" s="46"/>
      <c r="S22" s="46"/>
      <c r="T22" s="46"/>
    </row>
    <row r="23" spans="1:21" ht="52" customHeight="1" x14ac:dyDescent="0.35">
      <c r="B23"/>
      <c r="C23" s="863" t="s">
        <v>856</v>
      </c>
      <c r="D23" s="864"/>
      <c r="E23" s="864"/>
      <c r="F23" s="864"/>
      <c r="G23" s="864"/>
      <c r="H23" s="864"/>
      <c r="I23" s="864"/>
      <c r="J23" s="864"/>
      <c r="K23" s="864"/>
      <c r="L23" s="864"/>
      <c r="M23" s="864"/>
      <c r="N23" s="864"/>
      <c r="O23" s="864"/>
      <c r="P23" s="864"/>
      <c r="Q23" s="864"/>
      <c r="R23" s="864"/>
      <c r="S23" s="864"/>
      <c r="T23" s="864"/>
    </row>
    <row r="24" spans="1:21" ht="7.5" customHeight="1" x14ac:dyDescent="0.35">
      <c r="C24" s="179"/>
      <c r="D24" s="179"/>
      <c r="E24" s="179"/>
      <c r="F24" s="179"/>
      <c r="G24" s="201"/>
      <c r="H24" s="46"/>
      <c r="I24" s="46"/>
      <c r="J24" s="46"/>
      <c r="K24" s="46"/>
      <c r="L24" s="46"/>
      <c r="M24" s="46"/>
      <c r="N24" s="46"/>
      <c r="O24" s="46"/>
      <c r="P24" s="46"/>
      <c r="Q24" s="46"/>
      <c r="R24" s="46"/>
      <c r="S24" s="46"/>
      <c r="T24" s="46"/>
    </row>
    <row r="25" spans="1:21" ht="36" customHeight="1" x14ac:dyDescent="0.35">
      <c r="B25"/>
      <c r="C25" s="863" t="s">
        <v>852</v>
      </c>
      <c r="D25" s="864"/>
      <c r="E25" s="864"/>
      <c r="F25" s="864"/>
      <c r="G25" s="864"/>
      <c r="H25" s="864"/>
      <c r="I25" s="864"/>
      <c r="J25" s="864"/>
      <c r="K25" s="864"/>
      <c r="L25" s="864"/>
      <c r="M25" s="864"/>
      <c r="N25" s="864"/>
      <c r="O25" s="864"/>
      <c r="P25" s="864"/>
      <c r="Q25" s="864"/>
      <c r="R25" s="864"/>
      <c r="S25" s="864"/>
      <c r="T25" s="864"/>
    </row>
    <row r="26" spans="1:21" ht="7.5" customHeight="1" x14ac:dyDescent="0.35">
      <c r="C26" s="179"/>
      <c r="D26" s="179"/>
      <c r="E26" s="179"/>
      <c r="F26" s="179"/>
      <c r="G26" s="201"/>
      <c r="H26" s="46"/>
      <c r="I26" s="46"/>
      <c r="J26" s="46"/>
      <c r="K26" s="46"/>
      <c r="L26" s="46"/>
      <c r="M26" s="46"/>
      <c r="N26" s="46"/>
      <c r="O26" s="46"/>
      <c r="P26" s="46"/>
      <c r="Q26" s="46"/>
      <c r="R26" s="46"/>
      <c r="S26" s="46"/>
      <c r="T26" s="46"/>
    </row>
    <row r="27" spans="1:21" ht="36" customHeight="1" x14ac:dyDescent="0.35">
      <c r="B27"/>
      <c r="C27" s="863" t="s">
        <v>854</v>
      </c>
      <c r="D27" s="864"/>
      <c r="E27" s="864"/>
      <c r="F27" s="864"/>
      <c r="G27" s="864"/>
      <c r="H27" s="864"/>
      <c r="I27" s="864"/>
      <c r="J27" s="864"/>
      <c r="K27" s="864"/>
      <c r="L27" s="864"/>
      <c r="M27" s="864"/>
      <c r="N27" s="864"/>
      <c r="O27" s="864"/>
      <c r="P27" s="864"/>
      <c r="Q27" s="864"/>
      <c r="R27" s="864"/>
      <c r="S27" s="864"/>
      <c r="T27" s="864"/>
    </row>
    <row r="28" spans="1:21" ht="7.5" customHeight="1" x14ac:dyDescent="0.35">
      <c r="C28" s="179"/>
      <c r="D28" s="179"/>
      <c r="E28" s="179"/>
      <c r="F28" s="179"/>
      <c r="G28" s="201"/>
      <c r="H28" s="46"/>
      <c r="I28" s="46"/>
      <c r="J28" s="46"/>
      <c r="K28" s="46"/>
      <c r="L28" s="46"/>
      <c r="M28" s="46"/>
      <c r="N28" s="46"/>
      <c r="O28" s="46"/>
      <c r="P28" s="46"/>
      <c r="Q28" s="46"/>
      <c r="R28" s="46"/>
      <c r="S28" s="46"/>
      <c r="T28" s="46"/>
    </row>
    <row r="29" spans="1:21" ht="52" customHeight="1" x14ac:dyDescent="0.35">
      <c r="B29"/>
      <c r="C29" s="855" t="s">
        <v>917</v>
      </c>
      <c r="D29" s="855"/>
      <c r="E29" s="855"/>
      <c r="F29" s="855"/>
      <c r="G29" s="855"/>
      <c r="H29" s="855"/>
      <c r="I29" s="855"/>
      <c r="J29" s="855"/>
      <c r="K29" s="855"/>
      <c r="L29" s="855"/>
      <c r="M29" s="855"/>
      <c r="N29" s="855"/>
      <c r="O29" s="855"/>
      <c r="P29" s="855"/>
      <c r="Q29" s="855"/>
      <c r="R29" s="855"/>
      <c r="S29" s="855"/>
      <c r="T29" s="855"/>
    </row>
    <row r="30" spans="1:21" ht="7.5" customHeight="1" x14ac:dyDescent="0.35">
      <c r="C30" s="179"/>
      <c r="D30" s="179"/>
      <c r="E30" s="179"/>
      <c r="F30" s="179"/>
      <c r="G30" s="201"/>
      <c r="H30" s="46"/>
      <c r="I30" s="46"/>
      <c r="J30" s="46"/>
      <c r="K30" s="46"/>
      <c r="L30" s="46"/>
      <c r="M30" s="46"/>
      <c r="N30" s="46"/>
      <c r="O30" s="46"/>
      <c r="P30" s="46"/>
      <c r="Q30" s="46"/>
      <c r="R30" s="46"/>
      <c r="S30" s="46"/>
      <c r="T30" s="46"/>
    </row>
    <row r="31" spans="1:21" ht="36" customHeight="1" x14ac:dyDescent="0.35">
      <c r="B31"/>
      <c r="C31" s="855" t="s">
        <v>851</v>
      </c>
      <c r="D31" s="855"/>
      <c r="E31" s="855"/>
      <c r="F31" s="855"/>
      <c r="G31" s="855"/>
      <c r="H31" s="855"/>
      <c r="I31" s="855"/>
      <c r="J31" s="855"/>
      <c r="K31" s="855"/>
      <c r="L31" s="855"/>
      <c r="M31" s="855"/>
      <c r="N31" s="855"/>
      <c r="O31" s="855"/>
      <c r="P31" s="855"/>
      <c r="Q31" s="855"/>
      <c r="R31" s="855"/>
      <c r="S31" s="855"/>
      <c r="T31" s="855"/>
    </row>
    <row r="32" spans="1:21" ht="7.5" customHeight="1" x14ac:dyDescent="0.35">
      <c r="C32" s="10"/>
      <c r="D32" s="10"/>
      <c r="E32" s="10"/>
      <c r="F32" s="10"/>
      <c r="G32" s="10"/>
      <c r="H32" s="10"/>
      <c r="I32" s="10"/>
      <c r="J32" s="10"/>
      <c r="K32" s="10"/>
    </row>
    <row r="33" spans="1:21" ht="12" customHeight="1" x14ac:dyDescent="0.35">
      <c r="P33" s="35"/>
    </row>
    <row r="34" spans="1:21" ht="32" customHeight="1" x14ac:dyDescent="0.35">
      <c r="A34" s="4"/>
      <c r="B34" s="17" t="s">
        <v>29</v>
      </c>
      <c r="C34" s="448" t="s">
        <v>743</v>
      </c>
      <c r="D34" s="448"/>
      <c r="E34" s="448"/>
      <c r="F34" s="448"/>
      <c r="G34" s="448"/>
      <c r="H34" s="448"/>
      <c r="I34" s="448"/>
      <c r="J34" s="448"/>
      <c r="K34" s="448"/>
      <c r="L34" s="448"/>
      <c r="M34" s="448"/>
      <c r="N34" s="448"/>
      <c r="O34" s="113"/>
      <c r="P34" s="113"/>
      <c r="U34" s="4"/>
    </row>
    <row r="35" spans="1:21" ht="7.5" customHeight="1" x14ac:dyDescent="0.35">
      <c r="C35" s="10"/>
      <c r="D35" s="10"/>
      <c r="E35" s="10"/>
      <c r="F35" s="10"/>
      <c r="G35" s="10"/>
      <c r="H35" s="10"/>
      <c r="I35" s="10"/>
      <c r="J35" s="10"/>
      <c r="K35" s="10"/>
    </row>
    <row r="36" spans="1:21" ht="15.5" x14ac:dyDescent="0.35">
      <c r="B36"/>
      <c r="C36" s="197" t="s">
        <v>783</v>
      </c>
      <c r="D36" s="197"/>
      <c r="E36" s="197"/>
      <c r="F36" s="197"/>
      <c r="G36" s="197"/>
      <c r="O36" s="197"/>
      <c r="P36" s="197"/>
    </row>
    <row r="37" spans="1:21" ht="7.5" customHeight="1" x14ac:dyDescent="0.35">
      <c r="C37" s="10"/>
      <c r="D37" s="10"/>
      <c r="E37" s="10"/>
      <c r="F37" s="10"/>
      <c r="G37" s="197"/>
    </row>
    <row r="38" spans="1:21" s="38" customFormat="1" ht="16.5" customHeight="1" thickBot="1" x14ac:dyDescent="0.4">
      <c r="C38" s="495" t="s">
        <v>572</v>
      </c>
      <c r="D38" s="495"/>
      <c r="E38" s="495" t="s">
        <v>740</v>
      </c>
      <c r="F38" s="495"/>
      <c r="G38" s="495"/>
      <c r="H38" s="495"/>
      <c r="I38" s="495"/>
      <c r="J38" s="672" t="s">
        <v>3</v>
      </c>
      <c r="K38" s="672"/>
      <c r="L38" s="672" t="s">
        <v>571</v>
      </c>
      <c r="M38" s="672"/>
      <c r="N38"/>
      <c r="O38"/>
      <c r="P38"/>
    </row>
    <row r="39" spans="1:21" s="38" customFormat="1" ht="18" customHeight="1" x14ac:dyDescent="0.35">
      <c r="B39" s="43"/>
      <c r="C39" s="602" t="s">
        <v>744</v>
      </c>
      <c r="D39" s="604"/>
      <c r="E39" s="490" t="s">
        <v>745</v>
      </c>
      <c r="F39" s="453"/>
      <c r="G39" s="453"/>
      <c r="H39" s="453"/>
      <c r="I39" s="491"/>
      <c r="J39" s="673" t="s">
        <v>583</v>
      </c>
      <c r="K39" s="674"/>
      <c r="L39" s="673" t="s">
        <v>583</v>
      </c>
      <c r="M39" s="674"/>
      <c r="N39"/>
      <c r="O39"/>
      <c r="P39"/>
    </row>
    <row r="40" spans="1:21" s="38" customFormat="1" ht="18" customHeight="1" x14ac:dyDescent="0.35">
      <c r="B40" s="43"/>
      <c r="C40" s="583" t="s">
        <v>746</v>
      </c>
      <c r="D40" s="585"/>
      <c r="E40" s="583" t="s">
        <v>749</v>
      </c>
      <c r="F40" s="584"/>
      <c r="G40" s="584"/>
      <c r="H40" s="584"/>
      <c r="I40" s="585"/>
      <c r="J40" s="675" t="s">
        <v>583</v>
      </c>
      <c r="K40" s="676"/>
      <c r="L40" s="675" t="s">
        <v>583</v>
      </c>
      <c r="M40" s="676"/>
      <c r="N40"/>
      <c r="O40"/>
      <c r="P40"/>
    </row>
    <row r="41" spans="1:21" s="38" customFormat="1" ht="18" customHeight="1" x14ac:dyDescent="0.35">
      <c r="B41" s="43"/>
      <c r="C41" s="490" t="s">
        <v>741</v>
      </c>
      <c r="D41" s="491"/>
      <c r="E41" s="490" t="s">
        <v>811</v>
      </c>
      <c r="F41" s="453"/>
      <c r="G41" s="453"/>
      <c r="H41" s="453"/>
      <c r="I41" s="491"/>
      <c r="J41" s="692" t="s">
        <v>583</v>
      </c>
      <c r="K41" s="693"/>
      <c r="L41" s="692" t="s">
        <v>583</v>
      </c>
      <c r="M41" s="693"/>
    </row>
    <row r="42" spans="1:21" s="38" customFormat="1" ht="18" customHeight="1" x14ac:dyDescent="0.35">
      <c r="B42" s="43"/>
      <c r="C42" s="583" t="s">
        <v>742</v>
      </c>
      <c r="D42" s="585"/>
      <c r="E42" s="583" t="s">
        <v>747</v>
      </c>
      <c r="F42" s="584"/>
      <c r="G42" s="584"/>
      <c r="H42" s="584"/>
      <c r="I42" s="585"/>
      <c r="J42" s="675" t="s">
        <v>583</v>
      </c>
      <c r="K42" s="676"/>
      <c r="L42" s="675" t="s">
        <v>583</v>
      </c>
      <c r="M42" s="676"/>
    </row>
    <row r="43" spans="1:21" s="38" customFormat="1" ht="18" customHeight="1" x14ac:dyDescent="0.35">
      <c r="B43" s="43"/>
      <c r="C43" s="490" t="s">
        <v>849</v>
      </c>
      <c r="D43" s="491"/>
      <c r="E43" s="490" t="s">
        <v>750</v>
      </c>
      <c r="F43" s="453"/>
      <c r="G43" s="453"/>
      <c r="H43" s="453"/>
      <c r="I43" s="491"/>
      <c r="J43" s="692" t="s">
        <v>583</v>
      </c>
      <c r="K43" s="693"/>
      <c r="L43" s="692" t="s">
        <v>583</v>
      </c>
      <c r="M43" s="693"/>
    </row>
    <row r="44" spans="1:21" s="38" customFormat="1" ht="18" customHeight="1" thickBot="1" x14ac:dyDescent="0.4">
      <c r="B44" s="43"/>
      <c r="C44" s="586" t="s">
        <v>838</v>
      </c>
      <c r="D44" s="588"/>
      <c r="E44" s="586" t="s">
        <v>748</v>
      </c>
      <c r="F44" s="587"/>
      <c r="G44" s="587"/>
      <c r="H44" s="587"/>
      <c r="I44" s="588"/>
      <c r="J44" s="681" t="s">
        <v>583</v>
      </c>
      <c r="K44" s="682"/>
      <c r="L44" s="681" t="s">
        <v>583</v>
      </c>
      <c r="M44" s="682"/>
    </row>
    <row r="45" spans="1:21" ht="7.5" customHeight="1" x14ac:dyDescent="0.35">
      <c r="C45" s="10"/>
      <c r="D45" s="10"/>
      <c r="E45" s="10"/>
      <c r="F45" s="10"/>
      <c r="G45" s="197"/>
      <c r="H45" s="10"/>
      <c r="I45" s="10"/>
      <c r="J45" s="10"/>
      <c r="K45" s="10"/>
    </row>
    <row r="46" spans="1:21" ht="15.5" x14ac:dyDescent="0.35">
      <c r="B46"/>
      <c r="G46" s="197"/>
      <c r="H46" s="20"/>
      <c r="I46" s="20"/>
      <c r="J46" s="20"/>
      <c r="K46" s="20"/>
      <c r="L46" s="20"/>
      <c r="M46" s="20"/>
      <c r="N46" s="20"/>
      <c r="O46" s="20"/>
      <c r="P46" s="20"/>
    </row>
    <row r="47" spans="1:21" ht="32" customHeight="1" x14ac:dyDescent="0.35">
      <c r="A47" s="4"/>
      <c r="B47" s="17" t="s">
        <v>269</v>
      </c>
      <c r="C47" s="448" t="s">
        <v>771</v>
      </c>
      <c r="D47" s="448"/>
      <c r="E47" s="448"/>
      <c r="F47" s="448"/>
      <c r="G47" s="448"/>
      <c r="H47" s="448"/>
      <c r="I47" s="448"/>
      <c r="J47" s="448"/>
      <c r="K47" s="448"/>
      <c r="L47" s="448"/>
      <c r="M47" s="448"/>
      <c r="N47" s="44"/>
      <c r="O47" s="113"/>
      <c r="P47" s="113"/>
      <c r="U47" s="4"/>
    </row>
    <row r="48" spans="1:21" ht="7.5" customHeight="1" x14ac:dyDescent="0.35">
      <c r="C48" s="10"/>
      <c r="D48" s="10"/>
      <c r="E48" s="10"/>
      <c r="F48" s="10"/>
      <c r="G48" s="10"/>
      <c r="H48" s="10"/>
      <c r="I48" s="10"/>
      <c r="J48" s="10"/>
      <c r="K48" s="10"/>
    </row>
    <row r="49" spans="2:20" ht="15.5" x14ac:dyDescent="0.35">
      <c r="B49"/>
      <c r="C49" s="701" t="s">
        <v>751</v>
      </c>
      <c r="D49" s="701"/>
      <c r="E49" s="701"/>
      <c r="F49" s="701"/>
      <c r="G49" s="701"/>
      <c r="H49" s="701"/>
      <c r="I49" s="701"/>
      <c r="J49" s="701"/>
      <c r="K49" s="701"/>
      <c r="L49" s="701"/>
      <c r="M49" s="701"/>
      <c r="N49" s="197"/>
      <c r="O49" s="197"/>
      <c r="P49" s="197"/>
    </row>
    <row r="50" spans="2:20" ht="7.5" customHeight="1" x14ac:dyDescent="0.35">
      <c r="C50" s="10"/>
      <c r="D50" s="10"/>
      <c r="E50" s="10"/>
      <c r="F50" s="10"/>
      <c r="G50" s="10"/>
      <c r="H50" s="10"/>
      <c r="I50" s="10"/>
      <c r="J50" s="10"/>
      <c r="K50" s="10"/>
      <c r="N50" s="197"/>
    </row>
    <row r="51" spans="2:20" s="38" customFormat="1" ht="16.5" customHeight="1" thickBot="1" x14ac:dyDescent="0.4">
      <c r="C51" s="495" t="s">
        <v>575</v>
      </c>
      <c r="D51" s="495"/>
      <c r="E51" s="495"/>
      <c r="F51" s="495"/>
      <c r="G51" s="495"/>
      <c r="H51" s="495"/>
      <c r="I51" s="495"/>
      <c r="J51" s="672" t="s">
        <v>3</v>
      </c>
      <c r="K51" s="672"/>
      <c r="L51" s="672" t="s">
        <v>571</v>
      </c>
      <c r="M51" s="672"/>
      <c r="N51" s="197"/>
    </row>
    <row r="52" spans="2:20" s="38" customFormat="1" ht="18" customHeight="1" x14ac:dyDescent="0.35">
      <c r="B52" s="43"/>
      <c r="C52" s="602" t="s">
        <v>814</v>
      </c>
      <c r="D52" s="603"/>
      <c r="E52" s="603"/>
      <c r="F52" s="603"/>
      <c r="G52" s="603"/>
      <c r="H52" s="603"/>
      <c r="I52" s="604"/>
      <c r="J52" s="673" t="s">
        <v>583</v>
      </c>
      <c r="K52" s="674"/>
      <c r="L52" s="673" t="s">
        <v>583</v>
      </c>
      <c r="M52" s="674"/>
      <c r="N52" s="197"/>
    </row>
    <row r="53" spans="2:20" s="38" customFormat="1" ht="18" customHeight="1" x14ac:dyDescent="0.35">
      <c r="B53" s="43"/>
      <c r="C53" s="583" t="s">
        <v>756</v>
      </c>
      <c r="D53" s="584"/>
      <c r="E53" s="584"/>
      <c r="F53" s="584"/>
      <c r="G53" s="584"/>
      <c r="H53" s="584"/>
      <c r="I53" s="585"/>
      <c r="J53" s="675" t="s">
        <v>583</v>
      </c>
      <c r="K53" s="676"/>
      <c r="L53" s="675" t="s">
        <v>583</v>
      </c>
      <c r="M53" s="676"/>
      <c r="N53" s="197"/>
    </row>
    <row r="54" spans="2:20" s="38" customFormat="1" ht="18" customHeight="1" x14ac:dyDescent="0.35">
      <c r="B54" s="43"/>
      <c r="C54" s="490" t="s">
        <v>753</v>
      </c>
      <c r="D54" s="453"/>
      <c r="E54" s="453"/>
      <c r="F54" s="453"/>
      <c r="G54" s="453"/>
      <c r="H54" s="453"/>
      <c r="I54" s="491"/>
      <c r="J54" s="692" t="s">
        <v>583</v>
      </c>
      <c r="K54" s="693"/>
      <c r="L54" s="692" t="s">
        <v>583</v>
      </c>
      <c r="M54" s="693"/>
      <c r="N54" s="197"/>
    </row>
    <row r="55" spans="2:20" s="38" customFormat="1" ht="18" customHeight="1" x14ac:dyDescent="0.35">
      <c r="B55" s="43"/>
      <c r="C55" s="583" t="s">
        <v>754</v>
      </c>
      <c r="D55" s="584"/>
      <c r="E55" s="584"/>
      <c r="F55" s="584"/>
      <c r="G55" s="584"/>
      <c r="H55" s="584"/>
      <c r="I55" s="585"/>
      <c r="J55" s="675" t="s">
        <v>583</v>
      </c>
      <c r="K55" s="676"/>
      <c r="L55" s="675" t="s">
        <v>583</v>
      </c>
      <c r="M55" s="676"/>
      <c r="N55" s="197"/>
    </row>
    <row r="56" spans="2:20" s="38" customFormat="1" ht="18" customHeight="1" x14ac:dyDescent="0.35">
      <c r="B56" s="43"/>
      <c r="C56" s="490" t="s">
        <v>752</v>
      </c>
      <c r="D56" s="453"/>
      <c r="E56" s="453"/>
      <c r="F56" s="453"/>
      <c r="G56" s="453"/>
      <c r="H56" s="453"/>
      <c r="I56" s="491"/>
      <c r="J56" s="692" t="s">
        <v>583</v>
      </c>
      <c r="K56" s="693"/>
      <c r="L56" s="692" t="s">
        <v>583</v>
      </c>
      <c r="M56" s="693"/>
      <c r="N56" s="197"/>
    </row>
    <row r="57" spans="2:20" s="38" customFormat="1" ht="18" customHeight="1" thickBot="1" x14ac:dyDescent="0.4">
      <c r="B57" s="43"/>
      <c r="C57" s="586" t="s">
        <v>755</v>
      </c>
      <c r="D57" s="587"/>
      <c r="E57" s="587"/>
      <c r="F57" s="587"/>
      <c r="G57" s="587"/>
      <c r="H57" s="587"/>
      <c r="I57" s="588"/>
      <c r="J57" s="681" t="s">
        <v>583</v>
      </c>
      <c r="K57" s="682"/>
      <c r="L57" s="681" t="s">
        <v>583</v>
      </c>
      <c r="M57" s="682"/>
      <c r="N57" s="197"/>
    </row>
    <row r="58" spans="2:20" ht="7.5" customHeight="1" x14ac:dyDescent="0.35">
      <c r="C58" s="10"/>
      <c r="D58" s="10"/>
      <c r="E58" s="10"/>
      <c r="F58" s="10"/>
      <c r="G58" s="10"/>
      <c r="H58" s="10"/>
      <c r="I58" s="10"/>
      <c r="J58" s="10"/>
      <c r="K58" s="10"/>
      <c r="N58" s="197"/>
    </row>
    <row r="59" spans="2:20" ht="15.5" customHeight="1" x14ac:dyDescent="0.35">
      <c r="C59" s="199"/>
      <c r="N59" s="197"/>
    </row>
    <row r="60" spans="2:20" ht="15.5" x14ac:dyDescent="0.35">
      <c r="B60"/>
      <c r="C60" s="435" t="s">
        <v>763</v>
      </c>
      <c r="D60" s="435"/>
      <c r="E60" s="435"/>
      <c r="F60" s="435"/>
      <c r="G60" s="435"/>
      <c r="H60" s="435"/>
      <c r="I60" s="435"/>
      <c r="J60" s="435"/>
      <c r="K60" s="435"/>
      <c r="L60" s="435"/>
      <c r="M60" s="435"/>
      <c r="N60" s="197"/>
      <c r="O60" s="20"/>
      <c r="P60" s="20"/>
    </row>
    <row r="61" spans="2:20" ht="15.5" customHeight="1" x14ac:dyDescent="0.35">
      <c r="B61"/>
      <c r="C61" s="867" t="s">
        <v>772</v>
      </c>
      <c r="D61" s="867"/>
      <c r="E61" s="867"/>
      <c r="F61" s="867"/>
      <c r="G61" s="867"/>
      <c r="H61" s="867"/>
      <c r="I61" s="867"/>
      <c r="J61" s="867"/>
      <c r="K61" s="867"/>
      <c r="L61" s="867"/>
      <c r="M61" s="867"/>
      <c r="N61" s="867"/>
      <c r="O61" s="867"/>
      <c r="P61" s="867"/>
      <c r="Q61" s="867"/>
      <c r="R61" s="867"/>
      <c r="S61" s="867"/>
      <c r="T61" s="867"/>
    </row>
    <row r="62" spans="2:20" ht="7.5" customHeight="1" x14ac:dyDescent="0.35">
      <c r="C62" s="10"/>
      <c r="D62" s="10"/>
      <c r="E62" s="10"/>
      <c r="F62" s="10"/>
      <c r="G62" s="10"/>
      <c r="H62" s="10"/>
      <c r="I62" s="10"/>
      <c r="J62" s="10"/>
      <c r="K62" s="10"/>
      <c r="N62" s="197"/>
    </row>
    <row r="63" spans="2:20" s="38" customFormat="1" ht="16.5" customHeight="1" thickBot="1" x14ac:dyDescent="0.4">
      <c r="C63" s="41" t="s">
        <v>575</v>
      </c>
      <c r="D63" s="41"/>
      <c r="E63" s="41"/>
      <c r="F63" s="41"/>
      <c r="G63" s="41"/>
      <c r="H63" s="41"/>
      <c r="I63" s="41"/>
      <c r="J63" s="41"/>
      <c r="K63" s="41"/>
      <c r="L63" s="41" t="s">
        <v>757</v>
      </c>
      <c r="M63" s="41"/>
      <c r="N63" s="41"/>
      <c r="O63" s="41"/>
      <c r="P63" s="41"/>
      <c r="Q63" s="672" t="s">
        <v>3</v>
      </c>
      <c r="R63" s="672"/>
      <c r="S63" s="672" t="s">
        <v>571</v>
      </c>
      <c r="T63" s="672"/>
    </row>
    <row r="64" spans="2:20" s="40" customFormat="1" ht="18" customHeight="1" x14ac:dyDescent="0.35">
      <c r="B64" s="200"/>
      <c r="C64" s="496" t="s">
        <v>769</v>
      </c>
      <c r="D64" s="496"/>
      <c r="E64" s="496"/>
      <c r="F64" s="496"/>
      <c r="G64" s="496"/>
      <c r="H64" s="496"/>
      <c r="I64" s="496"/>
      <c r="J64" s="496"/>
      <c r="K64" s="496"/>
      <c r="L64" s="861" t="s">
        <v>761</v>
      </c>
      <c r="M64" s="861"/>
      <c r="N64" s="861"/>
      <c r="O64" s="861"/>
      <c r="P64" s="861"/>
      <c r="Q64" s="673" t="s">
        <v>583</v>
      </c>
      <c r="R64" s="674"/>
      <c r="S64" s="673" t="s">
        <v>583</v>
      </c>
      <c r="T64" s="674"/>
    </row>
    <row r="65" spans="1:21" s="40" customFormat="1" ht="18" customHeight="1" x14ac:dyDescent="0.35">
      <c r="B65" s="200"/>
      <c r="C65" s="493" t="s">
        <v>768</v>
      </c>
      <c r="D65" s="493"/>
      <c r="E65" s="493"/>
      <c r="F65" s="493"/>
      <c r="G65" s="493"/>
      <c r="H65" s="493"/>
      <c r="I65" s="493"/>
      <c r="J65" s="493"/>
      <c r="K65" s="493"/>
      <c r="L65" s="493" t="s">
        <v>761</v>
      </c>
      <c r="M65" s="493"/>
      <c r="N65" s="493"/>
      <c r="O65" s="493"/>
      <c r="P65" s="493"/>
      <c r="Q65" s="675" t="s">
        <v>583</v>
      </c>
      <c r="R65" s="676"/>
      <c r="S65" s="675" t="s">
        <v>583</v>
      </c>
      <c r="T65" s="676"/>
    </row>
    <row r="66" spans="1:21" s="40" customFormat="1" ht="18" customHeight="1" x14ac:dyDescent="0.35">
      <c r="B66" s="200"/>
      <c r="C66" s="628" t="s">
        <v>758</v>
      </c>
      <c r="D66" s="628"/>
      <c r="E66" s="628"/>
      <c r="F66" s="628"/>
      <c r="G66" s="628"/>
      <c r="H66" s="628"/>
      <c r="I66" s="628"/>
      <c r="J66" s="628"/>
      <c r="K66" s="628"/>
      <c r="L66" s="862" t="s">
        <v>762</v>
      </c>
      <c r="M66" s="862"/>
      <c r="N66" s="862"/>
      <c r="O66" s="862"/>
      <c r="P66" s="862"/>
      <c r="Q66" s="692" t="s">
        <v>583</v>
      </c>
      <c r="R66" s="693"/>
      <c r="S66" s="692" t="s">
        <v>583</v>
      </c>
      <c r="T66" s="693"/>
    </row>
    <row r="67" spans="1:21" s="40" customFormat="1" ht="36" customHeight="1" x14ac:dyDescent="0.35">
      <c r="B67" s="200"/>
      <c r="C67" s="493" t="s">
        <v>759</v>
      </c>
      <c r="D67" s="493"/>
      <c r="E67" s="493"/>
      <c r="F67" s="493"/>
      <c r="G67" s="493"/>
      <c r="H67" s="493"/>
      <c r="I67" s="493"/>
      <c r="J67" s="493"/>
      <c r="K67" s="493"/>
      <c r="L67" s="858" t="s">
        <v>775</v>
      </c>
      <c r="M67" s="858"/>
      <c r="N67" s="858"/>
      <c r="O67" s="858"/>
      <c r="P67" s="858"/>
      <c r="Q67" s="675" t="s">
        <v>583</v>
      </c>
      <c r="R67" s="676"/>
      <c r="S67" s="675" t="s">
        <v>583</v>
      </c>
      <c r="T67" s="676"/>
    </row>
    <row r="68" spans="1:21" s="40" customFormat="1" ht="36" customHeight="1" thickBot="1" x14ac:dyDescent="0.4">
      <c r="B68" s="200"/>
      <c r="C68" s="626" t="s">
        <v>760</v>
      </c>
      <c r="D68" s="626"/>
      <c r="E68" s="626"/>
      <c r="F68" s="626"/>
      <c r="G68" s="626"/>
      <c r="H68" s="626"/>
      <c r="I68" s="626"/>
      <c r="J68" s="626"/>
      <c r="K68" s="626"/>
      <c r="L68" s="769" t="s">
        <v>774</v>
      </c>
      <c r="M68" s="769"/>
      <c r="N68" s="769"/>
      <c r="O68" s="769"/>
      <c r="P68" s="769"/>
      <c r="Q68" s="694" t="s">
        <v>583</v>
      </c>
      <c r="R68" s="695"/>
      <c r="S68" s="694" t="s">
        <v>583</v>
      </c>
      <c r="T68" s="695"/>
    </row>
    <row r="69" spans="1:21" ht="7.5" customHeight="1" x14ac:dyDescent="0.35">
      <c r="C69" s="10"/>
      <c r="D69" s="10"/>
      <c r="E69" s="10"/>
      <c r="F69" s="10"/>
      <c r="G69" s="10"/>
      <c r="H69" s="10"/>
      <c r="I69" s="10"/>
      <c r="J69" s="10"/>
      <c r="K69" s="10"/>
      <c r="N69" s="197"/>
    </row>
    <row r="70" spans="1:21" ht="15.5" customHeight="1" x14ac:dyDescent="0.35">
      <c r="C70" s="199"/>
      <c r="N70" s="197"/>
    </row>
    <row r="71" spans="1:21" ht="32" customHeight="1" x14ac:dyDescent="0.35">
      <c r="A71" s="4"/>
      <c r="B71" s="17" t="s">
        <v>272</v>
      </c>
      <c r="C71" s="448" t="s">
        <v>770</v>
      </c>
      <c r="D71" s="448"/>
      <c r="E71" s="448"/>
      <c r="F71" s="448"/>
      <c r="G71" s="448"/>
      <c r="H71" s="448"/>
      <c r="I71" s="448"/>
      <c r="J71" s="448"/>
      <c r="K71" s="448"/>
      <c r="L71" s="448"/>
      <c r="M71" s="448"/>
      <c r="N71" s="448"/>
      <c r="O71" s="113"/>
      <c r="P71" s="113"/>
      <c r="U71" s="4"/>
    </row>
    <row r="72" spans="1:21" ht="7.5" customHeight="1" x14ac:dyDescent="0.35">
      <c r="C72" s="10"/>
      <c r="D72" s="10"/>
      <c r="E72" s="10"/>
      <c r="F72" s="10"/>
      <c r="G72" s="10"/>
      <c r="H72" s="10"/>
      <c r="I72" s="10"/>
      <c r="J72" s="10"/>
      <c r="K72" s="10"/>
    </row>
    <row r="74" spans="1:21" s="38" customFormat="1" ht="16.5" customHeight="1" thickBot="1" x14ac:dyDescent="0.4">
      <c r="C74" s="495" t="s">
        <v>575</v>
      </c>
      <c r="D74" s="495"/>
      <c r="E74" s="495"/>
      <c r="F74" s="495"/>
      <c r="G74" s="495"/>
      <c r="H74" s="495" t="s">
        <v>757</v>
      </c>
      <c r="I74" s="495"/>
      <c r="J74" s="495"/>
      <c r="K74" s="672" t="s">
        <v>3</v>
      </c>
      <c r="L74" s="672"/>
      <c r="M74" s="672" t="s">
        <v>571</v>
      </c>
      <c r="N74" s="672"/>
    </row>
    <row r="75" spans="1:21" s="38" customFormat="1" ht="36" customHeight="1" x14ac:dyDescent="0.35">
      <c r="B75" s="43"/>
      <c r="C75" s="860" t="s">
        <v>766</v>
      </c>
      <c r="D75" s="860"/>
      <c r="E75" s="860"/>
      <c r="F75" s="860"/>
      <c r="G75" s="860"/>
      <c r="H75" s="860" t="s">
        <v>764</v>
      </c>
      <c r="I75" s="860"/>
      <c r="J75" s="860"/>
      <c r="K75" s="859" t="s">
        <v>583</v>
      </c>
      <c r="L75" s="859"/>
      <c r="M75" s="859" t="s">
        <v>583</v>
      </c>
      <c r="N75" s="859"/>
    </row>
    <row r="76" spans="1:21" s="38" customFormat="1" ht="36" customHeight="1" thickBot="1" x14ac:dyDescent="0.4">
      <c r="B76" s="43"/>
      <c r="C76" s="857" t="s">
        <v>767</v>
      </c>
      <c r="D76" s="857"/>
      <c r="E76" s="857"/>
      <c r="F76" s="857"/>
      <c r="G76" s="857"/>
      <c r="H76" s="857" t="s">
        <v>765</v>
      </c>
      <c r="I76" s="857"/>
      <c r="J76" s="857"/>
      <c r="K76" s="856" t="s">
        <v>583</v>
      </c>
      <c r="L76" s="856"/>
      <c r="M76" s="856" t="s">
        <v>583</v>
      </c>
      <c r="N76" s="856"/>
    </row>
    <row r="77" spans="1:21" ht="7.5" customHeight="1" x14ac:dyDescent="0.35">
      <c r="C77" s="10"/>
      <c r="D77" s="10"/>
      <c r="E77" s="10"/>
      <c r="F77" s="10"/>
      <c r="G77" s="10"/>
      <c r="H77" s="10"/>
      <c r="I77" s="10"/>
      <c r="J77" s="10"/>
      <c r="K77" s="10"/>
      <c r="N77" s="197"/>
    </row>
    <row r="78" spans="1:21" ht="15.5" customHeight="1" x14ac:dyDescent="0.35">
      <c r="C78" s="199"/>
      <c r="N78" s="197"/>
    </row>
    <row r="79" spans="1:21" ht="32" customHeight="1" x14ac:dyDescent="0.35">
      <c r="A79" s="4"/>
      <c r="B79" s="17" t="s">
        <v>273</v>
      </c>
      <c r="C79" s="448" t="s">
        <v>810</v>
      </c>
      <c r="D79" s="448"/>
      <c r="E79" s="448"/>
      <c r="F79" s="448"/>
      <c r="G79" s="448"/>
      <c r="H79" s="448"/>
      <c r="I79" s="448"/>
      <c r="J79" s="448"/>
      <c r="K79" s="448"/>
      <c r="L79" s="448"/>
      <c r="M79" s="448"/>
      <c r="N79" s="448"/>
      <c r="O79" s="113"/>
      <c r="P79" s="113"/>
      <c r="U79" s="4"/>
    </row>
    <row r="80" spans="1:21" ht="7.5" customHeight="1" x14ac:dyDescent="0.35">
      <c r="C80" s="10"/>
      <c r="D80" s="10"/>
      <c r="E80" s="10"/>
      <c r="F80" s="10"/>
      <c r="G80" s="10"/>
      <c r="H80" s="10"/>
      <c r="I80" s="10"/>
      <c r="J80" s="10"/>
      <c r="K80" s="10"/>
    </row>
    <row r="81" spans="2:20" ht="15.5" x14ac:dyDescent="0.35">
      <c r="C81" s="435" t="s">
        <v>773</v>
      </c>
      <c r="D81" s="435"/>
      <c r="E81" s="435"/>
      <c r="F81" s="435"/>
      <c r="G81" s="435"/>
      <c r="H81" s="435"/>
      <c r="I81" s="435"/>
      <c r="J81" s="435"/>
      <c r="K81" s="435"/>
      <c r="L81" s="435"/>
      <c r="M81" s="435"/>
    </row>
    <row r="82" spans="2:20" ht="7.5" customHeight="1" x14ac:dyDescent="0.35">
      <c r="C82" s="10"/>
      <c r="D82" s="10"/>
      <c r="E82" s="10"/>
      <c r="F82" s="10"/>
      <c r="G82" s="10"/>
      <c r="H82" s="10"/>
      <c r="I82" s="10"/>
      <c r="J82" s="10"/>
      <c r="K82" s="10"/>
      <c r="N82" s="197"/>
    </row>
    <row r="83" spans="2:20" s="2" customFormat="1" ht="36" customHeight="1" x14ac:dyDescent="0.35">
      <c r="B83" s="85"/>
      <c r="C83" s="865" t="s">
        <v>782</v>
      </c>
      <c r="D83" s="865"/>
      <c r="E83" s="865"/>
      <c r="F83" s="865"/>
      <c r="G83" s="865"/>
      <c r="H83" s="865"/>
      <c r="I83" s="865"/>
      <c r="J83" s="865"/>
      <c r="K83" s="865"/>
      <c r="L83" s="865"/>
      <c r="M83" s="865"/>
      <c r="N83" s="865"/>
      <c r="O83" s="865"/>
      <c r="P83" s="865"/>
      <c r="Q83" s="865"/>
      <c r="R83" s="865"/>
      <c r="S83" s="865"/>
      <c r="T83" s="865"/>
    </row>
    <row r="84" spans="2:20" ht="7.5" customHeight="1" x14ac:dyDescent="0.35">
      <c r="C84" s="10"/>
      <c r="D84" s="10"/>
      <c r="E84" s="10"/>
      <c r="F84" s="10"/>
      <c r="G84" s="10"/>
      <c r="H84" s="10"/>
      <c r="I84" s="10"/>
      <c r="J84" s="10"/>
      <c r="K84" s="10"/>
      <c r="N84" s="197"/>
    </row>
    <row r="85" spans="2:20" s="12" customFormat="1" ht="38" customHeight="1" x14ac:dyDescent="0.35">
      <c r="B85" s="11"/>
      <c r="C85" s="528" t="s">
        <v>778</v>
      </c>
      <c r="D85" s="528"/>
      <c r="E85" s="528"/>
      <c r="F85" s="528"/>
      <c r="G85" s="528"/>
      <c r="H85" s="528"/>
      <c r="I85" s="528"/>
      <c r="J85" s="528"/>
      <c r="K85" s="528"/>
      <c r="L85" s="528"/>
      <c r="M85" s="528"/>
      <c r="N85" s="528"/>
      <c r="O85" s="528"/>
      <c r="P85" s="528"/>
      <c r="Q85" s="528"/>
      <c r="R85" s="528"/>
      <c r="S85" s="528"/>
      <c r="T85" s="528"/>
    </row>
    <row r="86" spans="2:20" ht="12" customHeight="1" x14ac:dyDescent="0.35">
      <c r="P86" s="35"/>
    </row>
    <row r="87" spans="2:20" ht="7.5" customHeight="1" x14ac:dyDescent="0.35">
      <c r="C87" s="10"/>
      <c r="D87" s="10"/>
      <c r="E87" s="10"/>
      <c r="F87" s="10"/>
      <c r="G87" s="10"/>
      <c r="H87" s="10"/>
      <c r="I87" s="10"/>
      <c r="J87" s="10"/>
      <c r="K87" s="10"/>
      <c r="N87" s="197"/>
    </row>
    <row r="88" spans="2:20" ht="15.5" x14ac:dyDescent="0.35">
      <c r="C88" s="435" t="s">
        <v>776</v>
      </c>
      <c r="D88" s="435"/>
      <c r="E88" s="435"/>
      <c r="F88" s="435"/>
      <c r="G88" s="435"/>
      <c r="H88" s="435"/>
      <c r="I88" s="435"/>
      <c r="J88" s="435"/>
      <c r="K88" s="435"/>
      <c r="L88" s="435"/>
      <c r="M88" s="435"/>
    </row>
    <row r="89" spans="2:20" ht="7.5" customHeight="1" x14ac:dyDescent="0.35">
      <c r="C89" s="10"/>
      <c r="D89" s="10"/>
      <c r="E89" s="10"/>
      <c r="F89" s="10"/>
      <c r="G89" s="10"/>
      <c r="H89" s="10"/>
      <c r="I89" s="10"/>
      <c r="J89" s="10"/>
      <c r="K89" s="10"/>
      <c r="N89" s="197"/>
    </row>
    <row r="90" spans="2:20" s="2" customFormat="1" ht="155.5" customHeight="1" x14ac:dyDescent="0.35">
      <c r="B90" s="85"/>
      <c r="C90" s="865" t="s">
        <v>813</v>
      </c>
      <c r="D90" s="865"/>
      <c r="E90" s="865"/>
      <c r="F90" s="865"/>
      <c r="G90" s="865"/>
      <c r="H90" s="865"/>
      <c r="I90" s="865"/>
      <c r="J90" s="865"/>
      <c r="K90" s="865"/>
      <c r="L90" s="865"/>
      <c r="M90" s="865"/>
      <c r="N90" s="865"/>
      <c r="O90" s="865"/>
      <c r="P90" s="865"/>
      <c r="Q90" s="865"/>
      <c r="R90" s="865"/>
      <c r="S90" s="865"/>
      <c r="T90" s="865"/>
    </row>
    <row r="92" spans="2:20" ht="15.5" x14ac:dyDescent="0.35">
      <c r="C92" s="435" t="s">
        <v>777</v>
      </c>
      <c r="D92" s="435"/>
      <c r="E92" s="435"/>
      <c r="F92" s="435"/>
      <c r="G92" s="435"/>
      <c r="H92" s="435"/>
      <c r="I92" s="435"/>
      <c r="J92" s="435"/>
      <c r="K92" s="435"/>
      <c r="L92" s="435"/>
      <c r="M92" s="435"/>
    </row>
    <row r="93" spans="2:20" ht="7.5" customHeight="1" x14ac:dyDescent="0.35">
      <c r="C93" s="10"/>
      <c r="D93" s="10"/>
      <c r="E93" s="10"/>
      <c r="F93" s="10"/>
      <c r="G93" s="10"/>
      <c r="H93" s="10"/>
      <c r="I93" s="10"/>
      <c r="J93" s="10"/>
      <c r="K93" s="10"/>
      <c r="N93" s="197"/>
    </row>
    <row r="94" spans="2:20" s="2" customFormat="1" ht="63" customHeight="1" x14ac:dyDescent="0.35">
      <c r="B94" s="85"/>
      <c r="C94" s="865" t="s">
        <v>780</v>
      </c>
      <c r="D94" s="865"/>
      <c r="E94" s="865"/>
      <c r="F94" s="865"/>
      <c r="G94" s="865"/>
      <c r="H94" s="865"/>
      <c r="I94" s="865"/>
      <c r="J94" s="865"/>
      <c r="K94" s="865"/>
      <c r="L94" s="865"/>
      <c r="M94" s="865"/>
      <c r="N94" s="865"/>
      <c r="O94" s="865"/>
      <c r="P94" s="865"/>
      <c r="Q94" s="865"/>
      <c r="R94" s="865"/>
      <c r="S94" s="865"/>
      <c r="T94" s="865"/>
    </row>
    <row r="96" spans="2:20" ht="15.5" x14ac:dyDescent="0.35">
      <c r="C96" s="435" t="s">
        <v>779</v>
      </c>
      <c r="D96" s="435"/>
      <c r="E96" s="435"/>
      <c r="F96" s="435"/>
      <c r="G96" s="435"/>
      <c r="H96" s="435"/>
      <c r="I96" s="435"/>
      <c r="J96" s="435"/>
      <c r="K96" s="435"/>
      <c r="L96" s="435"/>
      <c r="M96" s="435"/>
    </row>
    <row r="97" spans="2:20" ht="7.5" customHeight="1" x14ac:dyDescent="0.35">
      <c r="C97" s="10"/>
      <c r="D97" s="10"/>
      <c r="E97" s="10"/>
      <c r="F97" s="10"/>
      <c r="G97" s="10"/>
      <c r="H97" s="10"/>
      <c r="I97" s="10"/>
      <c r="J97" s="10"/>
      <c r="K97" s="10"/>
      <c r="N97" s="197"/>
    </row>
    <row r="98" spans="2:20" s="2" customFormat="1" ht="109.5" customHeight="1" x14ac:dyDescent="0.35">
      <c r="B98" s="85"/>
      <c r="C98" s="865" t="s">
        <v>781</v>
      </c>
      <c r="D98" s="865"/>
      <c r="E98" s="865"/>
      <c r="F98" s="865"/>
      <c r="G98" s="865"/>
      <c r="H98" s="865"/>
      <c r="I98" s="865"/>
      <c r="J98" s="865"/>
      <c r="K98" s="865"/>
      <c r="L98" s="865"/>
      <c r="M98" s="865"/>
      <c r="N98" s="865"/>
      <c r="O98" s="865"/>
      <c r="P98" s="865"/>
      <c r="Q98" s="865"/>
      <c r="R98" s="865"/>
      <c r="S98" s="865"/>
      <c r="T98" s="865"/>
    </row>
    <row r="99" spans="2:20" ht="7.5" customHeight="1" x14ac:dyDescent="0.35">
      <c r="C99" s="10"/>
      <c r="D99" s="10"/>
      <c r="E99" s="10"/>
      <c r="F99" s="10"/>
      <c r="G99" s="10"/>
      <c r="H99" s="10"/>
      <c r="I99" s="10"/>
      <c r="J99" s="10"/>
      <c r="K99" s="10"/>
      <c r="N99" s="197"/>
    </row>
  </sheetData>
  <sheetProtection algorithmName="SHA-512" hashValue="BKBTU+AeblyPIQUk+ftRXtdjyibHEh/rpjyHtt7rDzoM3poo+M9KiJIFh/7Y5xJoTdnY357Yy86Ujl5j9TBGIg==" saltValue="feL7AJSLLJ8aKqVVuXa1Rg==" spinCount="100000" sheet="1"/>
  <mergeCells count="112">
    <mergeCell ref="C94:T94"/>
    <mergeCell ref="C96:M96"/>
    <mergeCell ref="C98:T98"/>
    <mergeCell ref="C85:T85"/>
    <mergeCell ref="C90:T90"/>
    <mergeCell ref="C88:M88"/>
    <mergeCell ref="C92:M92"/>
    <mergeCell ref="C81:M81"/>
    <mergeCell ref="C1:T1"/>
    <mergeCell ref="C83:T83"/>
    <mergeCell ref="H74:J74"/>
    <mergeCell ref="C74:G74"/>
    <mergeCell ref="C75:G75"/>
    <mergeCell ref="C76:G76"/>
    <mergeCell ref="C61:T61"/>
    <mergeCell ref="L41:M41"/>
    <mergeCell ref="J42:K42"/>
    <mergeCell ref="L42:M42"/>
    <mergeCell ref="J43:K43"/>
    <mergeCell ref="L43:M43"/>
    <mergeCell ref="L38:M38"/>
    <mergeCell ref="J39:K39"/>
    <mergeCell ref="L39:M39"/>
    <mergeCell ref="J40:K40"/>
    <mergeCell ref="C38:D38"/>
    <mergeCell ref="C34:N34"/>
    <mergeCell ref="C4:O4"/>
    <mergeCell ref="C5:O5"/>
    <mergeCell ref="C12:T12"/>
    <mergeCell ref="C14:T14"/>
    <mergeCell ref="C42:D42"/>
    <mergeCell ref="C39:D39"/>
    <mergeCell ref="C40:D40"/>
    <mergeCell ref="C41:D41"/>
    <mergeCell ref="L40:M40"/>
    <mergeCell ref="J38:K38"/>
    <mergeCell ref="J41:K41"/>
    <mergeCell ref="E38:I38"/>
    <mergeCell ref="E39:I39"/>
    <mergeCell ref="E40:I40"/>
    <mergeCell ref="E41:I41"/>
    <mergeCell ref="E42:I42"/>
    <mergeCell ref="C17:N17"/>
    <mergeCell ref="C19:T19"/>
    <mergeCell ref="C21:T21"/>
    <mergeCell ref="C23:T23"/>
    <mergeCell ref="C25:T25"/>
    <mergeCell ref="C27:T27"/>
    <mergeCell ref="C43:D43"/>
    <mergeCell ref="C44:D44"/>
    <mergeCell ref="C47:M47"/>
    <mergeCell ref="C49:M49"/>
    <mergeCell ref="J51:K51"/>
    <mergeCell ref="L51:M51"/>
    <mergeCell ref="L44:M44"/>
    <mergeCell ref="C51:I51"/>
    <mergeCell ref="C52:I52"/>
    <mergeCell ref="J52:K52"/>
    <mergeCell ref="L52:M52"/>
    <mergeCell ref="J44:K44"/>
    <mergeCell ref="E43:I43"/>
    <mergeCell ref="E44:I44"/>
    <mergeCell ref="C53:I53"/>
    <mergeCell ref="J53:K53"/>
    <mergeCell ref="L53:M53"/>
    <mergeCell ref="C54:I54"/>
    <mergeCell ref="J54:K54"/>
    <mergeCell ref="L54:M54"/>
    <mergeCell ref="C55:I55"/>
    <mergeCell ref="J55:K55"/>
    <mergeCell ref="L55:M55"/>
    <mergeCell ref="Q65:R65"/>
    <mergeCell ref="S65:T65"/>
    <mergeCell ref="Q66:R66"/>
    <mergeCell ref="S66:T66"/>
    <mergeCell ref="C65:K65"/>
    <mergeCell ref="C66:K66"/>
    <mergeCell ref="L65:P65"/>
    <mergeCell ref="L66:P66"/>
    <mergeCell ref="C56:I56"/>
    <mergeCell ref="J56:K56"/>
    <mergeCell ref="L56:M56"/>
    <mergeCell ref="C57:I57"/>
    <mergeCell ref="J57:K57"/>
    <mergeCell ref="L57:M57"/>
    <mergeCell ref="C60:M60"/>
    <mergeCell ref="Q63:R63"/>
    <mergeCell ref="S63:T63"/>
    <mergeCell ref="C29:T29"/>
    <mergeCell ref="C31:T31"/>
    <mergeCell ref="K76:L76"/>
    <mergeCell ref="M76:N76"/>
    <mergeCell ref="H76:J76"/>
    <mergeCell ref="C79:N79"/>
    <mergeCell ref="Q67:R67"/>
    <mergeCell ref="S67:T67"/>
    <mergeCell ref="Q68:R68"/>
    <mergeCell ref="S68:T68"/>
    <mergeCell ref="C67:K67"/>
    <mergeCell ref="C68:K68"/>
    <mergeCell ref="L67:P67"/>
    <mergeCell ref="L68:P68"/>
    <mergeCell ref="K75:L75"/>
    <mergeCell ref="M75:N75"/>
    <mergeCell ref="C71:N71"/>
    <mergeCell ref="K74:L74"/>
    <mergeCell ref="M74:N74"/>
    <mergeCell ref="H75:J75"/>
    <mergeCell ref="Q64:R64"/>
    <mergeCell ref="S64:T64"/>
    <mergeCell ref="C64:K64"/>
    <mergeCell ref="L64:P64"/>
  </mergeCells>
  <dataValidations count="1">
    <dataValidation type="list" allowBlank="1" showInputMessage="1" showErrorMessage="1" errorTitle="Valeur non autorisée" error="Utilisez la liste pour faire votre choix" promptTitle="Sélection requise" prompt="Cliquez sur la flèche pour cocher" sqref="K75:N76 Q64:T68 J52:M57 J39:M44" xr:uid="{69A2BAFB-CE7E-4DE5-9057-9F452440AA3C}">
      <formula1>"✔,☐"</formula1>
    </dataValidation>
  </dataValidations>
  <hyperlinks>
    <hyperlink ref="C19:T19" location="'8. PARACHÈVEMENT'!Impression_des_titres" display="'8. PARACHÈVEMENT'!Impression_des_titres" xr:uid="{F93E5138-8124-4240-9658-92F26ABA3C6E}"/>
    <hyperlink ref="C23:T23" location="'10. TABLEAU DES DÉPENSES'!A22" display="'10. TABLEAU DES DÉPENSES'!A22" xr:uid="{8547447F-1E04-4CD0-BD41-D2672C6D57D7}"/>
    <hyperlink ref="C21:T21" location="'9. BILAN'!A1" display="'9. BILAN'!A1" xr:uid="{8BF44317-96D5-41E1-8343-E66532D015AA}"/>
    <hyperlink ref="C25:T25" location="'11. AUT-COMP'!A24" display="'11. AUT-COMP'!A24" xr:uid="{142206DF-8659-4FE8-874E-3866F70F327D}"/>
    <hyperlink ref="C27:T27" location="'12. DECLARATIONS PARA'!A1" display="'12. DECLARATIONS PARA'!A1" xr:uid="{1731C8E6-4129-4C4F-92EF-3B77E956D61D}"/>
  </hyperlinks>
  <printOptions horizontalCentered="1"/>
  <pageMargins left="0.23622047244094491" right="0.23622047244094491" top="0.35433070866141736" bottom="0.55118110236220474" header="0.11811023622047245" footer="0.11811023622047245"/>
  <pageSetup scale="66" fitToHeight="0" orientation="landscape" r:id="rId1"/>
  <headerFooter>
    <oddFooter>&amp;L&amp;"Calibri,Gras"&amp;9&amp;K00-044Confidentiel | Usage exclusif Musicaction&amp;C&amp;"Calibri,Gras"&amp;9&amp;K00-044&amp;P de &amp;N&amp;R&amp;G</oddFooter>
  </headerFooter>
  <rowBreaks count="1" manualBreakCount="1">
    <brk id="33" max="16383" man="1"/>
  </rowBreak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29C07-124B-4E50-91E6-E644BEA5C019}">
  <dimension ref="B2:F197"/>
  <sheetViews>
    <sheetView workbookViewId="0"/>
  </sheetViews>
  <sheetFormatPr baseColWidth="10" defaultRowHeight="14.5" x14ac:dyDescent="0.35"/>
  <cols>
    <col min="1" max="1" width="5.6328125" style="24" customWidth="1"/>
    <col min="2" max="2" width="25.1796875" style="24" bestFit="1" customWidth="1"/>
    <col min="3" max="3" width="5.6328125" style="24" customWidth="1"/>
    <col min="4" max="4" width="33.90625" style="27" bestFit="1" customWidth="1"/>
    <col min="5" max="5" width="5.6328125" style="24" customWidth="1"/>
    <col min="6" max="6" width="33" style="24" bestFit="1" customWidth="1"/>
    <col min="7" max="16384" width="10.90625" style="24"/>
  </cols>
  <sheetData>
    <row r="2" spans="2:6" x14ac:dyDescent="0.35">
      <c r="B2" s="23" t="s">
        <v>254</v>
      </c>
      <c r="D2" s="25" t="s">
        <v>47</v>
      </c>
      <c r="F2" s="25" t="s">
        <v>627</v>
      </c>
    </row>
    <row r="3" spans="2:6" x14ac:dyDescent="0.35">
      <c r="B3" s="26" t="s">
        <v>48</v>
      </c>
      <c r="D3" s="26" t="s">
        <v>49</v>
      </c>
      <c r="F3" s="26" t="s">
        <v>595</v>
      </c>
    </row>
    <row r="4" spans="2:6" x14ac:dyDescent="0.35">
      <c r="B4" s="26" t="s">
        <v>50</v>
      </c>
      <c r="D4" s="26" t="s">
        <v>51</v>
      </c>
      <c r="F4" s="26" t="s">
        <v>596</v>
      </c>
    </row>
    <row r="5" spans="2:6" x14ac:dyDescent="0.35">
      <c r="B5" s="26" t="s">
        <v>52</v>
      </c>
      <c r="D5" s="26" t="s">
        <v>53</v>
      </c>
      <c r="F5" s="26" t="s">
        <v>597</v>
      </c>
    </row>
    <row r="6" spans="2:6" x14ac:dyDescent="0.35">
      <c r="B6" s="26" t="s">
        <v>54</v>
      </c>
      <c r="D6" s="26" t="s">
        <v>55</v>
      </c>
      <c r="F6" s="26" t="s">
        <v>598</v>
      </c>
    </row>
    <row r="7" spans="2:6" x14ac:dyDescent="0.35">
      <c r="B7" s="26" t="s">
        <v>56</v>
      </c>
      <c r="D7" s="26" t="s">
        <v>57</v>
      </c>
      <c r="F7" s="26" t="s">
        <v>599</v>
      </c>
    </row>
    <row r="8" spans="2:6" x14ac:dyDescent="0.35">
      <c r="B8" s="26" t="s">
        <v>58</v>
      </c>
      <c r="D8" s="26" t="s">
        <v>59</v>
      </c>
      <c r="F8" s="26" t="s">
        <v>600</v>
      </c>
    </row>
    <row r="9" spans="2:6" x14ac:dyDescent="0.35">
      <c r="B9" s="26" t="s">
        <v>60</v>
      </c>
      <c r="D9" s="26" t="s">
        <v>61</v>
      </c>
      <c r="F9" s="26" t="s">
        <v>601</v>
      </c>
    </row>
    <row r="10" spans="2:6" x14ac:dyDescent="0.35">
      <c r="B10" s="26" t="s">
        <v>62</v>
      </c>
      <c r="D10" s="26" t="s">
        <v>63</v>
      </c>
      <c r="F10" s="26" t="s">
        <v>602</v>
      </c>
    </row>
    <row r="11" spans="2:6" x14ac:dyDescent="0.35">
      <c r="B11" s="26" t="s">
        <v>38</v>
      </c>
      <c r="D11" s="26" t="s">
        <v>64</v>
      </c>
      <c r="F11" s="26" t="s">
        <v>603</v>
      </c>
    </row>
    <row r="12" spans="2:6" x14ac:dyDescent="0.35">
      <c r="B12" s="26" t="s">
        <v>65</v>
      </c>
      <c r="D12" s="26" t="s">
        <v>66</v>
      </c>
      <c r="F12" s="26" t="s">
        <v>604</v>
      </c>
    </row>
    <row r="13" spans="2:6" x14ac:dyDescent="0.35">
      <c r="B13" s="26" t="s">
        <v>67</v>
      </c>
      <c r="D13" s="26" t="s">
        <v>68</v>
      </c>
      <c r="F13" s="26" t="s">
        <v>605</v>
      </c>
    </row>
    <row r="14" spans="2:6" x14ac:dyDescent="0.35">
      <c r="B14" s="26" t="s">
        <v>34</v>
      </c>
      <c r="D14" s="26" t="s">
        <v>69</v>
      </c>
      <c r="F14" s="26" t="s">
        <v>606</v>
      </c>
    </row>
    <row r="15" spans="2:6" x14ac:dyDescent="0.35">
      <c r="B15" s="26" t="s">
        <v>70</v>
      </c>
      <c r="D15" s="26" t="s">
        <v>71</v>
      </c>
      <c r="F15" s="26" t="s">
        <v>607</v>
      </c>
    </row>
    <row r="16" spans="2:6" x14ac:dyDescent="0.35">
      <c r="D16" s="26" t="s">
        <v>72</v>
      </c>
      <c r="F16" s="26" t="s">
        <v>608</v>
      </c>
    </row>
    <row r="17" spans="4:6" x14ac:dyDescent="0.35">
      <c r="D17" s="26" t="s">
        <v>73</v>
      </c>
      <c r="F17" s="26" t="s">
        <v>609</v>
      </c>
    </row>
    <row r="18" spans="4:6" x14ac:dyDescent="0.35">
      <c r="D18" s="26" t="s">
        <v>74</v>
      </c>
      <c r="F18" s="26" t="s">
        <v>610</v>
      </c>
    </row>
    <row r="19" spans="4:6" x14ac:dyDescent="0.35">
      <c r="D19" s="26" t="s">
        <v>75</v>
      </c>
      <c r="F19" s="26" t="s">
        <v>611</v>
      </c>
    </row>
    <row r="20" spans="4:6" x14ac:dyDescent="0.35">
      <c r="D20" s="26" t="s">
        <v>76</v>
      </c>
      <c r="F20" s="26" t="s">
        <v>623</v>
      </c>
    </row>
    <row r="21" spans="4:6" x14ac:dyDescent="0.35">
      <c r="D21" s="26" t="s">
        <v>77</v>
      </c>
      <c r="F21" s="26" t="s">
        <v>612</v>
      </c>
    </row>
    <row r="22" spans="4:6" x14ac:dyDescent="0.35">
      <c r="D22" s="26" t="s">
        <v>78</v>
      </c>
      <c r="F22" s="26" t="s">
        <v>613</v>
      </c>
    </row>
    <row r="23" spans="4:6" x14ac:dyDescent="0.35">
      <c r="D23" s="26" t="s">
        <v>79</v>
      </c>
      <c r="F23" s="26" t="s">
        <v>614</v>
      </c>
    </row>
    <row r="24" spans="4:6" x14ac:dyDescent="0.35">
      <c r="D24" s="26" t="s">
        <v>80</v>
      </c>
      <c r="F24" s="26" t="s">
        <v>622</v>
      </c>
    </row>
    <row r="25" spans="4:6" x14ac:dyDescent="0.35">
      <c r="D25" s="26" t="s">
        <v>81</v>
      </c>
      <c r="F25" s="26" t="s">
        <v>615</v>
      </c>
    </row>
    <row r="26" spans="4:6" x14ac:dyDescent="0.35">
      <c r="D26" s="26" t="s">
        <v>82</v>
      </c>
      <c r="F26" s="26" t="s">
        <v>616</v>
      </c>
    </row>
    <row r="27" spans="4:6" x14ac:dyDescent="0.35">
      <c r="D27" s="26" t="s">
        <v>83</v>
      </c>
      <c r="F27" s="26" t="s">
        <v>617</v>
      </c>
    </row>
    <row r="28" spans="4:6" x14ac:dyDescent="0.35">
      <c r="D28" s="26" t="s">
        <v>84</v>
      </c>
      <c r="F28" s="26" t="s">
        <v>618</v>
      </c>
    </row>
    <row r="29" spans="4:6" x14ac:dyDescent="0.35">
      <c r="D29" s="26" t="s">
        <v>85</v>
      </c>
      <c r="F29" s="26" t="s">
        <v>619</v>
      </c>
    </row>
    <row r="30" spans="4:6" x14ac:dyDescent="0.35">
      <c r="D30" s="26" t="s">
        <v>86</v>
      </c>
      <c r="F30" s="26" t="s">
        <v>620</v>
      </c>
    </row>
    <row r="31" spans="4:6" x14ac:dyDescent="0.35">
      <c r="D31" s="26" t="s">
        <v>87</v>
      </c>
      <c r="F31" s="26" t="s">
        <v>621</v>
      </c>
    </row>
    <row r="32" spans="4:6" x14ac:dyDescent="0.35">
      <c r="D32" s="26" t="s">
        <v>88</v>
      </c>
    </row>
    <row r="33" spans="4:4" x14ac:dyDescent="0.35">
      <c r="D33" s="26" t="s">
        <v>89</v>
      </c>
    </row>
    <row r="34" spans="4:4" x14ac:dyDescent="0.35">
      <c r="D34" s="26" t="s">
        <v>90</v>
      </c>
    </row>
    <row r="35" spans="4:4" x14ac:dyDescent="0.35">
      <c r="D35" s="26" t="s">
        <v>91</v>
      </c>
    </row>
    <row r="36" spans="4:4" x14ac:dyDescent="0.35">
      <c r="D36" s="26" t="s">
        <v>92</v>
      </c>
    </row>
    <row r="37" spans="4:4" x14ac:dyDescent="0.35">
      <c r="D37" s="26" t="s">
        <v>37</v>
      </c>
    </row>
    <row r="38" spans="4:4" x14ac:dyDescent="0.35">
      <c r="D38" s="26" t="s">
        <v>93</v>
      </c>
    </row>
    <row r="39" spans="4:4" x14ac:dyDescent="0.35">
      <c r="D39" s="26" t="s">
        <v>94</v>
      </c>
    </row>
    <row r="40" spans="4:4" x14ac:dyDescent="0.35">
      <c r="D40" s="26" t="s">
        <v>95</v>
      </c>
    </row>
    <row r="41" spans="4:4" x14ac:dyDescent="0.35">
      <c r="D41" s="26" t="s">
        <v>96</v>
      </c>
    </row>
    <row r="42" spans="4:4" x14ac:dyDescent="0.35">
      <c r="D42" s="26" t="s">
        <v>97</v>
      </c>
    </row>
    <row r="43" spans="4:4" x14ac:dyDescent="0.35">
      <c r="D43" s="26" t="s">
        <v>98</v>
      </c>
    </row>
    <row r="44" spans="4:4" x14ac:dyDescent="0.35">
      <c r="D44" s="26" t="s">
        <v>99</v>
      </c>
    </row>
    <row r="45" spans="4:4" x14ac:dyDescent="0.35">
      <c r="D45" s="26" t="s">
        <v>100</v>
      </c>
    </row>
    <row r="46" spans="4:4" x14ac:dyDescent="0.35">
      <c r="D46" s="26" t="s">
        <v>101</v>
      </c>
    </row>
    <row r="47" spans="4:4" x14ac:dyDescent="0.35">
      <c r="D47" s="26" t="s">
        <v>102</v>
      </c>
    </row>
    <row r="48" spans="4:4" x14ac:dyDescent="0.35">
      <c r="D48" s="26" t="s">
        <v>103</v>
      </c>
    </row>
    <row r="49" spans="4:4" x14ac:dyDescent="0.35">
      <c r="D49" s="26" t="s">
        <v>104</v>
      </c>
    </row>
    <row r="50" spans="4:4" x14ac:dyDescent="0.35">
      <c r="D50" s="26" t="s">
        <v>105</v>
      </c>
    </row>
    <row r="51" spans="4:4" x14ac:dyDescent="0.35">
      <c r="D51" s="26" t="s">
        <v>106</v>
      </c>
    </row>
    <row r="52" spans="4:4" x14ac:dyDescent="0.35">
      <c r="D52" s="26" t="s">
        <v>107</v>
      </c>
    </row>
    <row r="53" spans="4:4" x14ac:dyDescent="0.35">
      <c r="D53" s="26" t="s">
        <v>108</v>
      </c>
    </row>
    <row r="54" spans="4:4" x14ac:dyDescent="0.35">
      <c r="D54" s="26" t="s">
        <v>109</v>
      </c>
    </row>
    <row r="55" spans="4:4" x14ac:dyDescent="0.35">
      <c r="D55" s="26" t="s">
        <v>110</v>
      </c>
    </row>
    <row r="56" spans="4:4" x14ac:dyDescent="0.35">
      <c r="D56" s="26" t="s">
        <v>111</v>
      </c>
    </row>
    <row r="57" spans="4:4" x14ac:dyDescent="0.35">
      <c r="D57" s="26" t="s">
        <v>112</v>
      </c>
    </row>
    <row r="58" spans="4:4" x14ac:dyDescent="0.35">
      <c r="D58" s="26" t="s">
        <v>113</v>
      </c>
    </row>
    <row r="59" spans="4:4" x14ac:dyDescent="0.35">
      <c r="D59" s="26" t="s">
        <v>114</v>
      </c>
    </row>
    <row r="60" spans="4:4" x14ac:dyDescent="0.35">
      <c r="D60" s="26" t="s">
        <v>115</v>
      </c>
    </row>
    <row r="61" spans="4:4" x14ac:dyDescent="0.35">
      <c r="D61" s="26" t="s">
        <v>116</v>
      </c>
    </row>
    <row r="62" spans="4:4" x14ac:dyDescent="0.35">
      <c r="D62" s="26" t="s">
        <v>117</v>
      </c>
    </row>
    <row r="63" spans="4:4" x14ac:dyDescent="0.35">
      <c r="D63" s="26" t="s">
        <v>118</v>
      </c>
    </row>
    <row r="64" spans="4:4" x14ac:dyDescent="0.35">
      <c r="D64" s="26" t="s">
        <v>119</v>
      </c>
    </row>
    <row r="65" spans="4:4" x14ac:dyDescent="0.35">
      <c r="D65" s="26" t="s">
        <v>120</v>
      </c>
    </row>
    <row r="66" spans="4:4" x14ac:dyDescent="0.35">
      <c r="D66" s="26" t="s">
        <v>121</v>
      </c>
    </row>
    <row r="67" spans="4:4" x14ac:dyDescent="0.35">
      <c r="D67" s="26" t="s">
        <v>122</v>
      </c>
    </row>
    <row r="68" spans="4:4" x14ac:dyDescent="0.35">
      <c r="D68" s="26" t="s">
        <v>123</v>
      </c>
    </row>
    <row r="69" spans="4:4" x14ac:dyDescent="0.35">
      <c r="D69" s="26" t="s">
        <v>124</v>
      </c>
    </row>
    <row r="70" spans="4:4" x14ac:dyDescent="0.35">
      <c r="D70" s="26" t="s">
        <v>125</v>
      </c>
    </row>
    <row r="71" spans="4:4" x14ac:dyDescent="0.35">
      <c r="D71" s="26" t="s">
        <v>126</v>
      </c>
    </row>
    <row r="72" spans="4:4" x14ac:dyDescent="0.35">
      <c r="D72" s="26" t="s">
        <v>127</v>
      </c>
    </row>
    <row r="73" spans="4:4" x14ac:dyDescent="0.35">
      <c r="D73" s="26" t="s">
        <v>128</v>
      </c>
    </row>
    <row r="74" spans="4:4" x14ac:dyDescent="0.35">
      <c r="D74" s="26" t="s">
        <v>129</v>
      </c>
    </row>
    <row r="75" spans="4:4" x14ac:dyDescent="0.35">
      <c r="D75" s="26" t="s">
        <v>130</v>
      </c>
    </row>
    <row r="76" spans="4:4" x14ac:dyDescent="0.35">
      <c r="D76" s="26" t="s">
        <v>131</v>
      </c>
    </row>
    <row r="77" spans="4:4" x14ac:dyDescent="0.35">
      <c r="D77" s="26" t="s">
        <v>132</v>
      </c>
    </row>
    <row r="78" spans="4:4" x14ac:dyDescent="0.35">
      <c r="D78" s="26" t="s">
        <v>133</v>
      </c>
    </row>
    <row r="79" spans="4:4" x14ac:dyDescent="0.35">
      <c r="D79" s="26" t="s">
        <v>134</v>
      </c>
    </row>
    <row r="80" spans="4:4" x14ac:dyDescent="0.35">
      <c r="D80" s="26" t="s">
        <v>135</v>
      </c>
    </row>
    <row r="81" spans="4:4" x14ac:dyDescent="0.35">
      <c r="D81" s="26" t="s">
        <v>136</v>
      </c>
    </row>
    <row r="82" spans="4:4" x14ac:dyDescent="0.35">
      <c r="D82" s="26" t="s">
        <v>137</v>
      </c>
    </row>
    <row r="83" spans="4:4" x14ac:dyDescent="0.35">
      <c r="D83" s="26" t="s">
        <v>138</v>
      </c>
    </row>
    <row r="84" spans="4:4" x14ac:dyDescent="0.35">
      <c r="D84" s="26" t="s">
        <v>139</v>
      </c>
    </row>
    <row r="85" spans="4:4" x14ac:dyDescent="0.35">
      <c r="D85" s="26" t="s">
        <v>140</v>
      </c>
    </row>
    <row r="86" spans="4:4" x14ac:dyDescent="0.35">
      <c r="D86" s="26" t="s">
        <v>141</v>
      </c>
    </row>
    <row r="87" spans="4:4" x14ac:dyDescent="0.35">
      <c r="D87" s="26" t="s">
        <v>142</v>
      </c>
    </row>
    <row r="88" spans="4:4" x14ac:dyDescent="0.35">
      <c r="D88" s="26" t="s">
        <v>143</v>
      </c>
    </row>
    <row r="89" spans="4:4" x14ac:dyDescent="0.35">
      <c r="D89" s="26" t="s">
        <v>144</v>
      </c>
    </row>
    <row r="90" spans="4:4" x14ac:dyDescent="0.35">
      <c r="D90" s="26" t="s">
        <v>145</v>
      </c>
    </row>
    <row r="91" spans="4:4" x14ac:dyDescent="0.35">
      <c r="D91" s="26" t="s">
        <v>146</v>
      </c>
    </row>
    <row r="92" spans="4:4" x14ac:dyDescent="0.35">
      <c r="D92" s="26" t="s">
        <v>147</v>
      </c>
    </row>
    <row r="93" spans="4:4" x14ac:dyDescent="0.35">
      <c r="D93" s="26" t="s">
        <v>148</v>
      </c>
    </row>
    <row r="94" spans="4:4" x14ac:dyDescent="0.35">
      <c r="D94" s="26" t="s">
        <v>149</v>
      </c>
    </row>
    <row r="95" spans="4:4" x14ac:dyDescent="0.35">
      <c r="D95" s="26" t="s">
        <v>150</v>
      </c>
    </row>
    <row r="96" spans="4:4" x14ac:dyDescent="0.35">
      <c r="D96" s="26" t="s">
        <v>151</v>
      </c>
    </row>
    <row r="97" spans="4:4" x14ac:dyDescent="0.35">
      <c r="D97" s="26" t="s">
        <v>152</v>
      </c>
    </row>
    <row r="98" spans="4:4" x14ac:dyDescent="0.35">
      <c r="D98" s="26" t="s">
        <v>153</v>
      </c>
    </row>
    <row r="99" spans="4:4" x14ac:dyDescent="0.35">
      <c r="D99" s="26" t="s">
        <v>154</v>
      </c>
    </row>
    <row r="100" spans="4:4" x14ac:dyDescent="0.35">
      <c r="D100" s="26" t="s">
        <v>155</v>
      </c>
    </row>
    <row r="101" spans="4:4" x14ac:dyDescent="0.35">
      <c r="D101" s="26" t="s">
        <v>156</v>
      </c>
    </row>
    <row r="102" spans="4:4" x14ac:dyDescent="0.35">
      <c r="D102" s="26" t="s">
        <v>157</v>
      </c>
    </row>
    <row r="103" spans="4:4" x14ac:dyDescent="0.35">
      <c r="D103" s="26" t="s">
        <v>158</v>
      </c>
    </row>
    <row r="104" spans="4:4" x14ac:dyDescent="0.35">
      <c r="D104" s="26" t="s">
        <v>159</v>
      </c>
    </row>
    <row r="105" spans="4:4" x14ac:dyDescent="0.35">
      <c r="D105" s="26" t="s">
        <v>160</v>
      </c>
    </row>
    <row r="106" spans="4:4" x14ac:dyDescent="0.35">
      <c r="D106" s="26" t="s">
        <v>161</v>
      </c>
    </row>
    <row r="107" spans="4:4" x14ac:dyDescent="0.35">
      <c r="D107" s="26" t="s">
        <v>162</v>
      </c>
    </row>
    <row r="108" spans="4:4" x14ac:dyDescent="0.35">
      <c r="D108" s="26" t="s">
        <v>163</v>
      </c>
    </row>
    <row r="109" spans="4:4" x14ac:dyDescent="0.35">
      <c r="D109" s="26" t="s">
        <v>164</v>
      </c>
    </row>
    <row r="110" spans="4:4" x14ac:dyDescent="0.35">
      <c r="D110" s="26" t="s">
        <v>165</v>
      </c>
    </row>
    <row r="111" spans="4:4" x14ac:dyDescent="0.35">
      <c r="D111" s="26" t="s">
        <v>166</v>
      </c>
    </row>
    <row r="112" spans="4:4" x14ac:dyDescent="0.35">
      <c r="D112" s="26" t="s">
        <v>167</v>
      </c>
    </row>
    <row r="113" spans="4:4" x14ac:dyDescent="0.35">
      <c r="D113" s="26" t="s">
        <v>168</v>
      </c>
    </row>
    <row r="114" spans="4:4" x14ac:dyDescent="0.35">
      <c r="D114" s="26" t="s">
        <v>169</v>
      </c>
    </row>
    <row r="115" spans="4:4" x14ac:dyDescent="0.35">
      <c r="D115" s="26" t="s">
        <v>170</v>
      </c>
    </row>
    <row r="116" spans="4:4" x14ac:dyDescent="0.35">
      <c r="D116" s="26" t="s">
        <v>171</v>
      </c>
    </row>
    <row r="117" spans="4:4" x14ac:dyDescent="0.35">
      <c r="D117" s="26" t="s">
        <v>172</v>
      </c>
    </row>
    <row r="118" spans="4:4" x14ac:dyDescent="0.35">
      <c r="D118" s="26" t="s">
        <v>173</v>
      </c>
    </row>
    <row r="119" spans="4:4" x14ac:dyDescent="0.35">
      <c r="D119" s="26" t="s">
        <v>174</v>
      </c>
    </row>
    <row r="120" spans="4:4" x14ac:dyDescent="0.35">
      <c r="D120" s="26" t="s">
        <v>175</v>
      </c>
    </row>
    <row r="121" spans="4:4" x14ac:dyDescent="0.35">
      <c r="D121" s="26" t="s">
        <v>176</v>
      </c>
    </row>
    <row r="122" spans="4:4" x14ac:dyDescent="0.35">
      <c r="D122" s="26" t="s">
        <v>177</v>
      </c>
    </row>
    <row r="123" spans="4:4" x14ac:dyDescent="0.35">
      <c r="D123" s="26" t="s">
        <v>178</v>
      </c>
    </row>
    <row r="124" spans="4:4" x14ac:dyDescent="0.35">
      <c r="D124" s="26" t="s">
        <v>179</v>
      </c>
    </row>
    <row r="125" spans="4:4" x14ac:dyDescent="0.35">
      <c r="D125" s="26" t="s">
        <v>180</v>
      </c>
    </row>
    <row r="126" spans="4:4" x14ac:dyDescent="0.35">
      <c r="D126" s="26" t="s">
        <v>181</v>
      </c>
    </row>
    <row r="127" spans="4:4" x14ac:dyDescent="0.35">
      <c r="D127" s="26" t="s">
        <v>182</v>
      </c>
    </row>
    <row r="128" spans="4:4" x14ac:dyDescent="0.35">
      <c r="D128" s="26" t="s">
        <v>183</v>
      </c>
    </row>
    <row r="129" spans="4:4" x14ac:dyDescent="0.35">
      <c r="D129" s="26" t="s">
        <v>184</v>
      </c>
    </row>
    <row r="130" spans="4:4" x14ac:dyDescent="0.35">
      <c r="D130" s="26" t="s">
        <v>185</v>
      </c>
    </row>
    <row r="131" spans="4:4" x14ac:dyDescent="0.35">
      <c r="D131" s="26" t="s">
        <v>186</v>
      </c>
    </row>
    <row r="132" spans="4:4" x14ac:dyDescent="0.35">
      <c r="D132" s="26" t="s">
        <v>187</v>
      </c>
    </row>
    <row r="133" spans="4:4" x14ac:dyDescent="0.35">
      <c r="D133" s="26" t="s">
        <v>188</v>
      </c>
    </row>
    <row r="134" spans="4:4" x14ac:dyDescent="0.35">
      <c r="D134" s="26" t="s">
        <v>189</v>
      </c>
    </row>
    <row r="135" spans="4:4" x14ac:dyDescent="0.35">
      <c r="D135" s="26" t="s">
        <v>190</v>
      </c>
    </row>
    <row r="136" spans="4:4" x14ac:dyDescent="0.35">
      <c r="D136" s="26" t="s">
        <v>191</v>
      </c>
    </row>
    <row r="137" spans="4:4" x14ac:dyDescent="0.35">
      <c r="D137" s="26" t="s">
        <v>192</v>
      </c>
    </row>
    <row r="138" spans="4:4" x14ac:dyDescent="0.35">
      <c r="D138" s="26" t="s">
        <v>193</v>
      </c>
    </row>
    <row r="139" spans="4:4" x14ac:dyDescent="0.35">
      <c r="D139" s="26" t="s">
        <v>194</v>
      </c>
    </row>
    <row r="140" spans="4:4" x14ac:dyDescent="0.35">
      <c r="D140" s="26" t="s">
        <v>195</v>
      </c>
    </row>
    <row r="141" spans="4:4" x14ac:dyDescent="0.35">
      <c r="D141" s="26" t="s">
        <v>196</v>
      </c>
    </row>
    <row r="142" spans="4:4" x14ac:dyDescent="0.35">
      <c r="D142" s="26" t="s">
        <v>197</v>
      </c>
    </row>
    <row r="143" spans="4:4" x14ac:dyDescent="0.35">
      <c r="D143" s="26" t="s">
        <v>198</v>
      </c>
    </row>
    <row r="144" spans="4:4" x14ac:dyDescent="0.35">
      <c r="D144" s="26" t="s">
        <v>199</v>
      </c>
    </row>
    <row r="145" spans="4:4" x14ac:dyDescent="0.35">
      <c r="D145" s="26" t="s">
        <v>200</v>
      </c>
    </row>
    <row r="146" spans="4:4" x14ac:dyDescent="0.35">
      <c r="D146" s="26" t="s">
        <v>201</v>
      </c>
    </row>
    <row r="147" spans="4:4" x14ac:dyDescent="0.35">
      <c r="D147" s="26" t="s">
        <v>202</v>
      </c>
    </row>
    <row r="148" spans="4:4" x14ac:dyDescent="0.35">
      <c r="D148" s="26" t="s">
        <v>203</v>
      </c>
    </row>
    <row r="149" spans="4:4" x14ac:dyDescent="0.35">
      <c r="D149" s="26" t="s">
        <v>204</v>
      </c>
    </row>
    <row r="150" spans="4:4" x14ac:dyDescent="0.35">
      <c r="D150" s="26" t="s">
        <v>205</v>
      </c>
    </row>
    <row r="151" spans="4:4" x14ac:dyDescent="0.35">
      <c r="D151" s="26" t="s">
        <v>206</v>
      </c>
    </row>
    <row r="152" spans="4:4" x14ac:dyDescent="0.35">
      <c r="D152" s="26" t="s">
        <v>207</v>
      </c>
    </row>
    <row r="153" spans="4:4" x14ac:dyDescent="0.35">
      <c r="D153" s="26" t="s">
        <v>208</v>
      </c>
    </row>
    <row r="154" spans="4:4" x14ac:dyDescent="0.35">
      <c r="D154" s="26" t="s">
        <v>209</v>
      </c>
    </row>
    <row r="155" spans="4:4" x14ac:dyDescent="0.35">
      <c r="D155" s="26" t="s">
        <v>210</v>
      </c>
    </row>
    <row r="156" spans="4:4" x14ac:dyDescent="0.35">
      <c r="D156" s="26" t="s">
        <v>211</v>
      </c>
    </row>
    <row r="157" spans="4:4" x14ac:dyDescent="0.35">
      <c r="D157" s="26" t="s">
        <v>212</v>
      </c>
    </row>
    <row r="158" spans="4:4" x14ac:dyDescent="0.35">
      <c r="D158" s="26" t="s">
        <v>213</v>
      </c>
    </row>
    <row r="159" spans="4:4" x14ac:dyDescent="0.35">
      <c r="D159" s="26" t="s">
        <v>214</v>
      </c>
    </row>
    <row r="160" spans="4:4" x14ac:dyDescent="0.35">
      <c r="D160" s="26" t="s">
        <v>215</v>
      </c>
    </row>
    <row r="161" spans="4:4" x14ac:dyDescent="0.35">
      <c r="D161" s="26" t="s">
        <v>216</v>
      </c>
    </row>
    <row r="162" spans="4:4" x14ac:dyDescent="0.35">
      <c r="D162" s="26" t="s">
        <v>217</v>
      </c>
    </row>
    <row r="163" spans="4:4" x14ac:dyDescent="0.35">
      <c r="D163" s="26" t="s">
        <v>218</v>
      </c>
    </row>
    <row r="164" spans="4:4" x14ac:dyDescent="0.35">
      <c r="D164" s="26" t="s">
        <v>219</v>
      </c>
    </row>
    <row r="165" spans="4:4" x14ac:dyDescent="0.35">
      <c r="D165" s="26" t="s">
        <v>220</v>
      </c>
    </row>
    <row r="166" spans="4:4" x14ac:dyDescent="0.35">
      <c r="D166" s="26" t="s">
        <v>221</v>
      </c>
    </row>
    <row r="167" spans="4:4" x14ac:dyDescent="0.35">
      <c r="D167" s="26" t="s">
        <v>222</v>
      </c>
    </row>
    <row r="168" spans="4:4" x14ac:dyDescent="0.35">
      <c r="D168" s="26" t="s">
        <v>223</v>
      </c>
    </row>
    <row r="169" spans="4:4" x14ac:dyDescent="0.35">
      <c r="D169" s="26" t="s">
        <v>224</v>
      </c>
    </row>
    <row r="170" spans="4:4" x14ac:dyDescent="0.35">
      <c r="D170" s="26" t="s">
        <v>225</v>
      </c>
    </row>
    <row r="171" spans="4:4" x14ac:dyDescent="0.35">
      <c r="D171" s="26" t="s">
        <v>226</v>
      </c>
    </row>
    <row r="172" spans="4:4" x14ac:dyDescent="0.35">
      <c r="D172" s="26" t="s">
        <v>227</v>
      </c>
    </row>
    <row r="173" spans="4:4" x14ac:dyDescent="0.35">
      <c r="D173" s="26" t="s">
        <v>228</v>
      </c>
    </row>
    <row r="174" spans="4:4" x14ac:dyDescent="0.35">
      <c r="D174" s="26" t="s">
        <v>229</v>
      </c>
    </row>
    <row r="175" spans="4:4" x14ac:dyDescent="0.35">
      <c r="D175" s="26" t="s">
        <v>230</v>
      </c>
    </row>
    <row r="176" spans="4:4" x14ac:dyDescent="0.35">
      <c r="D176" s="26" t="s">
        <v>231</v>
      </c>
    </row>
    <row r="177" spans="4:4" x14ac:dyDescent="0.35">
      <c r="D177" s="26" t="s">
        <v>232</v>
      </c>
    </row>
    <row r="178" spans="4:4" x14ac:dyDescent="0.35">
      <c r="D178" s="26" t="s">
        <v>233</v>
      </c>
    </row>
    <row r="179" spans="4:4" x14ac:dyDescent="0.35">
      <c r="D179" s="26" t="s">
        <v>234</v>
      </c>
    </row>
    <row r="180" spans="4:4" x14ac:dyDescent="0.35">
      <c r="D180" s="26" t="s">
        <v>235</v>
      </c>
    </row>
    <row r="181" spans="4:4" x14ac:dyDescent="0.35">
      <c r="D181" s="26" t="s">
        <v>236</v>
      </c>
    </row>
    <row r="182" spans="4:4" x14ac:dyDescent="0.35">
      <c r="D182" s="26" t="s">
        <v>237</v>
      </c>
    </row>
    <row r="183" spans="4:4" x14ac:dyDescent="0.35">
      <c r="D183" s="26" t="s">
        <v>238</v>
      </c>
    </row>
    <row r="184" spans="4:4" x14ac:dyDescent="0.35">
      <c r="D184" s="26" t="s">
        <v>239</v>
      </c>
    </row>
    <row r="185" spans="4:4" x14ac:dyDescent="0.35">
      <c r="D185" s="26" t="s">
        <v>240</v>
      </c>
    </row>
    <row r="186" spans="4:4" x14ac:dyDescent="0.35">
      <c r="D186" s="26" t="s">
        <v>241</v>
      </c>
    </row>
    <row r="187" spans="4:4" x14ac:dyDescent="0.35">
      <c r="D187" s="26" t="s">
        <v>242</v>
      </c>
    </row>
    <row r="188" spans="4:4" x14ac:dyDescent="0.35">
      <c r="D188" s="26" t="s">
        <v>243</v>
      </c>
    </row>
    <row r="189" spans="4:4" x14ac:dyDescent="0.35">
      <c r="D189" s="26" t="s">
        <v>244</v>
      </c>
    </row>
    <row r="190" spans="4:4" x14ac:dyDescent="0.35">
      <c r="D190" s="26" t="s">
        <v>245</v>
      </c>
    </row>
    <row r="191" spans="4:4" x14ac:dyDescent="0.35">
      <c r="D191" s="26" t="s">
        <v>246</v>
      </c>
    </row>
    <row r="192" spans="4:4" x14ac:dyDescent="0.35">
      <c r="D192" s="26" t="s">
        <v>247</v>
      </c>
    </row>
    <row r="193" spans="4:4" x14ac:dyDescent="0.35">
      <c r="D193" s="26" t="s">
        <v>248</v>
      </c>
    </row>
    <row r="194" spans="4:4" x14ac:dyDescent="0.35">
      <c r="D194" s="26" t="s">
        <v>249</v>
      </c>
    </row>
    <row r="195" spans="4:4" x14ac:dyDescent="0.35">
      <c r="D195" s="26" t="s">
        <v>250</v>
      </c>
    </row>
    <row r="196" spans="4:4" x14ac:dyDescent="0.35">
      <c r="D196" s="26" t="s">
        <v>251</v>
      </c>
    </row>
    <row r="197" spans="4:4" x14ac:dyDescent="0.35">
      <c r="D197" s="26" t="s">
        <v>252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FDAD-2D93-45FE-B0B2-17DCA783D5E1}">
  <sheetPr>
    <tabColor rgb="FF94BDC9"/>
    <pageSetUpPr fitToPage="1"/>
  </sheetPr>
  <dimension ref="A1:U113"/>
  <sheetViews>
    <sheetView showGridLines="0" workbookViewId="0">
      <selection activeCell="C4" sqref="C4:I4"/>
    </sheetView>
  </sheetViews>
  <sheetFormatPr baseColWidth="10" defaultRowHeight="14.5" x14ac:dyDescent="0.35"/>
  <cols>
    <col min="1" max="1" width="2.1796875" customWidth="1"/>
    <col min="2" max="2" width="5.6328125" style="11" customWidth="1"/>
    <col min="3" max="3" width="15.6328125" customWidth="1"/>
    <col min="4" max="4" width="3" customWidth="1"/>
    <col min="5" max="5" width="15.6328125" customWidth="1"/>
    <col min="6" max="6" width="3" customWidth="1"/>
    <col min="7" max="7" width="15.6328125" customWidth="1"/>
    <col min="8" max="8" width="3" customWidth="1"/>
    <col min="9" max="9" width="15.6328125" customWidth="1"/>
    <col min="10" max="11" width="3" customWidth="1"/>
    <col min="12" max="12" width="15.6328125" customWidth="1"/>
    <col min="13" max="13" width="3" customWidth="1"/>
    <col min="14" max="14" width="15.6328125" customWidth="1"/>
    <col min="15" max="15" width="3" customWidth="1"/>
    <col min="16" max="16" width="15.6328125" customWidth="1"/>
    <col min="17" max="17" width="3" customWidth="1"/>
    <col min="18" max="18" width="21.453125" customWidth="1"/>
    <col min="19" max="19" width="3" customWidth="1"/>
    <col min="20" max="20" width="5.6328125" customWidth="1"/>
    <col min="21" max="21" width="2.1796875" customWidth="1"/>
  </cols>
  <sheetData>
    <row r="1" spans="1:21" s="12" customFormat="1" ht="49.5" customHeight="1" x14ac:dyDescent="0.35">
      <c r="B1" s="28"/>
      <c r="C1" s="446" t="s">
        <v>255</v>
      </c>
      <c r="D1" s="446"/>
      <c r="E1" s="446"/>
      <c r="F1" s="446"/>
      <c r="G1" s="446"/>
      <c r="H1" s="446"/>
      <c r="I1" s="446"/>
      <c r="J1" s="446"/>
      <c r="K1" s="446"/>
      <c r="L1" s="446"/>
      <c r="M1" s="446"/>
      <c r="N1" s="446"/>
      <c r="O1" s="446"/>
      <c r="P1" s="446"/>
      <c r="Q1" s="446"/>
      <c r="R1" s="446"/>
      <c r="S1" s="446"/>
      <c r="T1" s="29"/>
      <c r="U1" s="323"/>
    </row>
    <row r="2" spans="1:21" ht="12" customHeight="1" x14ac:dyDescent="0.35"/>
    <row r="3" spans="1:21" ht="15.5" customHeight="1" x14ac:dyDescent="0.35">
      <c r="J3" s="35"/>
      <c r="K3" s="35"/>
      <c r="L3" s="35"/>
      <c r="M3" s="35"/>
      <c r="N3" s="37"/>
      <c r="O3" s="35"/>
      <c r="P3" s="35"/>
      <c r="Q3" s="35"/>
      <c r="R3" s="35"/>
      <c r="S3" s="35"/>
    </row>
    <row r="4" spans="1:21" ht="23" customHeight="1" x14ac:dyDescent="0.35">
      <c r="B4" s="15"/>
      <c r="C4" s="439" t="s">
        <v>281</v>
      </c>
      <c r="D4" s="439"/>
      <c r="E4" s="439"/>
      <c r="F4" s="439"/>
      <c r="G4" s="439"/>
      <c r="H4" s="439"/>
      <c r="I4" s="439"/>
      <c r="J4" s="36"/>
      <c r="K4" s="36"/>
      <c r="L4" s="36"/>
      <c r="M4" s="36"/>
      <c r="N4" s="440"/>
      <c r="O4" s="440"/>
      <c r="P4" s="440"/>
      <c r="Q4" s="441"/>
      <c r="R4" s="441"/>
      <c r="S4" s="36"/>
      <c r="T4" s="16"/>
      <c r="U4" s="15"/>
    </row>
    <row r="5" spans="1:21" ht="23" customHeight="1" x14ac:dyDescent="0.35">
      <c r="B5" s="15"/>
      <c r="C5" s="423" t="s">
        <v>3</v>
      </c>
      <c r="D5" s="423"/>
      <c r="E5" s="423"/>
      <c r="F5" s="423"/>
      <c r="G5" s="423"/>
      <c r="H5" s="423"/>
      <c r="I5" s="423"/>
      <c r="J5" s="36"/>
      <c r="K5" s="36"/>
      <c r="L5" s="36"/>
      <c r="M5" s="36"/>
      <c r="N5" s="440"/>
      <c r="O5" s="440"/>
      <c r="P5" s="440"/>
      <c r="Q5" s="36"/>
      <c r="R5" s="36"/>
      <c r="S5" s="36"/>
      <c r="T5" s="16"/>
      <c r="U5" s="15"/>
    </row>
    <row r="6" spans="1:21" ht="7.5" customHeight="1" x14ac:dyDescent="0.35">
      <c r="C6" s="10"/>
      <c r="D6" s="10"/>
      <c r="E6" s="10"/>
      <c r="F6" s="10"/>
      <c r="G6" s="10"/>
      <c r="H6" s="10"/>
      <c r="I6" s="10"/>
      <c r="J6" s="10"/>
      <c r="K6" s="10"/>
    </row>
    <row r="7" spans="1:21" ht="12" customHeight="1" x14ac:dyDescent="0.35">
      <c r="C7" s="424" t="s">
        <v>824</v>
      </c>
      <c r="D7" s="424"/>
      <c r="E7" s="424"/>
      <c r="F7" s="424"/>
      <c r="G7" s="424"/>
      <c r="H7" s="424"/>
      <c r="J7" s="35"/>
      <c r="K7" s="35"/>
      <c r="L7" s="35"/>
      <c r="M7" s="35"/>
      <c r="N7" s="35"/>
      <c r="O7" s="35"/>
      <c r="P7" s="35"/>
      <c r="Q7" s="35"/>
      <c r="R7" s="35"/>
      <c r="S7" s="35"/>
    </row>
    <row r="8" spans="1:21" ht="15" customHeight="1" x14ac:dyDescent="0.35">
      <c r="C8" s="10"/>
      <c r="D8" s="10"/>
      <c r="E8" s="10"/>
      <c r="F8" s="10"/>
      <c r="G8" s="10"/>
      <c r="H8" s="10"/>
      <c r="I8" s="10"/>
      <c r="J8" s="10"/>
      <c r="K8" s="10"/>
    </row>
    <row r="9" spans="1:21" ht="12" customHeight="1" x14ac:dyDescent="0.35">
      <c r="C9" s="103" t="s">
        <v>558</v>
      </c>
      <c r="D9" s="101"/>
      <c r="E9" s="101"/>
      <c r="F9" s="101"/>
      <c r="G9" s="102"/>
      <c r="H9" s="101"/>
      <c r="K9" s="35"/>
      <c r="L9" s="35"/>
      <c r="M9" s="35"/>
      <c r="N9" s="35"/>
      <c r="O9" s="35"/>
      <c r="S9" s="35"/>
      <c r="T9" s="35"/>
    </row>
    <row r="10" spans="1:21" ht="12" customHeight="1" x14ac:dyDescent="0.35">
      <c r="J10" s="35"/>
      <c r="K10" s="35"/>
      <c r="L10" s="35"/>
      <c r="M10" s="35"/>
      <c r="N10" s="35"/>
      <c r="O10" s="35"/>
      <c r="P10" s="35"/>
      <c r="Q10" s="35"/>
      <c r="R10" s="35"/>
      <c r="S10" s="35"/>
    </row>
    <row r="11" spans="1:21" s="2" customFormat="1" ht="32" customHeight="1" x14ac:dyDescent="0.35">
      <c r="A11" s="4"/>
      <c r="B11" s="17" t="s">
        <v>25</v>
      </c>
      <c r="C11" s="448" t="s">
        <v>274</v>
      </c>
      <c r="D11" s="448"/>
      <c r="E11" s="448"/>
      <c r="F11" s="448"/>
      <c r="G11" s="448"/>
      <c r="H11" s="448"/>
      <c r="I11" s="448"/>
      <c r="J11" s="448"/>
      <c r="K11" s="448"/>
      <c r="L11" s="448"/>
      <c r="M11" s="448"/>
      <c r="N11" s="448"/>
      <c r="O11" s="448"/>
      <c r="P11" s="448"/>
      <c r="Q11" s="448"/>
      <c r="R11" s="448"/>
      <c r="S11" s="448"/>
      <c r="T11" s="4"/>
      <c r="U11" s="4"/>
    </row>
    <row r="12" spans="1:21" ht="7.5" customHeight="1" x14ac:dyDescent="0.35">
      <c r="C12" s="10"/>
      <c r="D12" s="10"/>
      <c r="E12" s="10"/>
      <c r="S12" s="4"/>
      <c r="T12" s="4"/>
    </row>
    <row r="13" spans="1:21" s="12" customFormat="1" ht="35" customHeight="1" x14ac:dyDescent="0.35">
      <c r="B13" s="11"/>
      <c r="C13" s="442" t="s">
        <v>306</v>
      </c>
      <c r="D13" s="442"/>
      <c r="E13" s="442"/>
      <c r="F13" s="442"/>
      <c r="G13" s="442"/>
      <c r="H13" s="442"/>
      <c r="I13" s="442"/>
      <c r="J13" s="442"/>
      <c r="K13" s="442"/>
      <c r="L13" s="442"/>
      <c r="M13" s="442"/>
      <c r="N13" s="442"/>
      <c r="O13" s="442"/>
      <c r="P13" s="442"/>
      <c r="Q13" s="442"/>
      <c r="R13" s="442"/>
      <c r="S13" s="442"/>
      <c r="T13" s="4"/>
      <c r="U13" s="4"/>
    </row>
    <row r="14" spans="1:21" ht="12" customHeight="1" x14ac:dyDescent="0.35">
      <c r="C14" s="10"/>
      <c r="D14" s="10"/>
      <c r="E14" s="10"/>
      <c r="S14" s="4"/>
      <c r="T14" s="4"/>
    </row>
    <row r="15" spans="1:21" ht="15.5" x14ac:dyDescent="0.35">
      <c r="B15"/>
      <c r="C15" s="435" t="s">
        <v>278</v>
      </c>
      <c r="D15" s="435"/>
      <c r="E15" s="435"/>
      <c r="F15" s="435"/>
      <c r="G15" s="435"/>
      <c r="H15" s="435"/>
      <c r="I15" s="435"/>
      <c r="J15" s="435"/>
      <c r="L15" s="435" t="s">
        <v>28</v>
      </c>
      <c r="M15" s="435"/>
      <c r="N15" s="435"/>
      <c r="O15" s="435"/>
      <c r="P15" s="435"/>
      <c r="Q15" s="435"/>
      <c r="R15" s="435"/>
      <c r="S15" s="435"/>
      <c r="T15" s="4"/>
    </row>
    <row r="16" spans="1:21" ht="26.5" customHeight="1" x14ac:dyDescent="0.35">
      <c r="B16"/>
      <c r="C16" s="438" t="s">
        <v>277</v>
      </c>
      <c r="D16" s="438"/>
      <c r="E16" s="438"/>
      <c r="F16" s="438"/>
      <c r="G16" s="438"/>
      <c r="H16" s="438"/>
      <c r="I16" s="438"/>
      <c r="J16" s="438"/>
      <c r="L16" s="447" t="s">
        <v>959</v>
      </c>
      <c r="M16" s="447"/>
      <c r="N16" s="447"/>
      <c r="O16" s="447"/>
      <c r="P16" s="447"/>
      <c r="Q16" s="447"/>
      <c r="R16" s="447"/>
      <c r="S16" s="447"/>
      <c r="T16" s="4"/>
    </row>
    <row r="17" spans="1:21" ht="28" customHeight="1" thickBot="1" x14ac:dyDescent="0.4">
      <c r="B17"/>
      <c r="C17" s="436"/>
      <c r="D17" s="436"/>
      <c r="E17" s="436"/>
      <c r="F17" s="436"/>
      <c r="G17" s="436"/>
      <c r="H17" s="436"/>
      <c r="I17" s="436"/>
      <c r="J17" s="436"/>
      <c r="L17" s="436"/>
      <c r="M17" s="436"/>
      <c r="N17" s="436"/>
      <c r="O17" s="436"/>
      <c r="P17" s="436"/>
      <c r="Q17" s="436"/>
      <c r="R17" s="436"/>
      <c r="S17" s="436"/>
      <c r="T17" s="4"/>
    </row>
    <row r="18" spans="1:21" ht="7.5" customHeight="1" thickTop="1" x14ac:dyDescent="0.35">
      <c r="B18"/>
      <c r="C18" s="11"/>
      <c r="T18" s="4"/>
    </row>
    <row r="19" spans="1:21" ht="15.5" x14ac:dyDescent="0.35">
      <c r="B19"/>
      <c r="C19" s="20" t="s">
        <v>26</v>
      </c>
      <c r="D19" s="20"/>
      <c r="E19" s="20"/>
      <c r="F19" s="20"/>
      <c r="G19" s="20"/>
      <c r="H19" s="20"/>
      <c r="I19" s="20" t="s">
        <v>27</v>
      </c>
      <c r="J19" s="20"/>
      <c r="M19" s="20"/>
      <c r="N19" s="20"/>
      <c r="O19" s="20"/>
      <c r="P19" s="20" t="s">
        <v>276</v>
      </c>
      <c r="Q19" s="20"/>
      <c r="T19" s="4"/>
    </row>
    <row r="20" spans="1:21" ht="26.5" customHeight="1" x14ac:dyDescent="0.35">
      <c r="B20"/>
      <c r="C20" s="18" t="s">
        <v>258</v>
      </c>
      <c r="D20" s="18"/>
      <c r="E20" s="18"/>
      <c r="F20" s="18"/>
      <c r="G20" s="18"/>
      <c r="H20" s="18"/>
      <c r="I20" s="438" t="s">
        <v>257</v>
      </c>
      <c r="J20" s="438"/>
      <c r="K20" s="438"/>
      <c r="L20" s="438"/>
      <c r="M20" s="438"/>
      <c r="N20" s="438"/>
      <c r="O20" s="21"/>
      <c r="P20" s="438" t="s">
        <v>279</v>
      </c>
      <c r="Q20" s="438"/>
      <c r="R20" s="438"/>
      <c r="S20" s="438"/>
      <c r="T20" s="4"/>
    </row>
    <row r="21" spans="1:21" ht="28" customHeight="1" thickBot="1" x14ac:dyDescent="0.4">
      <c r="B21"/>
      <c r="C21" s="436"/>
      <c r="D21" s="436"/>
      <c r="E21" s="436"/>
      <c r="F21" s="436"/>
      <c r="G21" s="436"/>
      <c r="H21" s="22"/>
      <c r="I21" s="436"/>
      <c r="J21" s="436"/>
      <c r="K21" s="436"/>
      <c r="L21" s="436"/>
      <c r="M21" s="436"/>
      <c r="N21" s="436"/>
      <c r="P21" s="436"/>
      <c r="Q21" s="436"/>
      <c r="R21" s="436"/>
      <c r="S21" s="436"/>
      <c r="T21" s="4"/>
      <c r="U21" s="21"/>
    </row>
    <row r="22" spans="1:21" ht="7.5" customHeight="1" thickTop="1" x14ac:dyDescent="0.35">
      <c r="C22" s="10"/>
      <c r="D22" s="10"/>
      <c r="E22" s="10"/>
      <c r="H22" s="22"/>
      <c r="S22" s="4"/>
      <c r="T22" s="4"/>
    </row>
    <row r="23" spans="1:21" ht="12" customHeight="1" x14ac:dyDescent="0.35">
      <c r="H23" s="22"/>
      <c r="Q23" s="21"/>
    </row>
    <row r="24" spans="1:21" s="2" customFormat="1" ht="32" customHeight="1" x14ac:dyDescent="0.35">
      <c r="A24" s="4"/>
      <c r="B24" s="17" t="s">
        <v>29</v>
      </c>
      <c r="C24" s="448" t="s">
        <v>308</v>
      </c>
      <c r="D24" s="448"/>
      <c r="E24" s="448"/>
      <c r="F24" s="448"/>
      <c r="G24" s="448"/>
      <c r="H24" s="448"/>
      <c r="I24" s="448"/>
      <c r="J24" s="448"/>
      <c r="K24" s="448"/>
      <c r="L24" s="448"/>
      <c r="M24" s="448"/>
      <c r="N24" s="448"/>
      <c r="O24" s="448"/>
      <c r="P24" s="448"/>
      <c r="Q24" s="448"/>
      <c r="R24" s="448"/>
      <c r="S24" s="448"/>
      <c r="T24" s="4"/>
      <c r="U24" s="4"/>
    </row>
    <row r="25" spans="1:21" ht="7.5" customHeight="1" x14ac:dyDescent="0.35">
      <c r="C25" s="10"/>
      <c r="D25" s="10"/>
      <c r="E25" s="10"/>
      <c r="S25" s="4"/>
      <c r="T25" s="4"/>
    </row>
    <row r="26" spans="1:21" ht="15.5" x14ac:dyDescent="0.35">
      <c r="B26"/>
      <c r="C26" s="435" t="s">
        <v>33</v>
      </c>
      <c r="D26" s="435"/>
      <c r="E26" s="435"/>
      <c r="F26" s="435"/>
      <c r="G26" s="435"/>
      <c r="H26" s="435"/>
      <c r="I26" s="435"/>
      <c r="J26" s="435"/>
      <c r="K26" s="435"/>
      <c r="L26" s="435"/>
      <c r="M26" s="435"/>
      <c r="N26" s="435"/>
      <c r="O26" s="435"/>
      <c r="P26" s="435"/>
      <c r="Q26" s="435"/>
      <c r="R26" s="435"/>
      <c r="S26" s="435"/>
      <c r="T26" s="20"/>
    </row>
    <row r="27" spans="1:21" x14ac:dyDescent="0.35">
      <c r="B27"/>
      <c r="C27" s="424" t="s">
        <v>280</v>
      </c>
      <c r="D27" s="424"/>
      <c r="E27" s="424"/>
      <c r="F27" s="424"/>
      <c r="G27" s="424"/>
      <c r="H27" s="424"/>
      <c r="I27" s="424"/>
      <c r="J27" s="424"/>
      <c r="K27" s="424"/>
      <c r="L27" s="424"/>
      <c r="M27" s="424"/>
      <c r="N27" s="424"/>
      <c r="O27" s="424"/>
      <c r="P27" s="424"/>
      <c r="Q27" s="424"/>
      <c r="R27" s="424"/>
      <c r="S27" s="424"/>
      <c r="T27" s="18"/>
    </row>
    <row r="28" spans="1:21" ht="28" customHeight="1" thickBot="1" x14ac:dyDescent="0.4">
      <c r="B28"/>
      <c r="C28" s="436"/>
      <c r="D28" s="436"/>
      <c r="E28" s="436"/>
      <c r="F28" s="436"/>
      <c r="G28" s="436"/>
      <c r="H28" s="436"/>
      <c r="I28" s="436"/>
      <c r="J28" s="436"/>
      <c r="K28" s="436"/>
      <c r="L28" s="436"/>
      <c r="M28" s="436"/>
      <c r="N28" s="436"/>
      <c r="O28" s="436"/>
      <c r="P28" s="436"/>
      <c r="Q28" s="436"/>
      <c r="R28" s="436"/>
      <c r="S28" s="436"/>
      <c r="T28" s="18"/>
    </row>
    <row r="29" spans="1:21" ht="7.5" customHeight="1" thickTop="1" x14ac:dyDescent="0.35">
      <c r="B29"/>
      <c r="C29" s="11"/>
      <c r="T29" s="18"/>
    </row>
    <row r="30" spans="1:21" ht="15.5" x14ac:dyDescent="0.35">
      <c r="B30"/>
      <c r="C30" s="435" t="s">
        <v>45</v>
      </c>
      <c r="D30" s="435"/>
      <c r="E30" s="435"/>
      <c r="F30" s="435"/>
      <c r="G30" s="435"/>
      <c r="H30" s="19"/>
      <c r="I30" s="435" t="s">
        <v>316</v>
      </c>
      <c r="J30" s="435"/>
      <c r="K30" s="435"/>
      <c r="L30" s="435"/>
      <c r="N30" s="20" t="s">
        <v>30</v>
      </c>
      <c r="O30" s="20"/>
      <c r="P30" s="435" t="s">
        <v>35</v>
      </c>
      <c r="Q30" s="435"/>
      <c r="R30" s="435"/>
      <c r="S30" s="435"/>
      <c r="T30" s="18"/>
    </row>
    <row r="31" spans="1:21" ht="15.5" x14ac:dyDescent="0.35">
      <c r="B31"/>
      <c r="C31" s="424" t="s">
        <v>46</v>
      </c>
      <c r="D31" s="424"/>
      <c r="E31" s="424"/>
      <c r="F31" s="424"/>
      <c r="G31" s="424"/>
      <c r="H31" s="18"/>
      <c r="I31" s="424" t="s">
        <v>32</v>
      </c>
      <c r="J31" s="424"/>
      <c r="K31" s="424"/>
      <c r="L31" s="424"/>
      <c r="N31" s="18" t="s">
        <v>31</v>
      </c>
      <c r="O31" s="20"/>
      <c r="P31" s="424" t="s">
        <v>36</v>
      </c>
      <c r="Q31" s="424"/>
      <c r="R31" s="424"/>
      <c r="S31" s="424"/>
      <c r="T31" s="18"/>
    </row>
    <row r="32" spans="1:21" ht="28" customHeight="1" thickBot="1" x14ac:dyDescent="0.4">
      <c r="B32"/>
      <c r="C32" s="436"/>
      <c r="D32" s="436"/>
      <c r="E32" s="436"/>
      <c r="F32" s="436"/>
      <c r="G32" s="436"/>
      <c r="H32" s="18"/>
      <c r="I32" s="436"/>
      <c r="J32" s="436"/>
      <c r="K32" s="436"/>
      <c r="L32" s="436"/>
      <c r="N32" s="172"/>
      <c r="O32" s="20"/>
      <c r="P32" s="436" t="s">
        <v>37</v>
      </c>
      <c r="Q32" s="436"/>
      <c r="R32" s="436"/>
      <c r="S32" s="436"/>
      <c r="T32" s="20"/>
      <c r="U32" s="20"/>
    </row>
    <row r="33" spans="2:21" ht="7.5" customHeight="1" thickTop="1" x14ac:dyDescent="0.35">
      <c r="C33" s="10"/>
      <c r="D33" s="10"/>
      <c r="E33" s="10"/>
      <c r="S33" s="4"/>
      <c r="T33" s="4"/>
    </row>
    <row r="34" spans="2:21" ht="15.5" x14ac:dyDescent="0.35">
      <c r="B34"/>
      <c r="C34" s="20" t="s">
        <v>39</v>
      </c>
      <c r="D34" s="20"/>
      <c r="E34" s="20" t="s">
        <v>44</v>
      </c>
      <c r="F34" s="20"/>
      <c r="G34" s="435" t="s">
        <v>42</v>
      </c>
      <c r="H34" s="435"/>
      <c r="I34" s="435"/>
      <c r="J34" s="435"/>
      <c r="L34" s="435" t="s">
        <v>40</v>
      </c>
      <c r="M34" s="435"/>
      <c r="N34" s="435"/>
      <c r="O34" s="435"/>
      <c r="P34" s="435"/>
      <c r="Q34" s="435"/>
      <c r="R34" s="435"/>
      <c r="S34" s="435"/>
      <c r="T34" s="20"/>
    </row>
    <row r="35" spans="2:21" ht="15.5" x14ac:dyDescent="0.35">
      <c r="B35"/>
      <c r="C35" s="18" t="s">
        <v>41</v>
      </c>
      <c r="D35" s="20"/>
      <c r="E35" s="18" t="s">
        <v>253</v>
      </c>
      <c r="F35" s="18"/>
      <c r="G35" s="424" t="s">
        <v>43</v>
      </c>
      <c r="H35" s="424"/>
      <c r="I35" s="424"/>
      <c r="J35" s="424"/>
      <c r="L35" s="424" t="s">
        <v>256</v>
      </c>
      <c r="M35" s="424"/>
      <c r="N35" s="424"/>
      <c r="O35" s="424"/>
      <c r="P35" s="424"/>
      <c r="Q35" s="424"/>
      <c r="R35" s="424"/>
      <c r="S35" s="18"/>
      <c r="T35" s="18"/>
    </row>
    <row r="36" spans="2:21" ht="28" customHeight="1" thickBot="1" x14ac:dyDescent="0.4">
      <c r="B36"/>
      <c r="C36" s="172"/>
      <c r="D36" s="20"/>
      <c r="E36" s="172"/>
      <c r="F36" s="22"/>
      <c r="G36" s="436"/>
      <c r="H36" s="436"/>
      <c r="I36" s="436"/>
      <c r="J36" s="436"/>
      <c r="K36" s="22"/>
      <c r="L36" s="436"/>
      <c r="M36" s="436"/>
      <c r="N36" s="436"/>
      <c r="O36" s="436"/>
      <c r="P36" s="436"/>
      <c r="Q36" s="436"/>
      <c r="R36" s="436"/>
      <c r="S36" s="436"/>
      <c r="T36" s="18"/>
    </row>
    <row r="37" spans="2:21" ht="7.5" customHeight="1" thickTop="1" x14ac:dyDescent="0.35">
      <c r="C37" s="10"/>
      <c r="D37" s="10"/>
      <c r="E37" s="10"/>
      <c r="S37" s="4"/>
      <c r="T37" s="4"/>
    </row>
    <row r="38" spans="2:21" ht="12" customHeight="1" x14ac:dyDescent="0.35"/>
    <row r="39" spans="2:21" ht="32" customHeight="1" x14ac:dyDescent="0.35">
      <c r="B39" s="17" t="s">
        <v>269</v>
      </c>
      <c r="C39" s="443" t="s">
        <v>307</v>
      </c>
      <c r="D39" s="444"/>
      <c r="E39" s="444"/>
      <c r="F39" s="444"/>
      <c r="G39" s="444"/>
      <c r="H39" s="444"/>
      <c r="I39" s="444"/>
      <c r="J39" s="444"/>
      <c r="K39" s="444"/>
      <c r="L39" s="444"/>
      <c r="M39" s="444"/>
      <c r="N39" s="444"/>
      <c r="O39" s="444"/>
      <c r="P39" s="444"/>
      <c r="Q39" s="444"/>
      <c r="R39" s="444"/>
      <c r="S39" s="444"/>
      <c r="T39" s="18"/>
    </row>
    <row r="40" spans="2:21" ht="7.5" customHeight="1" x14ac:dyDescent="0.35">
      <c r="C40" s="10"/>
      <c r="D40" s="10"/>
      <c r="E40" s="10"/>
      <c r="S40" s="4"/>
      <c r="T40" s="4"/>
    </row>
    <row r="41" spans="2:21" s="12" customFormat="1" ht="35" customHeight="1" x14ac:dyDescent="0.35">
      <c r="B41" s="11"/>
      <c r="C41" s="442" t="s">
        <v>493</v>
      </c>
      <c r="D41" s="442"/>
      <c r="E41" s="442"/>
      <c r="F41" s="442"/>
      <c r="G41" s="442"/>
      <c r="H41" s="442"/>
      <c r="I41" s="442"/>
      <c r="J41" s="442"/>
      <c r="K41" s="442"/>
      <c r="L41" s="442"/>
      <c r="M41" s="442"/>
      <c r="N41" s="442"/>
      <c r="O41" s="442"/>
      <c r="P41" s="442"/>
      <c r="Q41" s="442"/>
      <c r="R41" s="442"/>
      <c r="S41" s="442"/>
      <c r="T41" s="4"/>
      <c r="U41" s="4"/>
    </row>
    <row r="42" spans="2:21" ht="12" customHeight="1" x14ac:dyDescent="0.35">
      <c r="C42" s="10"/>
      <c r="D42" s="10"/>
      <c r="E42" s="10"/>
      <c r="S42" s="4"/>
      <c r="T42" s="4"/>
    </row>
    <row r="43" spans="2:21" ht="15.5" x14ac:dyDescent="0.35">
      <c r="B43"/>
      <c r="C43" s="20" t="s">
        <v>259</v>
      </c>
      <c r="D43" s="20"/>
      <c r="E43" s="435" t="s">
        <v>260</v>
      </c>
      <c r="F43" s="435"/>
      <c r="G43" s="435"/>
      <c r="H43" s="20"/>
      <c r="I43" s="435" t="s">
        <v>264</v>
      </c>
      <c r="J43" s="435"/>
      <c r="K43" s="435"/>
      <c r="L43" s="435"/>
      <c r="M43" s="20"/>
      <c r="N43" s="20" t="s">
        <v>261</v>
      </c>
      <c r="O43" s="20"/>
      <c r="P43" s="20"/>
      <c r="Q43" s="20"/>
      <c r="R43" s="20"/>
      <c r="S43" s="20"/>
      <c r="T43" s="20"/>
    </row>
    <row r="44" spans="2:21" x14ac:dyDescent="0.35">
      <c r="B44"/>
      <c r="C44" s="18" t="s">
        <v>267</v>
      </c>
      <c r="D44" s="18"/>
      <c r="E44" s="424" t="s">
        <v>266</v>
      </c>
      <c r="F44" s="424"/>
      <c r="G44" s="424"/>
      <c r="H44" s="18"/>
      <c r="I44" s="424" t="s">
        <v>265</v>
      </c>
      <c r="J44" s="424"/>
      <c r="K44" s="424"/>
      <c r="L44" s="424"/>
      <c r="M44" s="18"/>
      <c r="N44" s="424" t="s">
        <v>268</v>
      </c>
      <c r="O44" s="424"/>
      <c r="P44" s="424"/>
      <c r="Q44" s="424"/>
      <c r="R44" s="424"/>
      <c r="S44" s="424"/>
      <c r="T44" s="18"/>
    </row>
    <row r="45" spans="2:21" ht="28" customHeight="1" thickBot="1" x14ac:dyDescent="0.4">
      <c r="B45"/>
      <c r="C45" s="172"/>
      <c r="D45" s="22"/>
      <c r="E45" s="436"/>
      <c r="F45" s="436"/>
      <c r="G45" s="436"/>
      <c r="H45" s="22"/>
      <c r="I45" s="436"/>
      <c r="J45" s="436"/>
      <c r="K45" s="436"/>
      <c r="L45" s="436"/>
      <c r="M45" s="22"/>
      <c r="N45" s="436"/>
      <c r="O45" s="436"/>
      <c r="P45" s="436"/>
      <c r="Q45" s="436"/>
      <c r="R45" s="436"/>
      <c r="S45" s="436"/>
      <c r="T45" s="18"/>
    </row>
    <row r="46" spans="2:21" ht="7.5" customHeight="1" thickTop="1" x14ac:dyDescent="0.35">
      <c r="C46" s="10"/>
      <c r="D46" s="10"/>
      <c r="E46" s="10"/>
      <c r="S46" s="4"/>
      <c r="T46" s="4"/>
    </row>
    <row r="47" spans="2:21" ht="15.5" x14ac:dyDescent="0.35">
      <c r="B47"/>
      <c r="C47" s="20" t="s">
        <v>39</v>
      </c>
      <c r="D47" s="20"/>
      <c r="E47" s="20" t="s">
        <v>44</v>
      </c>
      <c r="F47" s="20"/>
      <c r="G47" s="20" t="s">
        <v>262</v>
      </c>
      <c r="H47" s="20"/>
      <c r="I47" s="435" t="s">
        <v>42</v>
      </c>
      <c r="J47" s="435"/>
      <c r="K47" s="435"/>
      <c r="L47" s="435"/>
      <c r="M47" s="20"/>
      <c r="O47" s="20"/>
      <c r="P47" s="20"/>
      <c r="Q47" s="20"/>
      <c r="R47" s="20"/>
      <c r="T47" s="20"/>
    </row>
    <row r="48" spans="2:21" ht="15.5" x14ac:dyDescent="0.35">
      <c r="B48"/>
      <c r="C48" s="18" t="s">
        <v>41</v>
      </c>
      <c r="D48" s="20"/>
      <c r="E48" s="18" t="s">
        <v>253</v>
      </c>
      <c r="F48" s="18"/>
      <c r="G48" s="18" t="s">
        <v>41</v>
      </c>
      <c r="H48" s="20"/>
      <c r="I48" s="424" t="s">
        <v>43</v>
      </c>
      <c r="J48" s="424"/>
      <c r="K48" s="424"/>
      <c r="L48" s="424"/>
      <c r="M48" s="18"/>
      <c r="O48" s="18"/>
      <c r="P48" s="18"/>
      <c r="Q48" s="18"/>
      <c r="R48" s="18"/>
      <c r="S48" s="18"/>
      <c r="T48" s="18"/>
    </row>
    <row r="49" spans="2:20" ht="28" customHeight="1" thickBot="1" x14ac:dyDescent="0.4">
      <c r="B49"/>
      <c r="C49" s="172"/>
      <c r="D49" s="20"/>
      <c r="E49" s="172"/>
      <c r="F49" s="22"/>
      <c r="G49" s="172"/>
      <c r="H49" s="20"/>
      <c r="I49" s="436"/>
      <c r="J49" s="436"/>
      <c r="K49" s="436"/>
      <c r="L49" s="436"/>
      <c r="M49" s="22"/>
      <c r="N49" s="22"/>
      <c r="O49" s="22"/>
      <c r="P49" s="22"/>
      <c r="Q49" s="22"/>
      <c r="R49" s="22"/>
      <c r="S49" s="22"/>
      <c r="T49" s="18"/>
    </row>
    <row r="50" spans="2:20" ht="7.5" customHeight="1" thickTop="1" x14ac:dyDescent="0.35">
      <c r="C50" s="10"/>
      <c r="D50" s="10"/>
      <c r="E50" s="10"/>
      <c r="S50" s="4"/>
      <c r="T50" s="4"/>
    </row>
    <row r="51" spans="2:20" ht="12" customHeight="1" x14ac:dyDescent="0.35"/>
    <row r="52" spans="2:20" ht="32" customHeight="1" x14ac:dyDescent="0.35">
      <c r="B52" s="17" t="s">
        <v>272</v>
      </c>
      <c r="C52" s="443" t="s">
        <v>291</v>
      </c>
      <c r="D52" s="444"/>
      <c r="E52" s="444"/>
      <c r="F52" s="444"/>
      <c r="G52" s="444"/>
      <c r="H52" s="444"/>
      <c r="I52" s="444"/>
      <c r="J52" s="444"/>
      <c r="K52" s="444"/>
      <c r="L52" s="444"/>
      <c r="M52" s="444"/>
      <c r="N52" s="444"/>
      <c r="O52" s="444"/>
      <c r="P52" s="444"/>
      <c r="Q52" s="444"/>
      <c r="R52" s="444"/>
      <c r="S52" s="444"/>
      <c r="T52" s="18"/>
    </row>
    <row r="53" spans="2:20" ht="7.5" customHeight="1" x14ac:dyDescent="0.35">
      <c r="C53" s="10"/>
      <c r="D53" s="10"/>
      <c r="E53" s="10"/>
      <c r="S53" s="4"/>
      <c r="T53" s="4"/>
    </row>
    <row r="54" spans="2:20" ht="15.5" x14ac:dyDescent="0.35">
      <c r="B54"/>
      <c r="C54" s="20" t="s">
        <v>259</v>
      </c>
      <c r="D54" s="20"/>
      <c r="E54" s="435" t="s">
        <v>260</v>
      </c>
      <c r="F54" s="435"/>
      <c r="G54" s="435"/>
      <c r="H54" s="20"/>
      <c r="I54" s="435" t="s">
        <v>264</v>
      </c>
      <c r="J54" s="435"/>
      <c r="K54" s="435"/>
      <c r="L54" s="435"/>
      <c r="M54" s="20"/>
      <c r="N54" s="20" t="s">
        <v>261</v>
      </c>
      <c r="O54" s="20"/>
      <c r="P54" s="20"/>
      <c r="Q54" s="20"/>
      <c r="R54" s="20"/>
      <c r="S54" s="20"/>
      <c r="T54" s="20"/>
    </row>
    <row r="55" spans="2:20" x14ac:dyDescent="0.35">
      <c r="B55"/>
      <c r="C55" s="18" t="s">
        <v>267</v>
      </c>
      <c r="D55" s="18"/>
      <c r="E55" s="424" t="s">
        <v>266</v>
      </c>
      <c r="F55" s="424"/>
      <c r="G55" s="424"/>
      <c r="H55" s="18"/>
      <c r="I55" s="424" t="s">
        <v>265</v>
      </c>
      <c r="J55" s="424"/>
      <c r="K55" s="424"/>
      <c r="L55" s="424"/>
      <c r="M55" s="18"/>
      <c r="N55" s="424" t="s">
        <v>268</v>
      </c>
      <c r="O55" s="424"/>
      <c r="P55" s="424"/>
      <c r="Q55" s="424"/>
      <c r="R55" s="424"/>
      <c r="S55" s="424"/>
      <c r="T55" s="18"/>
    </row>
    <row r="56" spans="2:20" ht="28" customHeight="1" thickBot="1" x14ac:dyDescent="0.4">
      <c r="B56"/>
      <c r="C56" s="172"/>
      <c r="D56" s="22"/>
      <c r="E56" s="436"/>
      <c r="F56" s="436"/>
      <c r="G56" s="436"/>
      <c r="H56" s="22"/>
      <c r="I56" s="436"/>
      <c r="J56" s="436"/>
      <c r="K56" s="436"/>
      <c r="L56" s="436"/>
      <c r="M56" s="22"/>
      <c r="N56" s="436"/>
      <c r="O56" s="436"/>
      <c r="P56" s="436"/>
      <c r="Q56" s="436"/>
      <c r="R56" s="436"/>
      <c r="S56" s="436"/>
      <c r="T56" s="18"/>
    </row>
    <row r="57" spans="2:20" ht="7.5" customHeight="1" thickTop="1" x14ac:dyDescent="0.35">
      <c r="C57" s="10"/>
      <c r="D57" s="10"/>
      <c r="E57" s="10"/>
      <c r="S57" s="4"/>
      <c r="T57" s="4"/>
    </row>
    <row r="58" spans="2:20" ht="15.5" x14ac:dyDescent="0.35">
      <c r="B58"/>
      <c r="C58" s="20" t="s">
        <v>39</v>
      </c>
      <c r="D58" s="20"/>
      <c r="E58" s="20" t="s">
        <v>44</v>
      </c>
      <c r="F58" s="20"/>
      <c r="G58" s="20" t="s">
        <v>262</v>
      </c>
      <c r="H58" s="20"/>
      <c r="I58" s="435" t="s">
        <v>42</v>
      </c>
      <c r="J58" s="435"/>
      <c r="K58" s="435"/>
      <c r="L58" s="435"/>
      <c r="M58" s="20"/>
      <c r="N58" s="20"/>
      <c r="O58" s="20"/>
      <c r="P58" s="20"/>
      <c r="Q58" s="20"/>
      <c r="R58" s="20"/>
      <c r="T58" s="20"/>
    </row>
    <row r="59" spans="2:20" ht="15.5" x14ac:dyDescent="0.35">
      <c r="B59"/>
      <c r="C59" s="18" t="s">
        <v>41</v>
      </c>
      <c r="D59" s="20"/>
      <c r="E59" s="18" t="s">
        <v>263</v>
      </c>
      <c r="F59" s="18"/>
      <c r="G59" s="18" t="s">
        <v>41</v>
      </c>
      <c r="H59" s="20"/>
      <c r="I59" s="424" t="s">
        <v>43</v>
      </c>
      <c r="J59" s="424"/>
      <c r="K59" s="424"/>
      <c r="L59" s="424"/>
      <c r="M59" s="18"/>
      <c r="N59" s="18"/>
      <c r="O59" s="18"/>
      <c r="P59" s="18"/>
      <c r="Q59" s="18"/>
      <c r="R59" s="18"/>
      <c r="S59" s="18"/>
      <c r="T59" s="18"/>
    </row>
    <row r="60" spans="2:20" ht="28" customHeight="1" thickBot="1" x14ac:dyDescent="0.4">
      <c r="B60"/>
      <c r="C60" s="172"/>
      <c r="D60" s="20"/>
      <c r="E60" s="191"/>
      <c r="F60" s="22"/>
      <c r="G60" s="172"/>
      <c r="H60" s="20"/>
      <c r="I60" s="436"/>
      <c r="J60" s="436"/>
      <c r="K60" s="436"/>
      <c r="L60" s="436"/>
      <c r="M60" s="22"/>
      <c r="N60" s="22"/>
      <c r="O60" s="22"/>
      <c r="P60" s="22"/>
      <c r="Q60" s="22"/>
      <c r="R60" s="22"/>
      <c r="S60" s="22"/>
      <c r="T60" s="18"/>
    </row>
    <row r="61" spans="2:20" ht="7.5" customHeight="1" thickTop="1" x14ac:dyDescent="0.35">
      <c r="C61" s="10"/>
      <c r="D61" s="10"/>
      <c r="E61" s="10"/>
      <c r="S61" s="4"/>
      <c r="T61" s="4"/>
    </row>
    <row r="62" spans="2:20" ht="12" customHeight="1" x14ac:dyDescent="0.35"/>
    <row r="63" spans="2:20" ht="32" customHeight="1" x14ac:dyDescent="0.35">
      <c r="B63" s="17" t="s">
        <v>273</v>
      </c>
      <c r="C63" s="443" t="s">
        <v>292</v>
      </c>
      <c r="D63" s="444"/>
      <c r="E63" s="444"/>
      <c r="F63" s="444"/>
      <c r="G63" s="444"/>
      <c r="H63" s="444"/>
      <c r="I63" s="444"/>
      <c r="J63" s="444"/>
      <c r="K63" s="444"/>
      <c r="L63" s="444"/>
      <c r="M63" s="444"/>
      <c r="N63" s="444"/>
      <c r="O63" s="444"/>
      <c r="P63" s="444"/>
      <c r="Q63" s="444"/>
      <c r="R63" s="444"/>
      <c r="S63" s="444"/>
      <c r="T63" s="18"/>
    </row>
    <row r="64" spans="2:20" ht="7.5" customHeight="1" x14ac:dyDescent="0.35">
      <c r="C64" s="10"/>
      <c r="D64" s="10"/>
      <c r="E64" s="10"/>
      <c r="S64" s="4"/>
      <c r="T64" s="4"/>
    </row>
    <row r="65" spans="1:21" s="12" customFormat="1" ht="35" customHeight="1" x14ac:dyDescent="0.35">
      <c r="B65" s="11"/>
      <c r="C65" s="445" t="s">
        <v>960</v>
      </c>
      <c r="D65" s="445"/>
      <c r="E65" s="445"/>
      <c r="F65" s="445"/>
      <c r="G65" s="445"/>
      <c r="H65" s="445"/>
      <c r="I65" s="445"/>
      <c r="J65" s="445"/>
      <c r="K65" s="445"/>
      <c r="L65" s="445"/>
      <c r="M65" s="445"/>
      <c r="N65" s="445"/>
      <c r="O65" s="445"/>
      <c r="P65" s="445"/>
      <c r="Q65" s="445"/>
      <c r="R65" s="445"/>
      <c r="S65" s="445"/>
      <c r="T65" s="4"/>
      <c r="U65" s="4"/>
    </row>
    <row r="66" spans="1:21" ht="12" customHeight="1" x14ac:dyDescent="0.35">
      <c r="C66" s="10"/>
      <c r="D66" s="10"/>
      <c r="E66" s="10"/>
      <c r="S66" s="4"/>
      <c r="T66" s="4"/>
    </row>
    <row r="67" spans="1:21" ht="15.5" x14ac:dyDescent="0.35">
      <c r="B67"/>
      <c r="C67" s="435" t="s">
        <v>282</v>
      </c>
      <c r="D67" s="435"/>
      <c r="E67" s="435"/>
      <c r="F67" s="20"/>
      <c r="G67" s="435" t="s">
        <v>283</v>
      </c>
      <c r="H67" s="435"/>
      <c r="I67" s="435"/>
      <c r="J67" s="20"/>
      <c r="K67" s="435" t="s">
        <v>286</v>
      </c>
      <c r="L67" s="435"/>
      <c r="M67" s="435"/>
      <c r="N67" s="435"/>
      <c r="O67" s="20"/>
      <c r="P67" s="435" t="s">
        <v>287</v>
      </c>
      <c r="Q67" s="435"/>
      <c r="R67" s="435"/>
      <c r="S67" s="435"/>
      <c r="T67" s="20"/>
    </row>
    <row r="68" spans="1:21" ht="26.5" customHeight="1" x14ac:dyDescent="0.35">
      <c r="B68"/>
      <c r="C68" s="438" t="s">
        <v>284</v>
      </c>
      <c r="D68" s="438"/>
      <c r="E68" s="438"/>
      <c r="F68" s="18"/>
      <c r="G68" s="438" t="s">
        <v>314</v>
      </c>
      <c r="H68" s="438"/>
      <c r="I68" s="438"/>
      <c r="J68" s="20"/>
      <c r="K68" s="438" t="s">
        <v>285</v>
      </c>
      <c r="L68" s="438"/>
      <c r="M68" s="438"/>
      <c r="N68" s="438"/>
      <c r="O68" s="18"/>
      <c r="P68" s="438" t="s">
        <v>288</v>
      </c>
      <c r="Q68" s="424"/>
      <c r="R68" s="424"/>
      <c r="S68" s="424"/>
      <c r="T68" s="18"/>
    </row>
    <row r="69" spans="1:21" ht="28" customHeight="1" thickBot="1" x14ac:dyDescent="0.4">
      <c r="B69"/>
      <c r="C69" s="437"/>
      <c r="D69" s="437"/>
      <c r="E69" s="437"/>
      <c r="F69" s="18"/>
      <c r="G69" s="437"/>
      <c r="H69" s="437"/>
      <c r="I69" s="437"/>
      <c r="J69" s="20"/>
      <c r="K69" s="436"/>
      <c r="L69" s="436"/>
      <c r="M69" s="436"/>
      <c r="N69" s="436"/>
      <c r="O69" s="22"/>
      <c r="P69" s="436"/>
      <c r="Q69" s="436"/>
      <c r="R69" s="436"/>
      <c r="S69" s="436"/>
      <c r="T69" s="18"/>
    </row>
    <row r="70" spans="1:21" ht="7.5" customHeight="1" thickTop="1" x14ac:dyDescent="0.35">
      <c r="C70" s="10"/>
      <c r="D70" s="10"/>
      <c r="E70" s="10"/>
      <c r="S70" s="4"/>
      <c r="T70" s="4"/>
    </row>
    <row r="71" spans="1:21" ht="15.5" x14ac:dyDescent="0.35">
      <c r="B71"/>
      <c r="C71" s="435" t="s">
        <v>295</v>
      </c>
      <c r="D71" s="435"/>
      <c r="E71" s="435"/>
      <c r="F71" s="20"/>
      <c r="G71" s="435" t="s">
        <v>297</v>
      </c>
      <c r="H71" s="435"/>
      <c r="I71" s="435"/>
      <c r="J71" s="20"/>
      <c r="K71" s="435"/>
      <c r="L71" s="435"/>
      <c r="M71" s="435"/>
      <c r="N71" s="435"/>
      <c r="O71" s="20"/>
      <c r="P71" s="435"/>
      <c r="Q71" s="435"/>
      <c r="R71" s="435"/>
      <c r="S71" s="435"/>
      <c r="T71" s="20"/>
    </row>
    <row r="72" spans="1:21" ht="15.5" x14ac:dyDescent="0.35">
      <c r="B72"/>
      <c r="C72" s="18" t="s">
        <v>296</v>
      </c>
      <c r="D72" s="20"/>
      <c r="E72" s="18"/>
      <c r="F72" s="18"/>
      <c r="G72" s="18" t="s">
        <v>298</v>
      </c>
      <c r="H72" s="20"/>
      <c r="I72" s="424"/>
      <c r="J72" s="424"/>
      <c r="K72" s="424"/>
      <c r="L72" s="424"/>
      <c r="M72" s="18"/>
      <c r="N72" s="18"/>
      <c r="O72" s="18"/>
      <c r="P72" s="18"/>
      <c r="Q72" s="18"/>
      <c r="R72" s="18"/>
      <c r="S72" s="18"/>
      <c r="T72" s="18"/>
    </row>
    <row r="73" spans="1:21" ht="28" customHeight="1" thickBot="1" x14ac:dyDescent="0.4">
      <c r="B73"/>
      <c r="C73" s="436"/>
      <c r="D73" s="436"/>
      <c r="E73" s="436"/>
      <c r="F73" s="18"/>
      <c r="G73" s="436"/>
      <c r="H73" s="436"/>
      <c r="I73" s="436"/>
      <c r="J73" s="20"/>
      <c r="K73" s="453"/>
      <c r="L73" s="453"/>
      <c r="M73" s="453"/>
      <c r="N73" s="453"/>
      <c r="O73" s="22"/>
      <c r="P73" s="453"/>
      <c r="Q73" s="453"/>
      <c r="R73" s="453"/>
      <c r="S73" s="453"/>
      <c r="T73" s="18"/>
    </row>
    <row r="74" spans="1:21" ht="7.5" customHeight="1" thickTop="1" x14ac:dyDescent="0.35">
      <c r="C74" s="10"/>
      <c r="D74" s="10"/>
      <c r="E74" s="10"/>
      <c r="S74" s="4"/>
      <c r="T74" s="4"/>
    </row>
    <row r="75" spans="1:21" ht="12" customHeight="1" x14ac:dyDescent="0.35"/>
    <row r="76" spans="1:21" s="2" customFormat="1" ht="32" customHeight="1" x14ac:dyDescent="0.35">
      <c r="A76" s="4"/>
      <c r="B76" s="17" t="s">
        <v>289</v>
      </c>
      <c r="C76" s="452" t="s">
        <v>357</v>
      </c>
      <c r="D76" s="448"/>
      <c r="E76" s="448"/>
      <c r="F76" s="448"/>
      <c r="G76" s="448"/>
      <c r="H76" s="448"/>
      <c r="I76" s="448"/>
      <c r="J76" s="448"/>
      <c r="K76" s="448"/>
      <c r="L76" s="448"/>
      <c r="M76" s="448"/>
      <c r="N76" s="448"/>
      <c r="O76" s="448"/>
      <c r="P76" s="448"/>
      <c r="Q76" s="448"/>
      <c r="R76" s="448"/>
      <c r="S76" s="448"/>
      <c r="T76" s="4"/>
      <c r="U76" s="4"/>
    </row>
    <row r="77" spans="1:21" ht="7.5" customHeight="1" x14ac:dyDescent="0.35">
      <c r="C77" s="10"/>
      <c r="D77" s="10"/>
      <c r="E77" s="10"/>
      <c r="S77" s="4"/>
      <c r="T77" s="4"/>
    </row>
    <row r="78" spans="1:21" ht="31" customHeight="1" thickBot="1" x14ac:dyDescent="0.4">
      <c r="B78"/>
      <c r="C78" s="461" t="s">
        <v>352</v>
      </c>
      <c r="D78" s="461"/>
      <c r="E78" s="461"/>
      <c r="F78" s="461"/>
      <c r="G78" s="461"/>
      <c r="H78" s="461"/>
      <c r="I78" s="461"/>
      <c r="J78" s="461"/>
      <c r="K78" s="461"/>
      <c r="L78" s="461"/>
      <c r="M78" s="461"/>
      <c r="N78" s="461"/>
      <c r="O78" s="461"/>
      <c r="P78" s="461"/>
      <c r="Q78" s="461"/>
      <c r="R78" s="458"/>
      <c r="S78" s="458"/>
      <c r="T78" s="20"/>
    </row>
    <row r="79" spans="1:21" ht="7.5" customHeight="1" thickTop="1" x14ac:dyDescent="0.35">
      <c r="C79" s="10"/>
      <c r="D79" s="10"/>
      <c r="E79" s="10"/>
      <c r="S79" s="4"/>
      <c r="T79" s="4"/>
    </row>
    <row r="80" spans="1:21" ht="7.5" customHeight="1" x14ac:dyDescent="0.35">
      <c r="C80" s="10"/>
      <c r="D80" s="10"/>
      <c r="E80" s="10"/>
      <c r="S80" s="4"/>
      <c r="T80" s="4"/>
    </row>
    <row r="81" spans="2:21" ht="31" customHeight="1" thickBot="1" x14ac:dyDescent="0.4">
      <c r="B81"/>
      <c r="C81" s="457" t="s">
        <v>353</v>
      </c>
      <c r="D81" s="457"/>
      <c r="E81" s="457"/>
      <c r="F81" s="457"/>
      <c r="G81" s="457"/>
      <c r="H81" s="457"/>
      <c r="I81" s="457"/>
      <c r="J81" s="457"/>
      <c r="K81" s="457"/>
      <c r="L81" s="457"/>
      <c r="M81" s="457"/>
      <c r="N81" s="457"/>
      <c r="O81" s="457"/>
      <c r="P81" s="457"/>
      <c r="Q81" s="457"/>
      <c r="R81" s="458"/>
      <c r="S81" s="458"/>
      <c r="T81" s="20"/>
    </row>
    <row r="82" spans="2:21" ht="7.5" customHeight="1" thickTop="1" x14ac:dyDescent="0.35">
      <c r="C82" s="10"/>
      <c r="D82" s="10"/>
      <c r="E82" s="10"/>
      <c r="S82" s="4"/>
      <c r="T82" s="4"/>
    </row>
    <row r="83" spans="2:21" ht="15.5" x14ac:dyDescent="0.35">
      <c r="B83"/>
      <c r="C83" s="435" t="s">
        <v>354</v>
      </c>
      <c r="D83" s="435"/>
      <c r="E83" s="435"/>
      <c r="F83" s="435"/>
      <c r="G83" s="435"/>
      <c r="H83" s="435"/>
      <c r="I83" s="435"/>
      <c r="J83" s="435"/>
      <c r="K83" s="435"/>
      <c r="L83" s="435"/>
      <c r="M83" s="435"/>
      <c r="N83" s="435"/>
      <c r="O83" s="435"/>
      <c r="P83" s="435"/>
      <c r="Q83" s="435"/>
      <c r="R83" s="435"/>
      <c r="S83" s="435"/>
      <c r="T83" s="20"/>
    </row>
    <row r="84" spans="2:21" ht="7.5" customHeight="1" thickBot="1" x14ac:dyDescent="0.4">
      <c r="C84" s="10"/>
      <c r="D84" s="10"/>
      <c r="E84" s="10"/>
      <c r="S84" s="4"/>
      <c r="T84" s="4"/>
    </row>
    <row r="85" spans="2:21" ht="100" customHeight="1" thickBot="1" x14ac:dyDescent="0.4">
      <c r="C85" s="449"/>
      <c r="D85" s="450"/>
      <c r="E85" s="450"/>
      <c r="F85" s="450"/>
      <c r="G85" s="450"/>
      <c r="H85" s="450"/>
      <c r="I85" s="450"/>
      <c r="J85" s="450"/>
      <c r="K85" s="450"/>
      <c r="L85" s="450"/>
      <c r="M85" s="450"/>
      <c r="N85" s="450"/>
      <c r="O85" s="450"/>
      <c r="P85" s="450"/>
      <c r="Q85" s="450"/>
      <c r="R85" s="450"/>
      <c r="S85" s="451"/>
    </row>
    <row r="86" spans="2:21" ht="14.5" customHeight="1" x14ac:dyDescent="0.35">
      <c r="C86" s="169" t="s">
        <v>738</v>
      </c>
      <c r="D86" s="10"/>
      <c r="E86" s="10"/>
      <c r="S86" s="4"/>
      <c r="T86" s="4"/>
    </row>
    <row r="87" spans="2:21" ht="7.5" customHeight="1" x14ac:dyDescent="0.35">
      <c r="C87" s="10"/>
      <c r="D87" s="10"/>
      <c r="E87" s="10"/>
      <c r="S87" s="4"/>
      <c r="T87" s="4"/>
    </row>
    <row r="88" spans="2:21" ht="31" customHeight="1" thickBot="1" x14ac:dyDescent="0.4">
      <c r="B88"/>
      <c r="C88" s="457" t="s">
        <v>380</v>
      </c>
      <c r="D88" s="457"/>
      <c r="E88" s="457"/>
      <c r="F88" s="457"/>
      <c r="G88" s="457"/>
      <c r="H88" s="457"/>
      <c r="I88" s="457"/>
      <c r="J88" s="457"/>
      <c r="K88" s="457"/>
      <c r="L88" s="457"/>
      <c r="M88" s="457"/>
      <c r="N88" s="457"/>
      <c r="O88" s="457"/>
      <c r="P88" s="457"/>
      <c r="Q88" s="457"/>
      <c r="R88" s="458"/>
      <c r="S88" s="458"/>
      <c r="T88" s="20"/>
    </row>
    <row r="89" spans="2:21" ht="7.5" customHeight="1" thickTop="1" x14ac:dyDescent="0.35">
      <c r="C89" s="324"/>
      <c r="D89" s="324"/>
      <c r="E89" s="324"/>
      <c r="S89" s="325"/>
      <c r="T89" s="325"/>
    </row>
    <row r="90" spans="2:21" ht="7.5" customHeight="1" x14ac:dyDescent="0.35">
      <c r="C90" s="324"/>
      <c r="D90" s="324"/>
      <c r="E90" s="324"/>
      <c r="S90" s="325"/>
      <c r="T90" s="325"/>
    </row>
    <row r="91" spans="2:21" ht="15.5" x14ac:dyDescent="0.35">
      <c r="B91"/>
      <c r="C91" s="435" t="s">
        <v>381</v>
      </c>
      <c r="D91" s="435"/>
      <c r="E91" s="435"/>
      <c r="F91" s="435"/>
      <c r="G91" s="435"/>
      <c r="H91" s="435"/>
      <c r="I91" s="435"/>
      <c r="J91" s="435"/>
      <c r="K91" s="435"/>
      <c r="L91" s="435"/>
      <c r="M91" s="435"/>
      <c r="N91" s="435"/>
      <c r="O91" s="435"/>
      <c r="P91" s="435"/>
      <c r="Q91" s="435"/>
      <c r="R91" s="435"/>
      <c r="S91" s="435"/>
      <c r="T91" s="20"/>
    </row>
    <row r="92" spans="2:21" ht="15.5" customHeight="1" x14ac:dyDescent="0.35">
      <c r="B92"/>
      <c r="C92" s="424" t="s">
        <v>382</v>
      </c>
      <c r="D92" s="424"/>
      <c r="E92" s="424"/>
      <c r="F92" s="424"/>
      <c r="G92" s="424"/>
      <c r="H92" s="424"/>
      <c r="I92" s="424"/>
      <c r="J92" s="424"/>
      <c r="K92" s="424"/>
      <c r="L92" s="424"/>
      <c r="M92" s="424"/>
      <c r="N92" s="424"/>
      <c r="O92" s="424"/>
      <c r="P92" s="424"/>
      <c r="Q92" s="424"/>
      <c r="R92" s="424"/>
      <c r="S92" s="424"/>
      <c r="T92" s="18"/>
    </row>
    <row r="93" spans="2:21" ht="7.5" customHeight="1" x14ac:dyDescent="0.35">
      <c r="C93" s="10"/>
      <c r="D93" s="10"/>
      <c r="E93" s="10"/>
      <c r="S93" s="4"/>
      <c r="T93" s="4"/>
    </row>
    <row r="94" spans="2:21" s="12" customFormat="1" ht="49" customHeight="1" x14ac:dyDescent="0.35">
      <c r="B94" s="11"/>
      <c r="C94" s="454" t="s">
        <v>383</v>
      </c>
      <c r="D94" s="454"/>
      <c r="E94" s="454"/>
      <c r="F94" s="454"/>
      <c r="G94" s="454"/>
      <c r="H94" s="454"/>
      <c r="I94" s="454"/>
      <c r="J94" s="454"/>
      <c r="K94" s="454"/>
      <c r="L94" s="454"/>
      <c r="M94" s="454"/>
      <c r="N94" s="454"/>
      <c r="O94" s="454"/>
      <c r="P94" s="454"/>
      <c r="Q94" s="454"/>
      <c r="R94" s="454"/>
      <c r="S94" s="454"/>
      <c r="T94" s="325"/>
      <c r="U94" s="325"/>
    </row>
    <row r="95" spans="2:21" ht="7.5" customHeight="1" x14ac:dyDescent="0.35">
      <c r="C95" s="10"/>
      <c r="D95" s="10"/>
      <c r="E95" s="10"/>
      <c r="S95" s="4"/>
      <c r="T95" s="4"/>
    </row>
    <row r="96" spans="2:21" s="12" customFormat="1" ht="35.15" customHeight="1" x14ac:dyDescent="0.35">
      <c r="B96" s="11"/>
      <c r="C96" s="460" t="s">
        <v>495</v>
      </c>
      <c r="D96" s="460"/>
      <c r="E96" s="460"/>
      <c r="F96" s="460"/>
      <c r="G96" s="460"/>
      <c r="H96" s="460"/>
      <c r="I96" s="460"/>
      <c r="J96" s="460"/>
      <c r="K96" s="460"/>
      <c r="L96" s="460"/>
      <c r="M96" s="460"/>
      <c r="N96" s="460"/>
      <c r="O96" s="460"/>
      <c r="P96" s="460"/>
      <c r="Q96" s="460"/>
      <c r="R96" s="460"/>
      <c r="S96" s="460"/>
      <c r="T96" s="4"/>
      <c r="U96" s="4"/>
    </row>
    <row r="97" spans="2:20" ht="12" customHeight="1" x14ac:dyDescent="0.35">
      <c r="C97" s="10"/>
      <c r="D97" s="10"/>
      <c r="E97" s="10"/>
      <c r="S97" s="4"/>
      <c r="T97" s="4"/>
    </row>
    <row r="98" spans="2:20" s="11" customFormat="1" ht="55" customHeight="1" thickBot="1" x14ac:dyDescent="0.4">
      <c r="C98" s="475" t="s">
        <v>4</v>
      </c>
      <c r="D98" s="475"/>
      <c r="E98" s="475" t="s">
        <v>340</v>
      </c>
      <c r="F98" s="475"/>
      <c r="G98" s="326" t="s">
        <v>345</v>
      </c>
      <c r="H98" s="459" t="s">
        <v>347</v>
      </c>
      <c r="I98" s="459"/>
      <c r="J98" s="459" t="s">
        <v>343</v>
      </c>
      <c r="K98" s="459"/>
      <c r="L98" s="459"/>
      <c r="M98" s="459"/>
      <c r="N98" s="459" t="s">
        <v>344</v>
      </c>
      <c r="O98" s="459"/>
      <c r="P98" s="459" t="s">
        <v>341</v>
      </c>
      <c r="Q98" s="459"/>
      <c r="R98" s="326" t="s">
        <v>342</v>
      </c>
      <c r="S98" s="327"/>
      <c r="T98" s="327"/>
    </row>
    <row r="99" spans="2:20" s="313" customFormat="1" ht="27" customHeight="1" x14ac:dyDescent="0.35">
      <c r="B99" s="328">
        <v>1</v>
      </c>
      <c r="C99" s="476"/>
      <c r="D99" s="477"/>
      <c r="E99" s="476"/>
      <c r="F99" s="477"/>
      <c r="G99" s="104"/>
      <c r="H99" s="455"/>
      <c r="I99" s="455"/>
      <c r="J99" s="456"/>
      <c r="K99" s="456"/>
      <c r="L99" s="456"/>
      <c r="M99" s="456"/>
      <c r="N99" s="456"/>
      <c r="O99" s="456"/>
      <c r="P99" s="456"/>
      <c r="Q99" s="456"/>
      <c r="R99" s="187"/>
      <c r="S99" s="44"/>
      <c r="T99" s="44"/>
    </row>
    <row r="100" spans="2:20" s="313" customFormat="1" ht="27" customHeight="1" x14ac:dyDescent="0.35">
      <c r="B100" s="328">
        <v>2</v>
      </c>
      <c r="C100" s="468"/>
      <c r="D100" s="470"/>
      <c r="E100" s="468"/>
      <c r="F100" s="470"/>
      <c r="G100" s="106"/>
      <c r="H100" s="462"/>
      <c r="I100" s="462"/>
      <c r="J100" s="463"/>
      <c r="K100" s="463"/>
      <c r="L100" s="463"/>
      <c r="M100" s="463"/>
      <c r="N100" s="463"/>
      <c r="O100" s="463"/>
      <c r="P100" s="463"/>
      <c r="Q100" s="463"/>
      <c r="R100" s="188"/>
    </row>
    <row r="101" spans="2:20" s="313" customFormat="1" ht="27" customHeight="1" x14ac:dyDescent="0.35">
      <c r="B101" s="328">
        <v>3</v>
      </c>
      <c r="C101" s="471"/>
      <c r="D101" s="472"/>
      <c r="E101" s="471"/>
      <c r="F101" s="472"/>
      <c r="G101" s="108"/>
      <c r="H101" s="464"/>
      <c r="I101" s="464"/>
      <c r="J101" s="465"/>
      <c r="K101" s="465"/>
      <c r="L101" s="465"/>
      <c r="M101" s="465"/>
      <c r="N101" s="465"/>
      <c r="O101" s="465"/>
      <c r="P101" s="465"/>
      <c r="Q101" s="465"/>
      <c r="R101" s="189"/>
    </row>
    <row r="102" spans="2:20" s="313" customFormat="1" ht="27" customHeight="1" x14ac:dyDescent="0.35">
      <c r="B102" s="328">
        <v>4</v>
      </c>
      <c r="C102" s="468"/>
      <c r="D102" s="470"/>
      <c r="E102" s="468"/>
      <c r="F102" s="470"/>
      <c r="G102" s="106"/>
      <c r="H102" s="462"/>
      <c r="I102" s="462"/>
      <c r="J102" s="463"/>
      <c r="K102" s="463"/>
      <c r="L102" s="463"/>
      <c r="M102" s="463"/>
      <c r="N102" s="463"/>
      <c r="O102" s="463"/>
      <c r="P102" s="463"/>
      <c r="Q102" s="463"/>
      <c r="R102" s="188"/>
    </row>
    <row r="103" spans="2:20" s="313" customFormat="1" ht="27" customHeight="1" x14ac:dyDescent="0.35">
      <c r="B103" s="328">
        <v>5</v>
      </c>
      <c r="C103" s="471"/>
      <c r="D103" s="472"/>
      <c r="E103" s="471"/>
      <c r="F103" s="472"/>
      <c r="G103" s="108"/>
      <c r="H103" s="464"/>
      <c r="I103" s="464"/>
      <c r="J103" s="465"/>
      <c r="K103" s="465"/>
      <c r="L103" s="465"/>
      <c r="M103" s="465"/>
      <c r="N103" s="465"/>
      <c r="O103" s="465"/>
      <c r="P103" s="465"/>
      <c r="Q103" s="465"/>
      <c r="R103" s="189"/>
    </row>
    <row r="104" spans="2:20" s="313" customFormat="1" ht="27" customHeight="1" x14ac:dyDescent="0.35">
      <c r="B104" s="328">
        <v>6</v>
      </c>
      <c r="C104" s="468"/>
      <c r="D104" s="470"/>
      <c r="E104" s="468"/>
      <c r="F104" s="470"/>
      <c r="G104" s="106"/>
      <c r="H104" s="466"/>
      <c r="I104" s="467"/>
      <c r="J104" s="468"/>
      <c r="K104" s="469"/>
      <c r="L104" s="469"/>
      <c r="M104" s="470"/>
      <c r="N104" s="468"/>
      <c r="O104" s="470"/>
      <c r="P104" s="468"/>
      <c r="Q104" s="470"/>
      <c r="R104" s="188"/>
    </row>
    <row r="105" spans="2:20" s="313" customFormat="1" ht="27" customHeight="1" x14ac:dyDescent="0.35">
      <c r="B105" s="328">
        <v>7</v>
      </c>
      <c r="C105" s="471"/>
      <c r="D105" s="472"/>
      <c r="E105" s="471"/>
      <c r="F105" s="472"/>
      <c r="G105" s="108"/>
      <c r="H105" s="464"/>
      <c r="I105" s="464"/>
      <c r="J105" s="465"/>
      <c r="K105" s="465"/>
      <c r="L105" s="465"/>
      <c r="M105" s="465"/>
      <c r="N105" s="465"/>
      <c r="O105" s="465"/>
      <c r="P105" s="465"/>
      <c r="Q105" s="465"/>
      <c r="R105" s="189"/>
    </row>
    <row r="106" spans="2:20" s="313" customFormat="1" ht="27" customHeight="1" x14ac:dyDescent="0.35">
      <c r="B106" s="328">
        <v>8</v>
      </c>
      <c r="C106" s="468"/>
      <c r="D106" s="470"/>
      <c r="E106" s="468"/>
      <c r="F106" s="470"/>
      <c r="G106" s="106"/>
      <c r="H106" s="466"/>
      <c r="I106" s="467"/>
      <c r="J106" s="468"/>
      <c r="K106" s="469"/>
      <c r="L106" s="469"/>
      <c r="M106" s="470"/>
      <c r="N106" s="468"/>
      <c r="O106" s="470"/>
      <c r="P106" s="468"/>
      <c r="Q106" s="470"/>
      <c r="R106" s="188"/>
    </row>
    <row r="107" spans="2:20" s="313" customFormat="1" ht="27" customHeight="1" x14ac:dyDescent="0.35">
      <c r="B107" s="328">
        <v>9</v>
      </c>
      <c r="C107" s="471"/>
      <c r="D107" s="472"/>
      <c r="E107" s="471"/>
      <c r="F107" s="472"/>
      <c r="G107" s="108"/>
      <c r="H107" s="464"/>
      <c r="I107" s="464"/>
      <c r="J107" s="465"/>
      <c r="K107" s="465"/>
      <c r="L107" s="465"/>
      <c r="M107" s="465"/>
      <c r="N107" s="465"/>
      <c r="O107" s="465"/>
      <c r="P107" s="465"/>
      <c r="Q107" s="465"/>
      <c r="R107" s="189"/>
    </row>
    <row r="108" spans="2:20" s="313" customFormat="1" ht="27" customHeight="1" x14ac:dyDescent="0.35">
      <c r="B108" s="328">
        <v>10</v>
      </c>
      <c r="C108" s="468"/>
      <c r="D108" s="470"/>
      <c r="E108" s="468"/>
      <c r="F108" s="470"/>
      <c r="G108" s="106"/>
      <c r="H108" s="466"/>
      <c r="I108" s="467"/>
      <c r="J108" s="468"/>
      <c r="K108" s="469"/>
      <c r="L108" s="469"/>
      <c r="M108" s="470"/>
      <c r="N108" s="468"/>
      <c r="O108" s="470"/>
      <c r="P108" s="468"/>
      <c r="Q108" s="470"/>
      <c r="R108" s="188"/>
    </row>
    <row r="109" spans="2:20" s="313" customFormat="1" ht="27" customHeight="1" x14ac:dyDescent="0.35">
      <c r="B109" s="328">
        <v>11</v>
      </c>
      <c r="C109" s="471"/>
      <c r="D109" s="472"/>
      <c r="E109" s="471"/>
      <c r="F109" s="472"/>
      <c r="G109" s="108"/>
      <c r="H109" s="464"/>
      <c r="I109" s="464"/>
      <c r="J109" s="465"/>
      <c r="K109" s="465"/>
      <c r="L109" s="465"/>
      <c r="M109" s="465"/>
      <c r="N109" s="465"/>
      <c r="O109" s="465"/>
      <c r="P109" s="465"/>
      <c r="Q109" s="465"/>
      <c r="R109" s="189"/>
    </row>
    <row r="110" spans="2:20" s="313" customFormat="1" ht="27" customHeight="1" x14ac:dyDescent="0.35">
      <c r="B110" s="328">
        <v>12</v>
      </c>
      <c r="C110" s="468"/>
      <c r="D110" s="470"/>
      <c r="E110" s="468"/>
      <c r="F110" s="470"/>
      <c r="G110" s="106"/>
      <c r="H110" s="466"/>
      <c r="I110" s="467"/>
      <c r="J110" s="468"/>
      <c r="K110" s="469"/>
      <c r="L110" s="469"/>
      <c r="M110" s="470"/>
      <c r="N110" s="468"/>
      <c r="O110" s="470"/>
      <c r="P110" s="468"/>
      <c r="Q110" s="470"/>
      <c r="R110" s="188"/>
    </row>
    <row r="111" spans="2:20" s="313" customFormat="1" ht="27" customHeight="1" x14ac:dyDescent="0.35">
      <c r="B111" s="328">
        <v>13</v>
      </c>
      <c r="C111" s="471"/>
      <c r="D111" s="472"/>
      <c r="E111" s="471"/>
      <c r="F111" s="472"/>
      <c r="G111" s="108"/>
      <c r="H111" s="464"/>
      <c r="I111" s="464"/>
      <c r="J111" s="465"/>
      <c r="K111" s="465"/>
      <c r="L111" s="465"/>
      <c r="M111" s="465"/>
      <c r="N111" s="465"/>
      <c r="O111" s="465"/>
      <c r="P111" s="465"/>
      <c r="Q111" s="465"/>
      <c r="R111" s="189"/>
    </row>
    <row r="112" spans="2:20" s="313" customFormat="1" ht="27" customHeight="1" thickBot="1" x14ac:dyDescent="0.4">
      <c r="B112" s="328">
        <v>14</v>
      </c>
      <c r="C112" s="480"/>
      <c r="D112" s="482"/>
      <c r="E112" s="480"/>
      <c r="F112" s="482"/>
      <c r="G112" s="110"/>
      <c r="H112" s="478"/>
      <c r="I112" s="479"/>
      <c r="J112" s="480"/>
      <c r="K112" s="481"/>
      <c r="L112" s="481"/>
      <c r="M112" s="482"/>
      <c r="N112" s="480"/>
      <c r="O112" s="482"/>
      <c r="P112" s="480"/>
      <c r="Q112" s="482"/>
      <c r="R112" s="190"/>
    </row>
    <row r="113" spans="2:18" s="2" customFormat="1" ht="25" customHeight="1" thickBot="1" x14ac:dyDescent="0.4">
      <c r="B113" s="328"/>
      <c r="N113" s="473" t="s">
        <v>355</v>
      </c>
      <c r="O113" s="473"/>
      <c r="P113" s="473"/>
      <c r="Q113" s="474"/>
      <c r="R113" s="329">
        <f>SUBTOTAL(9,$R99:$R112)</f>
        <v>0</v>
      </c>
    </row>
  </sheetData>
  <sheetProtection algorithmName="SHA-512" hashValue="8btm7pjvPofft9ctYdqYlSyKOmIVv5qluLk/jsIHm0ML00NJgoBopGpj1Dvn37D5x2ekjmmKhrkr/0hbCTJ4Gw==" saltValue="eIxW5KdKjrHd09oh0kuRqA==" spinCount="100000" sheet="1" objects="1" scenarios="1"/>
  <mergeCells count="191">
    <mergeCell ref="N113:Q113"/>
    <mergeCell ref="E98:F98"/>
    <mergeCell ref="C98:D98"/>
    <mergeCell ref="C99:D99"/>
    <mergeCell ref="E99:F99"/>
    <mergeCell ref="C100:D100"/>
    <mergeCell ref="E100:F100"/>
    <mergeCell ref="C101:D101"/>
    <mergeCell ref="E101:F101"/>
    <mergeCell ref="C102:D102"/>
    <mergeCell ref="E102:F102"/>
    <mergeCell ref="C103:D103"/>
    <mergeCell ref="E103:F103"/>
    <mergeCell ref="C104:D104"/>
    <mergeCell ref="H112:I112"/>
    <mergeCell ref="J112:M112"/>
    <mergeCell ref="N112:O112"/>
    <mergeCell ref="P112:Q112"/>
    <mergeCell ref="C112:D112"/>
    <mergeCell ref="E112:F112"/>
    <mergeCell ref="H111:I111"/>
    <mergeCell ref="J111:M111"/>
    <mergeCell ref="N111:O111"/>
    <mergeCell ref="P111:Q111"/>
    <mergeCell ref="C111:D111"/>
    <mergeCell ref="E111:F111"/>
    <mergeCell ref="H110:I110"/>
    <mergeCell ref="J110:M110"/>
    <mergeCell ref="N110:O110"/>
    <mergeCell ref="P110:Q110"/>
    <mergeCell ref="C110:D110"/>
    <mergeCell ref="E110:F110"/>
    <mergeCell ref="H109:I109"/>
    <mergeCell ref="J109:M109"/>
    <mergeCell ref="N109:O109"/>
    <mergeCell ref="P109:Q109"/>
    <mergeCell ref="C109:D109"/>
    <mergeCell ref="E109:F109"/>
    <mergeCell ref="H108:I108"/>
    <mergeCell ref="J108:M108"/>
    <mergeCell ref="N108:O108"/>
    <mergeCell ref="P108:Q108"/>
    <mergeCell ref="C108:D108"/>
    <mergeCell ref="E108:F108"/>
    <mergeCell ref="H107:I107"/>
    <mergeCell ref="J107:M107"/>
    <mergeCell ref="N107:O107"/>
    <mergeCell ref="P107:Q107"/>
    <mergeCell ref="C107:D107"/>
    <mergeCell ref="E107:F107"/>
    <mergeCell ref="H106:I106"/>
    <mergeCell ref="J106:M106"/>
    <mergeCell ref="N106:O106"/>
    <mergeCell ref="P106:Q106"/>
    <mergeCell ref="C106:D106"/>
    <mergeCell ref="E106:F106"/>
    <mergeCell ref="H105:I105"/>
    <mergeCell ref="J105:M105"/>
    <mergeCell ref="N105:O105"/>
    <mergeCell ref="P105:Q105"/>
    <mergeCell ref="C105:D105"/>
    <mergeCell ref="E105:F105"/>
    <mergeCell ref="H104:I104"/>
    <mergeCell ref="J104:M104"/>
    <mergeCell ref="N104:O104"/>
    <mergeCell ref="P104:Q104"/>
    <mergeCell ref="E104:F104"/>
    <mergeCell ref="H103:I103"/>
    <mergeCell ref="J103:M103"/>
    <mergeCell ref="N103:O103"/>
    <mergeCell ref="P103:Q103"/>
    <mergeCell ref="H102:I102"/>
    <mergeCell ref="J102:M102"/>
    <mergeCell ref="N102:O102"/>
    <mergeCell ref="P102:Q102"/>
    <mergeCell ref="H101:I101"/>
    <mergeCell ref="J101:M101"/>
    <mergeCell ref="N101:O101"/>
    <mergeCell ref="P101:Q101"/>
    <mergeCell ref="H100:I100"/>
    <mergeCell ref="J100:M100"/>
    <mergeCell ref="N100:O100"/>
    <mergeCell ref="P100:Q100"/>
    <mergeCell ref="I21:N21"/>
    <mergeCell ref="P21:S21"/>
    <mergeCell ref="N56:S56"/>
    <mergeCell ref="C39:S39"/>
    <mergeCell ref="E45:G45"/>
    <mergeCell ref="C91:S91"/>
    <mergeCell ref="C92:S92"/>
    <mergeCell ref="C94:S94"/>
    <mergeCell ref="H99:I99"/>
    <mergeCell ref="J99:M99"/>
    <mergeCell ref="N99:O99"/>
    <mergeCell ref="P99:Q99"/>
    <mergeCell ref="C88:Q88"/>
    <mergeCell ref="R88:S88"/>
    <mergeCell ref="H98:I98"/>
    <mergeCell ref="J98:M98"/>
    <mergeCell ref="N98:O98"/>
    <mergeCell ref="P98:Q98"/>
    <mergeCell ref="C96:S96"/>
    <mergeCell ref="C26:S26"/>
    <mergeCell ref="R78:S78"/>
    <mergeCell ref="C78:Q78"/>
    <mergeCell ref="C81:Q81"/>
    <mergeCell ref="R81:S81"/>
    <mergeCell ref="C83:S83"/>
    <mergeCell ref="C85:S85"/>
    <mergeCell ref="G34:J34"/>
    <mergeCell ref="G35:J35"/>
    <mergeCell ref="I47:L47"/>
    <mergeCell ref="C76:S76"/>
    <mergeCell ref="E55:G55"/>
    <mergeCell ref="I55:L55"/>
    <mergeCell ref="N55:S55"/>
    <mergeCell ref="C52:S52"/>
    <mergeCell ref="E56:G56"/>
    <mergeCell ref="I56:L56"/>
    <mergeCell ref="G71:I71"/>
    <mergeCell ref="K71:N71"/>
    <mergeCell ref="C73:E73"/>
    <mergeCell ref="G73:I73"/>
    <mergeCell ref="K73:N73"/>
    <mergeCell ref="P73:S73"/>
    <mergeCell ref="I48:L48"/>
    <mergeCell ref="I58:L58"/>
    <mergeCell ref="I59:L59"/>
    <mergeCell ref="I49:L49"/>
    <mergeCell ref="I60:L60"/>
    <mergeCell ref="E54:G54"/>
    <mergeCell ref="C1:S1"/>
    <mergeCell ref="G36:J36"/>
    <mergeCell ref="L36:S36"/>
    <mergeCell ref="C32:G32"/>
    <mergeCell ref="C28:S28"/>
    <mergeCell ref="I32:L32"/>
    <mergeCell ref="P32:S32"/>
    <mergeCell ref="C30:G30"/>
    <mergeCell ref="L16:S16"/>
    <mergeCell ref="L17:S17"/>
    <mergeCell ref="C13:S13"/>
    <mergeCell ref="C11:S11"/>
    <mergeCell ref="C16:J16"/>
    <mergeCell ref="C17:J17"/>
    <mergeCell ref="C31:G31"/>
    <mergeCell ref="I30:L30"/>
    <mergeCell ref="I31:L31"/>
    <mergeCell ref="P30:S30"/>
    <mergeCell ref="P31:S31"/>
    <mergeCell ref="C15:J15"/>
    <mergeCell ref="C24:S24"/>
    <mergeCell ref="C21:G21"/>
    <mergeCell ref="I20:N20"/>
    <mergeCell ref="P20:S20"/>
    <mergeCell ref="C4:I4"/>
    <mergeCell ref="C5:I5"/>
    <mergeCell ref="N4:P4"/>
    <mergeCell ref="N5:P5"/>
    <mergeCell ref="Q4:R4"/>
    <mergeCell ref="G67:I67"/>
    <mergeCell ref="C67:E67"/>
    <mergeCell ref="P67:S67"/>
    <mergeCell ref="P68:S68"/>
    <mergeCell ref="C7:H7"/>
    <mergeCell ref="C41:S41"/>
    <mergeCell ref="I45:L45"/>
    <mergeCell ref="N45:S45"/>
    <mergeCell ref="I43:L43"/>
    <mergeCell ref="I44:L44"/>
    <mergeCell ref="E43:G43"/>
    <mergeCell ref="E44:G44"/>
    <mergeCell ref="N44:S44"/>
    <mergeCell ref="L35:R35"/>
    <mergeCell ref="L34:S34"/>
    <mergeCell ref="L15:S15"/>
    <mergeCell ref="C27:S27"/>
    <mergeCell ref="C63:S63"/>
    <mergeCell ref="C65:S65"/>
    <mergeCell ref="I54:L54"/>
    <mergeCell ref="P69:S69"/>
    <mergeCell ref="I72:L72"/>
    <mergeCell ref="C69:E69"/>
    <mergeCell ref="G69:I69"/>
    <mergeCell ref="C68:E68"/>
    <mergeCell ref="G68:I68"/>
    <mergeCell ref="K69:N69"/>
    <mergeCell ref="K68:N68"/>
    <mergeCell ref="K67:N67"/>
    <mergeCell ref="P71:S71"/>
    <mergeCell ref="C71:E71"/>
  </mergeCells>
  <phoneticPr fontId="18" type="noConversion"/>
  <dataValidations count="11">
    <dataValidation type="list" allowBlank="1" showInputMessage="1" showErrorMessage="1" errorTitle="Valeur non autorisée" error="Utilisez la liste pour faire votre choix" promptTitle="Sélection requise" prompt="Cliquez sur la flèche pour choisir une option dans la liste" sqref="I32:L32" xr:uid="{DBCBE57F-C0A8-493B-91B9-4009DF956299}">
      <formula1>"Alberta,Colombie-Britannique,Île-du-Prince-Édouard,Manitoba,Nouveau-Brunswick,Nouvelle-Écosse,Nunavut,Ontario,Québec,Saskatchewan,Terre-Neuve-et-Labrador,Territoires du Nord-Ouest,Yukon"</formula1>
    </dataValidation>
    <dataValidation type="list" allowBlank="1" showInputMessage="1" showErrorMessage="1" errorTitle="Valeur non autorisée" error="Utilisez la liste pour faire votre choix" promptTitle="Sélection requise" prompt="Cliquez sur la flèche pour choisir une option dans la liste" sqref="C56" xr:uid="{7589024D-4B7C-4E11-B5C2-3FB322D6AAED}">
      <formula1>"M.,Mme,,Autre"</formula1>
    </dataValidation>
    <dataValidation type="list" allowBlank="1" showInputMessage="1" showErrorMessage="1" errorTitle="Valeur non autorisée" error="Utilisez la liste pour faire votre choix" promptTitle="Sélection requise" prompt="Cliquez sur la flèche pour choisir une option dans la liste" sqref="P21" xr:uid="{56B92BC5-85D3-4670-B5DE-B640F0C37741}">
      <formula1>"Citoyen·ne canadien.ne,Résident.e permanent.e"</formula1>
    </dataValidation>
    <dataValidation type="list" allowBlank="1" showInputMessage="1" showErrorMessage="1" errorTitle="Valeur non autorisée" error="Utilisez la liste pour faire votre choix" promptTitle="Sélection requise" prompt="Cliquez sur la flèche pour choisir une option dans la liste" sqref="C45" xr:uid="{DCB87DF0-913B-4960-B8A4-DA92142802A2}">
      <formula1>"M.,Mme,Autre"</formula1>
    </dataValidation>
    <dataValidation allowBlank="1" showInputMessage="1" showErrorMessage="1" promptTitle="Code postal" prompt="Veuillez saisir le code postal en lettres majuscules" sqref="N32" xr:uid="{BC829813-9282-4B27-94E7-05E32743C6E7}"/>
    <dataValidation type="list" allowBlank="1" showInputMessage="1" showErrorMessage="1" errorTitle="Valeur non autorisée" error="Utilisez la liste pour faire votre choix" promptTitle="Sélection requise" prompt="Cliquez sur la flèche pour choisir une option dans la liste" sqref="K69:N69" xr:uid="{B769CD67-9019-4792-8C32-F7DA61E8ABF1}">
      <formula1>"Fédéral,Provincial"</formula1>
    </dataValidation>
    <dataValidation allowBlank="1" showInputMessage="1" showErrorMessage="1" promptTitle="Exemples" prompt="1234567890 ou 123456-0" sqref="P69:S69" xr:uid="{32AD8065-8729-4874-A69F-8867BFFADBD9}"/>
    <dataValidation type="list" allowBlank="1" showInputMessage="1" showErrorMessage="1" errorTitle="Valeur non autorisée" error="Utilisez la liste pour faire votre choix" promptTitle="Sélection requise" prompt="Cliquez sur la flèche pour choisir une option dans la liste" sqref="H99:I112" xr:uid="{DDA414A7-B017-4CAF-8154-2AEFD7AD0773}">
      <formula1>"Album,Mini-album (EP),Titre (ou Simple/Single)"</formula1>
    </dataValidation>
    <dataValidation allowBlank="1" showInputMessage="1" showErrorMessage="1" promptTitle="Pour les ventes numériques" prompt="750 streams = 1 unité vendue_x000a_5 titres numériques vendus = 1 unité vendue." sqref="R98:R112" xr:uid="{2562F431-B8B1-43F5-B074-8E7BA7E17981}"/>
    <dataValidation type="list" allowBlank="1" showInputMessage="1" showErrorMessage="1" errorTitle="Valeur non autorisée" error="Utilisez la liste pour faire votre choix" promptTitle="Sélection requise" prompt="Cliquez sur la flèche pour choisir une option dans la liste" sqref="C21:G21" xr:uid="{64A459A0-A9CE-4E58-8B7C-43B22F00C852}">
      <formula1>"Artiste auto-producteur.trice,Producteur.trice d’enregistrements sonores"</formula1>
    </dataValidation>
    <dataValidation type="list" allowBlank="1" showInputMessage="1" showErrorMessage="1" errorTitle="Valeur non autorisée" error="Utilisez la liste pour faire votre choix" promptTitle="Sélection requise" prompt="Cliquez sur la flèche pour choisir une option dans la liste" sqref="I21:N21" xr:uid="{84D81BC5-DE38-4141-AB17-AF7EF49F5A3D}">
      <formula1>"Association,Coopérative,Entreprise individuelle (travailleur autonome),Individu (ou particulier),Organisme sans but lucratif (OSBL),Société en commandite,Société en nom collectif (SENC),Société en participation,Société par actions ou compagnie (inc.)"</formula1>
    </dataValidation>
  </dataValidations>
  <printOptions horizontalCentered="1"/>
  <pageMargins left="0.23622047244094491" right="0.23622047244094491" top="0.35433070866141736" bottom="0.55118110236220474" header="0.11811023622047245" footer="0.11811023622047245"/>
  <pageSetup scale="82" fitToHeight="0" orientation="landscape" r:id="rId1"/>
  <headerFooter>
    <oddFooter>&amp;L&amp;"Calibri,Gras"&amp;9&amp;K00-043Confidentiel | Usage exclusif Musicaction&amp;C&amp;"Calibri,Gras"&amp;9&amp;K00-043&amp;P de &amp;N&amp;R&amp;G</oddFooter>
  </headerFooter>
  <rowBreaks count="2" manualBreakCount="2">
    <brk id="70" max="16383" man="1"/>
    <brk id="90" max="16383"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errorTitle="Valeur non autorisée" error="Utilisez la liste pour faire votre choix" promptTitle="Sélection requise" prompt="Cliquez sur la flèche pour choisir une option dans la liste" xr:uid="{8DF27B15-CED1-4544-97CB-D0834C59B1A7}">
          <x14:formula1>
            <xm:f>Listes!$D$3:$D$197</xm:f>
          </x14:formula1>
          <xm:sqref>P32:S32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F3E8-8118-4469-A236-C706BF44F132}">
  <sheetPr>
    <tabColor rgb="FF94BDC9"/>
    <pageSetUpPr fitToPage="1"/>
  </sheetPr>
  <dimension ref="A1:V103"/>
  <sheetViews>
    <sheetView showGridLines="0" zoomScaleNormal="100" workbookViewId="0">
      <selection activeCell="C4" sqref="C4:I4"/>
    </sheetView>
  </sheetViews>
  <sheetFormatPr baseColWidth="10" defaultRowHeight="14.5" x14ac:dyDescent="0.35"/>
  <cols>
    <col min="1" max="1" width="2.1796875" customWidth="1"/>
    <col min="2" max="2" width="5.6328125" style="11" customWidth="1"/>
    <col min="3" max="3" width="15.6328125" customWidth="1"/>
    <col min="4" max="4" width="3" customWidth="1"/>
    <col min="5" max="5" width="15.6328125" customWidth="1"/>
    <col min="6" max="6" width="3" customWidth="1"/>
    <col min="7" max="7" width="15.6328125" customWidth="1"/>
    <col min="8" max="8" width="3" customWidth="1"/>
    <col min="9" max="9" width="15.6328125" customWidth="1"/>
    <col min="10" max="11" width="3" customWidth="1"/>
    <col min="12" max="12" width="16.54296875" customWidth="1"/>
    <col min="13" max="13" width="3" customWidth="1"/>
    <col min="14" max="14" width="15.6328125" customWidth="1"/>
    <col min="15" max="15" width="3" customWidth="1"/>
    <col min="16" max="16" width="21.453125" customWidth="1"/>
    <col min="17" max="17" width="3" customWidth="1"/>
    <col min="18" max="18" width="15.6328125" customWidth="1"/>
    <col min="19" max="19" width="3" customWidth="1"/>
    <col min="20" max="20" width="5.6328125" customWidth="1"/>
  </cols>
  <sheetData>
    <row r="1" spans="1:20" s="12" customFormat="1" ht="49.5" customHeight="1" x14ac:dyDescent="0.35">
      <c r="B1" s="28"/>
      <c r="C1" s="446" t="s">
        <v>255</v>
      </c>
      <c r="D1" s="446"/>
      <c r="E1" s="446"/>
      <c r="F1" s="446"/>
      <c r="G1" s="446"/>
      <c r="H1" s="446"/>
      <c r="I1" s="446"/>
      <c r="J1" s="446"/>
      <c r="K1" s="446"/>
      <c r="L1" s="446"/>
      <c r="M1" s="446"/>
      <c r="N1" s="446"/>
      <c r="O1" s="446"/>
      <c r="P1" s="446"/>
      <c r="Q1" s="446"/>
      <c r="R1" s="446"/>
      <c r="S1" s="446"/>
    </row>
    <row r="2" spans="1:20" ht="12" customHeight="1" x14ac:dyDescent="0.35"/>
    <row r="3" spans="1:20" ht="15.5" customHeight="1" x14ac:dyDescent="0.35">
      <c r="J3" s="35"/>
      <c r="K3" s="35"/>
      <c r="L3" s="35"/>
      <c r="M3" s="35"/>
      <c r="N3" s="37"/>
      <c r="O3" s="35"/>
      <c r="P3" s="35"/>
      <c r="Q3" s="35"/>
      <c r="R3" s="35"/>
      <c r="S3" s="35"/>
    </row>
    <row r="4" spans="1:20" ht="23" customHeight="1" x14ac:dyDescent="0.35">
      <c r="B4" s="15"/>
      <c r="C4" s="439" t="s">
        <v>310</v>
      </c>
      <c r="D4" s="423"/>
      <c r="E4" s="423"/>
      <c r="F4" s="423"/>
      <c r="G4" s="423"/>
      <c r="H4" s="423"/>
      <c r="I4" s="423"/>
      <c r="J4" s="36"/>
      <c r="K4" s="36"/>
      <c r="L4" s="36"/>
      <c r="M4" s="36"/>
      <c r="N4" s="440"/>
      <c r="O4" s="440"/>
      <c r="P4" s="440"/>
      <c r="Q4" s="441"/>
      <c r="R4" s="441"/>
      <c r="S4" s="36"/>
    </row>
    <row r="5" spans="1:20" ht="23" customHeight="1" x14ac:dyDescent="0.35">
      <c r="B5" s="15"/>
      <c r="C5" s="423" t="s">
        <v>4</v>
      </c>
      <c r="D5" s="423"/>
      <c r="E5" s="423"/>
      <c r="F5" s="423"/>
      <c r="G5" s="423"/>
      <c r="H5" s="423"/>
      <c r="I5" s="423"/>
      <c r="J5" s="36"/>
      <c r="K5" s="36"/>
      <c r="L5" s="36"/>
      <c r="M5" s="36"/>
      <c r="N5" s="440"/>
      <c r="O5" s="440"/>
      <c r="P5" s="440"/>
      <c r="Q5" s="36"/>
      <c r="R5" s="36"/>
      <c r="S5" s="36"/>
    </row>
    <row r="6" spans="1:20" ht="7.5" customHeight="1" x14ac:dyDescent="0.35">
      <c r="C6" s="10"/>
      <c r="D6" s="10"/>
      <c r="E6" s="10"/>
      <c r="F6" s="10"/>
      <c r="G6" s="10"/>
      <c r="H6" s="10"/>
      <c r="I6" s="10"/>
      <c r="J6" s="10"/>
      <c r="K6" s="10"/>
    </row>
    <row r="7" spans="1:20" ht="12" customHeight="1" x14ac:dyDescent="0.35">
      <c r="C7" s="424" t="s">
        <v>824</v>
      </c>
      <c r="D7" s="424"/>
      <c r="E7" s="424"/>
      <c r="F7" s="424"/>
      <c r="G7" s="424"/>
      <c r="H7" s="424"/>
      <c r="J7" s="35"/>
      <c r="K7" s="35"/>
      <c r="L7" s="35"/>
      <c r="M7" s="35"/>
      <c r="N7" s="35"/>
      <c r="O7" s="35"/>
      <c r="P7" s="35"/>
      <c r="Q7" s="35"/>
      <c r="R7" s="35"/>
      <c r="S7" s="35"/>
    </row>
    <row r="8" spans="1:20" ht="15" customHeight="1" x14ac:dyDescent="0.35">
      <c r="C8" s="10"/>
      <c r="D8" s="10"/>
      <c r="E8" s="10"/>
      <c r="F8" s="10"/>
      <c r="G8" s="10"/>
      <c r="H8" s="10"/>
      <c r="I8" s="10"/>
      <c r="J8" s="10"/>
      <c r="K8" s="10"/>
    </row>
    <row r="9" spans="1:20" ht="12" customHeight="1" x14ac:dyDescent="0.35">
      <c r="C9" s="103" t="s">
        <v>558</v>
      </c>
      <c r="D9" s="101"/>
      <c r="E9" s="101"/>
      <c r="F9" s="101"/>
      <c r="G9" s="102"/>
      <c r="H9" s="101"/>
      <c r="K9" s="35"/>
      <c r="L9" s="35"/>
      <c r="M9" s="35"/>
      <c r="N9" s="35"/>
      <c r="O9" s="35"/>
      <c r="S9" s="35"/>
      <c r="T9" s="35"/>
    </row>
    <row r="10" spans="1:20" ht="12" customHeight="1" x14ac:dyDescent="0.35">
      <c r="J10" s="35"/>
      <c r="K10" s="35"/>
      <c r="L10" s="35"/>
      <c r="M10" s="35"/>
      <c r="N10" s="35"/>
      <c r="O10" s="35"/>
      <c r="P10" s="35"/>
      <c r="Q10" s="35"/>
      <c r="R10" s="35"/>
      <c r="S10" s="35"/>
    </row>
    <row r="11" spans="1:20" s="2" customFormat="1" ht="32" customHeight="1" x14ac:dyDescent="0.35">
      <c r="A11" s="4"/>
      <c r="B11" s="17" t="s">
        <v>25</v>
      </c>
      <c r="C11" s="448" t="s">
        <v>319</v>
      </c>
      <c r="D11" s="448"/>
      <c r="E11" s="448"/>
      <c r="F11" s="448"/>
      <c r="G11" s="448"/>
      <c r="H11" s="448"/>
      <c r="I11" s="448"/>
      <c r="J11" s="448"/>
      <c r="K11" s="448"/>
      <c r="L11" s="448"/>
      <c r="M11" s="448"/>
      <c r="N11" s="448"/>
      <c r="O11" s="448"/>
      <c r="P11" s="448"/>
      <c r="Q11" s="448"/>
      <c r="R11" s="448"/>
      <c r="S11" s="448"/>
    </row>
    <row r="12" spans="1:20" ht="7.5" customHeight="1" x14ac:dyDescent="0.35">
      <c r="C12" s="10"/>
      <c r="D12" s="10"/>
      <c r="E12" s="10"/>
      <c r="S12" s="4"/>
    </row>
    <row r="13" spans="1:20" ht="15.5" x14ac:dyDescent="0.35">
      <c r="B13"/>
      <c r="C13" s="435" t="s">
        <v>320</v>
      </c>
      <c r="D13" s="435"/>
      <c r="E13" s="435"/>
      <c r="F13" s="435"/>
      <c r="G13" s="435"/>
      <c r="H13" s="435"/>
      <c r="I13" s="435"/>
      <c r="J13" s="435"/>
      <c r="L13" s="435" t="s">
        <v>315</v>
      </c>
      <c r="M13" s="435"/>
      <c r="N13" s="435"/>
      <c r="O13" s="435"/>
      <c r="P13" s="435"/>
      <c r="Q13" s="435"/>
      <c r="R13" s="435"/>
      <c r="S13" s="435"/>
    </row>
    <row r="14" spans="1:20" ht="26.5" customHeight="1" x14ac:dyDescent="0.35">
      <c r="B14"/>
      <c r="C14" s="438" t="s">
        <v>497</v>
      </c>
      <c r="D14" s="438"/>
      <c r="E14" s="438"/>
      <c r="F14" s="438"/>
      <c r="G14" s="438"/>
      <c r="H14" s="438"/>
      <c r="I14" s="438"/>
      <c r="J14" s="438"/>
      <c r="L14" s="447" t="s">
        <v>496</v>
      </c>
      <c r="M14" s="447"/>
      <c r="N14" s="447"/>
      <c r="O14" s="447"/>
      <c r="P14" s="447"/>
      <c r="Q14" s="447"/>
      <c r="R14" s="447"/>
      <c r="S14" s="447"/>
    </row>
    <row r="15" spans="1:20" ht="28" customHeight="1" thickBot="1" x14ac:dyDescent="0.4">
      <c r="B15"/>
      <c r="C15" s="483"/>
      <c r="D15" s="483"/>
      <c r="E15" s="483"/>
      <c r="F15" s="483"/>
      <c r="G15" s="483"/>
      <c r="H15" s="483"/>
      <c r="I15" s="483"/>
      <c r="J15" s="483"/>
      <c r="L15" s="483"/>
      <c r="M15" s="483"/>
      <c r="N15" s="483"/>
      <c r="O15" s="483"/>
      <c r="P15" s="483"/>
      <c r="Q15" s="483"/>
      <c r="R15" s="483"/>
      <c r="S15" s="483"/>
    </row>
    <row r="16" spans="1:20" ht="7.5" customHeight="1" thickTop="1" x14ac:dyDescent="0.35">
      <c r="B16"/>
      <c r="C16" s="11"/>
    </row>
    <row r="17" spans="1:22" ht="15.5" x14ac:dyDescent="0.35">
      <c r="B17"/>
      <c r="C17" s="20" t="s">
        <v>276</v>
      </c>
      <c r="D17" s="20"/>
      <c r="G17" s="435" t="s">
        <v>317</v>
      </c>
      <c r="H17" s="435"/>
      <c r="I17" s="435"/>
      <c r="J17" s="435"/>
      <c r="Q17" s="20"/>
      <c r="R17" s="20"/>
      <c r="S17" s="20"/>
      <c r="T17" s="20"/>
      <c r="U17" s="20"/>
      <c r="V17" s="20"/>
    </row>
    <row r="18" spans="1:22" ht="26.5" customHeight="1" x14ac:dyDescent="0.35">
      <c r="B18"/>
      <c r="C18" s="438" t="s">
        <v>324</v>
      </c>
      <c r="D18" s="438"/>
      <c r="E18" s="438"/>
      <c r="F18" s="21"/>
      <c r="G18" s="438" t="s">
        <v>318</v>
      </c>
      <c r="H18" s="438"/>
      <c r="I18" s="438"/>
      <c r="J18" s="438"/>
      <c r="K18" s="21"/>
      <c r="Q18" s="21"/>
      <c r="R18" s="21"/>
      <c r="S18" s="21"/>
    </row>
    <row r="19" spans="1:22" ht="28" customHeight="1" thickBot="1" x14ac:dyDescent="0.4">
      <c r="B19"/>
      <c r="C19" s="436"/>
      <c r="D19" s="436"/>
      <c r="E19" s="436"/>
      <c r="F19" s="22"/>
      <c r="G19" s="436"/>
      <c r="H19" s="436"/>
      <c r="I19" s="436"/>
      <c r="J19" s="436"/>
      <c r="K19" s="22"/>
      <c r="Q19" s="22"/>
      <c r="R19" s="330"/>
      <c r="S19" s="330"/>
    </row>
    <row r="20" spans="1:22" ht="7.5" customHeight="1" thickTop="1" x14ac:dyDescent="0.35">
      <c r="C20" s="10"/>
      <c r="D20" s="10"/>
      <c r="E20" s="10"/>
      <c r="H20" s="22"/>
      <c r="S20" s="4"/>
      <c r="T20" s="4"/>
    </row>
    <row r="21" spans="1:22" ht="12" customHeight="1" x14ac:dyDescent="0.35">
      <c r="H21" s="22"/>
      <c r="Q21" s="21"/>
    </row>
    <row r="22" spans="1:22" s="2" customFormat="1" ht="32" customHeight="1" x14ac:dyDescent="0.35">
      <c r="A22" s="4"/>
      <c r="B22" s="17" t="s">
        <v>29</v>
      </c>
      <c r="C22" s="448" t="s">
        <v>351</v>
      </c>
      <c r="D22" s="448"/>
      <c r="E22" s="448"/>
      <c r="F22" s="448"/>
      <c r="G22" s="448"/>
      <c r="H22" s="448"/>
      <c r="I22" s="448"/>
      <c r="J22" s="448"/>
      <c r="K22" s="448"/>
      <c r="L22" s="448"/>
      <c r="M22" s="448"/>
      <c r="N22" s="448"/>
      <c r="O22" s="448"/>
      <c r="P22" s="448"/>
      <c r="Q22" s="448"/>
      <c r="R22" s="448"/>
      <c r="S22" s="448"/>
    </row>
    <row r="23" spans="1:22" ht="7.5" customHeight="1" x14ac:dyDescent="0.35">
      <c r="C23" s="10"/>
      <c r="D23" s="10"/>
      <c r="E23" s="10"/>
      <c r="S23" s="4"/>
      <c r="T23" s="4"/>
    </row>
    <row r="24" spans="1:22" s="12" customFormat="1" ht="35" customHeight="1" x14ac:dyDescent="0.35">
      <c r="B24" s="11"/>
      <c r="C24" s="442" t="s">
        <v>321</v>
      </c>
      <c r="D24" s="442"/>
      <c r="E24" s="442"/>
      <c r="F24" s="442"/>
      <c r="G24" s="442"/>
      <c r="H24" s="442"/>
      <c r="I24" s="442"/>
      <c r="J24" s="442"/>
      <c r="K24" s="442"/>
      <c r="L24" s="442"/>
      <c r="M24" s="442"/>
      <c r="N24" s="442"/>
      <c r="O24" s="442"/>
      <c r="P24" s="442"/>
      <c r="Q24" s="442"/>
      <c r="R24" s="442"/>
      <c r="S24" s="442"/>
      <c r="T24" s="4"/>
      <c r="U24" s="4"/>
    </row>
    <row r="25" spans="1:22" ht="12" customHeight="1" x14ac:dyDescent="0.35">
      <c r="C25" s="10"/>
      <c r="D25" s="10"/>
      <c r="E25" s="10"/>
      <c r="S25" s="4"/>
      <c r="T25" s="4"/>
    </row>
    <row r="26" spans="1:22" s="38" customFormat="1" ht="16.5" customHeight="1" thickBot="1" x14ac:dyDescent="0.4">
      <c r="C26" s="495" t="s">
        <v>502</v>
      </c>
      <c r="D26" s="495"/>
      <c r="E26" s="495"/>
      <c r="F26" s="495"/>
      <c r="G26" s="495" t="s">
        <v>260</v>
      </c>
      <c r="H26" s="495"/>
      <c r="I26" s="495"/>
      <c r="J26" s="495"/>
      <c r="K26" s="495" t="s">
        <v>503</v>
      </c>
      <c r="L26" s="495"/>
      <c r="M26" s="495"/>
      <c r="N26" s="495"/>
      <c r="O26" s="495"/>
      <c r="P26" s="495" t="s">
        <v>504</v>
      </c>
      <c r="Q26" s="495"/>
      <c r="R26" s="495"/>
      <c r="S26" s="331"/>
    </row>
    <row r="27" spans="1:22" ht="18" customHeight="1" x14ac:dyDescent="0.35">
      <c r="B27" s="332">
        <v>1</v>
      </c>
      <c r="C27" s="508"/>
      <c r="D27" s="508"/>
      <c r="E27" s="508"/>
      <c r="F27" s="508"/>
      <c r="G27" s="508"/>
      <c r="H27" s="508"/>
      <c r="I27" s="508"/>
      <c r="J27" s="508"/>
      <c r="K27" s="502"/>
      <c r="L27" s="503"/>
      <c r="M27" s="503"/>
      <c r="N27" s="503"/>
      <c r="O27" s="504"/>
      <c r="P27" s="509"/>
      <c r="Q27" s="509"/>
      <c r="R27" s="509"/>
    </row>
    <row r="28" spans="1:22" ht="18" customHeight="1" x14ac:dyDescent="0.35">
      <c r="B28" s="332">
        <v>2</v>
      </c>
      <c r="C28" s="501"/>
      <c r="D28" s="501"/>
      <c r="E28" s="501"/>
      <c r="F28" s="501"/>
      <c r="G28" s="501"/>
      <c r="H28" s="501"/>
      <c r="I28" s="501"/>
      <c r="J28" s="501"/>
      <c r="K28" s="501"/>
      <c r="L28" s="501"/>
      <c r="M28" s="501"/>
      <c r="N28" s="501"/>
      <c r="O28" s="501"/>
      <c r="P28" s="511"/>
      <c r="Q28" s="511"/>
      <c r="R28" s="511"/>
    </row>
    <row r="29" spans="1:22" ht="18" customHeight="1" x14ac:dyDescent="0.35">
      <c r="B29" s="332">
        <v>3</v>
      </c>
      <c r="C29" s="505"/>
      <c r="D29" s="506"/>
      <c r="E29" s="506"/>
      <c r="F29" s="507"/>
      <c r="G29" s="505"/>
      <c r="H29" s="506"/>
      <c r="I29" s="506"/>
      <c r="J29" s="507"/>
      <c r="K29" s="505"/>
      <c r="L29" s="506"/>
      <c r="M29" s="506"/>
      <c r="N29" s="506"/>
      <c r="O29" s="507"/>
      <c r="P29" s="513"/>
      <c r="Q29" s="513"/>
      <c r="R29" s="513"/>
    </row>
    <row r="30" spans="1:22" ht="18" customHeight="1" x14ac:dyDescent="0.35">
      <c r="B30" s="332">
        <v>4</v>
      </c>
      <c r="C30" s="501"/>
      <c r="D30" s="501"/>
      <c r="E30" s="501"/>
      <c r="F30" s="501"/>
      <c r="G30" s="501"/>
      <c r="H30" s="501"/>
      <c r="I30" s="501"/>
      <c r="J30" s="501"/>
      <c r="K30" s="501"/>
      <c r="L30" s="501"/>
      <c r="M30" s="501"/>
      <c r="N30" s="501"/>
      <c r="O30" s="501"/>
      <c r="P30" s="511"/>
      <c r="Q30" s="511"/>
      <c r="R30" s="511"/>
    </row>
    <row r="31" spans="1:22" ht="18" customHeight="1" x14ac:dyDescent="0.35">
      <c r="B31" s="332">
        <v>5</v>
      </c>
      <c r="C31" s="505"/>
      <c r="D31" s="506"/>
      <c r="E31" s="506"/>
      <c r="F31" s="507"/>
      <c r="G31" s="505"/>
      <c r="H31" s="506"/>
      <c r="I31" s="506"/>
      <c r="J31" s="507"/>
      <c r="K31" s="505"/>
      <c r="L31" s="506"/>
      <c r="M31" s="506"/>
      <c r="N31" s="506"/>
      <c r="O31" s="507"/>
      <c r="P31" s="513"/>
      <c r="Q31" s="513"/>
      <c r="R31" s="513"/>
    </row>
    <row r="32" spans="1:22" ht="18" customHeight="1" x14ac:dyDescent="0.35">
      <c r="B32" s="332">
        <v>6</v>
      </c>
      <c r="C32" s="501"/>
      <c r="D32" s="501"/>
      <c r="E32" s="501"/>
      <c r="F32" s="501"/>
      <c r="G32" s="501"/>
      <c r="H32" s="501"/>
      <c r="I32" s="501"/>
      <c r="J32" s="501"/>
      <c r="K32" s="501"/>
      <c r="L32" s="501"/>
      <c r="M32" s="501"/>
      <c r="N32" s="501"/>
      <c r="O32" s="501"/>
      <c r="P32" s="511"/>
      <c r="Q32" s="511"/>
      <c r="R32" s="511"/>
    </row>
    <row r="33" spans="1:21" ht="18" customHeight="1" x14ac:dyDescent="0.35">
      <c r="B33" s="332">
        <v>7</v>
      </c>
      <c r="C33" s="505"/>
      <c r="D33" s="506"/>
      <c r="E33" s="506"/>
      <c r="F33" s="507"/>
      <c r="G33" s="505"/>
      <c r="H33" s="506"/>
      <c r="I33" s="506"/>
      <c r="J33" s="507"/>
      <c r="K33" s="505"/>
      <c r="L33" s="506"/>
      <c r="M33" s="506"/>
      <c r="N33" s="506"/>
      <c r="O33" s="507"/>
      <c r="P33" s="513"/>
      <c r="Q33" s="513"/>
      <c r="R33" s="513"/>
    </row>
    <row r="34" spans="1:21" ht="18" customHeight="1" x14ac:dyDescent="0.35">
      <c r="B34" s="332">
        <v>8</v>
      </c>
      <c r="C34" s="501"/>
      <c r="D34" s="501"/>
      <c r="E34" s="501"/>
      <c r="F34" s="501"/>
      <c r="G34" s="501"/>
      <c r="H34" s="501"/>
      <c r="I34" s="501"/>
      <c r="J34" s="501"/>
      <c r="K34" s="501"/>
      <c r="L34" s="501"/>
      <c r="M34" s="501"/>
      <c r="N34" s="501"/>
      <c r="O34" s="501"/>
      <c r="P34" s="511"/>
      <c r="Q34" s="511"/>
      <c r="R34" s="511"/>
    </row>
    <row r="35" spans="1:21" ht="18" customHeight="1" x14ac:dyDescent="0.35">
      <c r="B35" s="332">
        <v>9</v>
      </c>
      <c r="C35" s="505"/>
      <c r="D35" s="506"/>
      <c r="E35" s="506"/>
      <c r="F35" s="507"/>
      <c r="G35" s="505"/>
      <c r="H35" s="506"/>
      <c r="I35" s="506"/>
      <c r="J35" s="507"/>
      <c r="K35" s="505"/>
      <c r="L35" s="506"/>
      <c r="M35" s="506"/>
      <c r="N35" s="506"/>
      <c r="O35" s="507"/>
      <c r="P35" s="513"/>
      <c r="Q35" s="513"/>
      <c r="R35" s="513"/>
    </row>
    <row r="36" spans="1:21" ht="18" customHeight="1" thickBot="1" x14ac:dyDescent="0.4">
      <c r="B36" s="332">
        <v>10</v>
      </c>
      <c r="C36" s="512"/>
      <c r="D36" s="512"/>
      <c r="E36" s="512"/>
      <c r="F36" s="512"/>
      <c r="G36" s="512"/>
      <c r="H36" s="512"/>
      <c r="I36" s="512"/>
      <c r="J36" s="512"/>
      <c r="K36" s="512"/>
      <c r="L36" s="512"/>
      <c r="M36" s="512"/>
      <c r="N36" s="512"/>
      <c r="O36" s="512"/>
      <c r="P36" s="510"/>
      <c r="Q36" s="510"/>
      <c r="R36" s="510"/>
    </row>
    <row r="37" spans="1:21" ht="16.5" customHeight="1" thickBot="1" x14ac:dyDescent="0.4">
      <c r="C37" s="514" t="s">
        <v>322</v>
      </c>
      <c r="D37" s="514"/>
      <c r="E37" s="514"/>
      <c r="F37" s="333">
        <f>COUNTIF($C27:$F36,"&lt;&gt;")</f>
        <v>0</v>
      </c>
    </row>
    <row r="38" spans="1:21" ht="7.5" customHeight="1" x14ac:dyDescent="0.35">
      <c r="C38" s="10"/>
      <c r="D38" s="10"/>
      <c r="E38" s="10"/>
      <c r="H38" s="22"/>
      <c r="S38" s="4"/>
      <c r="T38" s="4"/>
    </row>
    <row r="39" spans="1:21" ht="12" customHeight="1" x14ac:dyDescent="0.35">
      <c r="H39" s="22"/>
      <c r="Q39" s="21"/>
    </row>
    <row r="40" spans="1:21" s="2" customFormat="1" ht="32" customHeight="1" x14ac:dyDescent="0.35">
      <c r="A40" s="4"/>
      <c r="B40" s="17" t="s">
        <v>269</v>
      </c>
      <c r="C40" s="448" t="s">
        <v>323</v>
      </c>
      <c r="D40" s="448"/>
      <c r="E40" s="448"/>
      <c r="F40" s="448"/>
      <c r="G40" s="448"/>
      <c r="H40" s="448"/>
      <c r="I40" s="448"/>
      <c r="J40" s="448"/>
      <c r="K40" s="448"/>
      <c r="L40" s="448"/>
      <c r="M40" s="448"/>
      <c r="N40" s="448"/>
      <c r="O40" s="448"/>
      <c r="P40" s="448"/>
      <c r="Q40" s="448"/>
      <c r="R40" s="448"/>
      <c r="S40" s="448"/>
      <c r="T40" s="4"/>
      <c r="U40" s="4"/>
    </row>
    <row r="41" spans="1:21" ht="7.5" customHeight="1" x14ac:dyDescent="0.35">
      <c r="C41" s="10"/>
      <c r="D41" s="10"/>
      <c r="E41" s="10"/>
      <c r="S41" s="4"/>
      <c r="T41" s="4"/>
    </row>
    <row r="42" spans="1:21" ht="15.5" x14ac:dyDescent="0.35">
      <c r="B42"/>
      <c r="C42" s="435" t="s">
        <v>33</v>
      </c>
      <c r="D42" s="435"/>
      <c r="E42" s="435"/>
      <c r="F42" s="435"/>
      <c r="G42" s="435"/>
      <c r="H42" s="435"/>
      <c r="I42" s="435"/>
      <c r="J42" s="435"/>
      <c r="K42" s="435"/>
      <c r="L42" s="435"/>
      <c r="M42" s="435"/>
      <c r="N42" s="435"/>
      <c r="O42" s="435"/>
      <c r="P42" s="435"/>
      <c r="Q42" s="435"/>
      <c r="R42" s="435"/>
      <c r="S42" s="435"/>
      <c r="T42" s="20"/>
    </row>
    <row r="43" spans="1:21" x14ac:dyDescent="0.35">
      <c r="B43"/>
      <c r="C43" s="424" t="s">
        <v>280</v>
      </c>
      <c r="D43" s="424"/>
      <c r="E43" s="424"/>
      <c r="F43" s="424"/>
      <c r="G43" s="424"/>
      <c r="H43" s="424"/>
      <c r="I43" s="424"/>
      <c r="J43" s="424"/>
      <c r="K43" s="424"/>
      <c r="L43" s="424"/>
      <c r="M43" s="424"/>
      <c r="N43" s="424"/>
      <c r="O43" s="424"/>
      <c r="P43" s="424"/>
      <c r="Q43" s="424"/>
      <c r="R43" s="424"/>
      <c r="S43" s="424"/>
      <c r="T43" s="18"/>
    </row>
    <row r="44" spans="1:21" ht="28" customHeight="1" thickBot="1" x14ac:dyDescent="0.4">
      <c r="B44"/>
      <c r="C44" s="436"/>
      <c r="D44" s="436"/>
      <c r="E44" s="436"/>
      <c r="F44" s="436"/>
      <c r="G44" s="436"/>
      <c r="H44" s="436"/>
      <c r="I44" s="436"/>
      <c r="J44" s="436"/>
      <c r="K44" s="436"/>
      <c r="L44" s="436"/>
      <c r="M44" s="436"/>
      <c r="N44" s="436"/>
      <c r="O44" s="436"/>
      <c r="P44" s="436"/>
      <c r="Q44" s="436"/>
      <c r="R44" s="436"/>
      <c r="S44" s="436"/>
      <c r="T44" s="18"/>
    </row>
    <row r="45" spans="1:21" ht="7.5" customHeight="1" thickTop="1" x14ac:dyDescent="0.35">
      <c r="B45"/>
      <c r="C45" s="11"/>
      <c r="T45" s="18"/>
    </row>
    <row r="46" spans="1:21" ht="15.5" x14ac:dyDescent="0.35">
      <c r="B46"/>
      <c r="C46" s="435" t="s">
        <v>45</v>
      </c>
      <c r="D46" s="435"/>
      <c r="E46" s="435"/>
      <c r="F46" s="435"/>
      <c r="G46" s="435"/>
      <c r="H46" s="19"/>
      <c r="I46" s="435" t="s">
        <v>316</v>
      </c>
      <c r="J46" s="435"/>
      <c r="K46" s="435"/>
      <c r="L46" s="435"/>
      <c r="N46" s="20" t="s">
        <v>30</v>
      </c>
      <c r="O46" s="20"/>
      <c r="P46" s="435" t="s">
        <v>35</v>
      </c>
      <c r="Q46" s="435"/>
      <c r="R46" s="435"/>
      <c r="S46" s="435"/>
      <c r="T46" s="18"/>
    </row>
    <row r="47" spans="1:21" ht="15.5" x14ac:dyDescent="0.35">
      <c r="B47"/>
      <c r="C47" s="424" t="s">
        <v>46</v>
      </c>
      <c r="D47" s="424"/>
      <c r="E47" s="424"/>
      <c r="F47" s="424"/>
      <c r="G47" s="424"/>
      <c r="H47" s="18"/>
      <c r="I47" s="424" t="s">
        <v>32</v>
      </c>
      <c r="J47" s="424"/>
      <c r="K47" s="424"/>
      <c r="L47" s="424"/>
      <c r="N47" s="18" t="s">
        <v>31</v>
      </c>
      <c r="O47" s="20"/>
      <c r="P47" s="424" t="s">
        <v>36</v>
      </c>
      <c r="Q47" s="424"/>
      <c r="R47" s="424"/>
      <c r="S47" s="424"/>
      <c r="T47" s="18"/>
    </row>
    <row r="48" spans="1:21" ht="28" customHeight="1" thickBot="1" x14ac:dyDescent="0.4">
      <c r="B48"/>
      <c r="C48" s="436"/>
      <c r="D48" s="436"/>
      <c r="E48" s="436"/>
      <c r="F48" s="436"/>
      <c r="G48" s="436"/>
      <c r="H48" s="18"/>
      <c r="I48" s="436"/>
      <c r="J48" s="436"/>
      <c r="K48" s="436"/>
      <c r="L48" s="436"/>
      <c r="N48" s="172"/>
      <c r="O48" s="20"/>
      <c r="P48" s="436" t="s">
        <v>37</v>
      </c>
      <c r="Q48" s="436"/>
      <c r="R48" s="436"/>
      <c r="S48" s="436"/>
      <c r="T48" s="20"/>
      <c r="U48" s="20"/>
    </row>
    <row r="49" spans="1:21" ht="7.5" customHeight="1" thickTop="1" x14ac:dyDescent="0.35">
      <c r="C49" s="10"/>
      <c r="D49" s="10"/>
      <c r="E49" s="10"/>
      <c r="S49" s="4"/>
      <c r="T49" s="4"/>
    </row>
    <row r="50" spans="1:21" ht="15.5" x14ac:dyDescent="0.35">
      <c r="B50"/>
      <c r="C50" s="20" t="s">
        <v>39</v>
      </c>
      <c r="D50" s="20"/>
      <c r="E50" s="20" t="s">
        <v>44</v>
      </c>
      <c r="F50" s="20"/>
      <c r="G50" s="20" t="s">
        <v>262</v>
      </c>
      <c r="H50" s="20"/>
      <c r="I50" s="435" t="s">
        <v>42</v>
      </c>
      <c r="J50" s="435"/>
      <c r="K50" s="435"/>
      <c r="L50" s="435"/>
      <c r="M50" s="20"/>
      <c r="N50" s="435" t="s">
        <v>358</v>
      </c>
      <c r="O50" s="435"/>
      <c r="P50" s="435"/>
      <c r="Q50" s="435"/>
      <c r="R50" s="435"/>
      <c r="S50" s="435"/>
      <c r="T50" s="20"/>
    </row>
    <row r="51" spans="1:21" ht="15.5" x14ac:dyDescent="0.35">
      <c r="B51"/>
      <c r="C51" s="18" t="s">
        <v>41</v>
      </c>
      <c r="D51" s="20"/>
      <c r="E51" s="18" t="s">
        <v>253</v>
      </c>
      <c r="F51" s="18"/>
      <c r="G51" s="18" t="s">
        <v>41</v>
      </c>
      <c r="H51" s="20"/>
      <c r="I51" s="424" t="s">
        <v>43</v>
      </c>
      <c r="J51" s="424"/>
      <c r="K51" s="424"/>
      <c r="L51" s="424"/>
      <c r="M51" s="18"/>
      <c r="N51" s="424" t="s">
        <v>350</v>
      </c>
      <c r="O51" s="424"/>
      <c r="P51" s="424"/>
      <c r="Q51" s="424"/>
      <c r="R51" s="424"/>
      <c r="S51" s="424"/>
      <c r="T51" s="18"/>
    </row>
    <row r="52" spans="1:21" ht="28" customHeight="1" thickBot="1" x14ac:dyDescent="0.4">
      <c r="B52"/>
      <c r="C52" s="172"/>
      <c r="D52" s="20"/>
      <c r="E52" s="172"/>
      <c r="F52" s="22"/>
      <c r="G52" s="172"/>
      <c r="H52" s="20"/>
      <c r="I52" s="436"/>
      <c r="J52" s="436"/>
      <c r="K52" s="436"/>
      <c r="L52" s="436"/>
      <c r="M52" s="22"/>
      <c r="N52" s="436"/>
      <c r="O52" s="436"/>
      <c r="P52" s="436"/>
      <c r="Q52" s="436"/>
      <c r="R52" s="436"/>
      <c r="S52" s="436"/>
      <c r="T52" s="18"/>
    </row>
    <row r="53" spans="1:21" ht="7.5" customHeight="1" thickTop="1" x14ac:dyDescent="0.35">
      <c r="C53" s="10"/>
      <c r="D53" s="10"/>
      <c r="E53" s="10"/>
      <c r="S53" s="4"/>
      <c r="T53" s="4"/>
    </row>
    <row r="54" spans="1:21" ht="12" customHeight="1" x14ac:dyDescent="0.35"/>
    <row r="55" spans="1:21" s="2" customFormat="1" ht="32" customHeight="1" x14ac:dyDescent="0.35">
      <c r="A55" s="4"/>
      <c r="B55" s="17" t="s">
        <v>272</v>
      </c>
      <c r="C55" s="448" t="s">
        <v>348</v>
      </c>
      <c r="D55" s="448"/>
      <c r="E55" s="448"/>
      <c r="F55" s="448"/>
      <c r="G55" s="448"/>
      <c r="H55" s="448"/>
      <c r="I55" s="448"/>
      <c r="J55" s="448"/>
      <c r="K55" s="448"/>
      <c r="L55" s="448"/>
      <c r="M55" s="448"/>
      <c r="N55" s="448"/>
      <c r="O55" s="448"/>
      <c r="P55" s="448"/>
      <c r="Q55" s="448"/>
      <c r="R55" s="448"/>
      <c r="S55" s="448"/>
      <c r="T55" s="4"/>
      <c r="U55" s="4"/>
    </row>
    <row r="56" spans="1:21" ht="7.5" customHeight="1" x14ac:dyDescent="0.35">
      <c r="C56" s="10"/>
      <c r="D56" s="10"/>
      <c r="E56" s="10"/>
      <c r="S56" s="4"/>
      <c r="T56" s="4"/>
    </row>
    <row r="57" spans="1:21" s="38" customFormat="1" ht="16.5" customHeight="1" thickBot="1" x14ac:dyDescent="0.4">
      <c r="C57" s="41" t="s">
        <v>498</v>
      </c>
      <c r="D57" s="41"/>
      <c r="E57" s="41"/>
      <c r="F57" s="41"/>
      <c r="G57" s="495" t="s">
        <v>499</v>
      </c>
      <c r="H57" s="495"/>
      <c r="I57" s="495"/>
      <c r="J57" s="495"/>
      <c r="K57" s="495"/>
      <c r="L57" s="495"/>
      <c r="M57" s="495"/>
      <c r="N57" s="495"/>
      <c r="O57" s="495"/>
      <c r="P57" s="495" t="s">
        <v>500</v>
      </c>
      <c r="Q57" s="495"/>
      <c r="R57" s="495"/>
      <c r="S57" s="331"/>
    </row>
    <row r="58" spans="1:21" s="38" customFormat="1" ht="18" customHeight="1" x14ac:dyDescent="0.35">
      <c r="B58" s="43"/>
      <c r="C58" s="496" t="s">
        <v>325</v>
      </c>
      <c r="D58" s="496"/>
      <c r="E58" s="496"/>
      <c r="F58" s="496"/>
      <c r="G58" s="497"/>
      <c r="H58" s="498"/>
      <c r="I58" s="498"/>
      <c r="J58" s="498"/>
      <c r="K58" s="498"/>
      <c r="L58" s="498"/>
      <c r="M58" s="498"/>
      <c r="N58" s="498"/>
      <c r="O58" s="499"/>
      <c r="P58" s="500"/>
      <c r="Q58" s="500"/>
      <c r="R58" s="500"/>
    </row>
    <row r="59" spans="1:21" s="38" customFormat="1" ht="18" customHeight="1" x14ac:dyDescent="0.35">
      <c r="B59" s="43"/>
      <c r="C59" s="493" t="s">
        <v>326</v>
      </c>
      <c r="D59" s="493"/>
      <c r="E59" s="493"/>
      <c r="F59" s="493"/>
      <c r="G59" s="484"/>
      <c r="H59" s="485"/>
      <c r="I59" s="485"/>
      <c r="J59" s="485"/>
      <c r="K59" s="485"/>
      <c r="L59" s="485"/>
      <c r="M59" s="485"/>
      <c r="N59" s="485"/>
      <c r="O59" s="486"/>
      <c r="P59" s="494"/>
      <c r="Q59" s="494"/>
      <c r="R59" s="494"/>
    </row>
    <row r="60" spans="1:21" s="38" customFormat="1" ht="18" customHeight="1" x14ac:dyDescent="0.35">
      <c r="B60" s="43"/>
      <c r="C60" s="490" t="s">
        <v>327</v>
      </c>
      <c r="D60" s="453"/>
      <c r="E60" s="453"/>
      <c r="F60" s="491"/>
      <c r="G60" s="487"/>
      <c r="H60" s="488"/>
      <c r="I60" s="488"/>
      <c r="J60" s="488"/>
      <c r="K60" s="488"/>
      <c r="L60" s="488"/>
      <c r="M60" s="488"/>
      <c r="N60" s="488"/>
      <c r="O60" s="489"/>
      <c r="P60" s="492"/>
      <c r="Q60" s="492"/>
      <c r="R60" s="492"/>
    </row>
    <row r="61" spans="1:21" s="38" customFormat="1" ht="18" customHeight="1" x14ac:dyDescent="0.35">
      <c r="B61" s="43"/>
      <c r="C61" s="493" t="s">
        <v>331</v>
      </c>
      <c r="D61" s="493"/>
      <c r="E61" s="493"/>
      <c r="F61" s="493"/>
      <c r="G61" s="484"/>
      <c r="H61" s="485"/>
      <c r="I61" s="485"/>
      <c r="J61" s="485"/>
      <c r="K61" s="485"/>
      <c r="L61" s="485"/>
      <c r="M61" s="485"/>
      <c r="N61" s="485"/>
      <c r="O61" s="486"/>
      <c r="P61" s="494"/>
      <c r="Q61" s="494"/>
      <c r="R61" s="494"/>
    </row>
    <row r="62" spans="1:21" s="38" customFormat="1" ht="18" customHeight="1" x14ac:dyDescent="0.35">
      <c r="B62" s="43"/>
      <c r="C62" s="490" t="s">
        <v>328</v>
      </c>
      <c r="D62" s="453"/>
      <c r="E62" s="453"/>
      <c r="F62" s="491"/>
      <c r="G62" s="487"/>
      <c r="H62" s="488"/>
      <c r="I62" s="488"/>
      <c r="J62" s="488"/>
      <c r="K62" s="488"/>
      <c r="L62" s="488"/>
      <c r="M62" s="488"/>
      <c r="N62" s="488"/>
      <c r="O62" s="489"/>
      <c r="P62" s="492"/>
      <c r="Q62" s="492"/>
      <c r="R62" s="492"/>
    </row>
    <row r="63" spans="1:21" s="38" customFormat="1" ht="18" customHeight="1" x14ac:dyDescent="0.35">
      <c r="B63" s="43"/>
      <c r="C63" s="493" t="s">
        <v>329</v>
      </c>
      <c r="D63" s="493"/>
      <c r="E63" s="493"/>
      <c r="F63" s="493"/>
      <c r="G63" s="484"/>
      <c r="H63" s="485"/>
      <c r="I63" s="485"/>
      <c r="J63" s="485"/>
      <c r="K63" s="485"/>
      <c r="L63" s="485"/>
      <c r="M63" s="485"/>
      <c r="N63" s="485"/>
      <c r="O63" s="486"/>
      <c r="P63" s="494"/>
      <c r="Q63" s="494"/>
      <c r="R63" s="494"/>
    </row>
    <row r="64" spans="1:21" s="38" customFormat="1" ht="18" customHeight="1" x14ac:dyDescent="0.35">
      <c r="B64" s="43"/>
      <c r="C64" s="490" t="s">
        <v>330</v>
      </c>
      <c r="D64" s="453"/>
      <c r="E64" s="453"/>
      <c r="F64" s="491"/>
      <c r="G64" s="487"/>
      <c r="H64" s="488"/>
      <c r="I64" s="488"/>
      <c r="J64" s="488"/>
      <c r="K64" s="488"/>
      <c r="L64" s="488"/>
      <c r="M64" s="488"/>
      <c r="N64" s="488"/>
      <c r="O64" s="489"/>
      <c r="P64" s="492"/>
      <c r="Q64" s="492"/>
      <c r="R64" s="492"/>
    </row>
    <row r="65" spans="1:21" s="38" customFormat="1" ht="18" customHeight="1" x14ac:dyDescent="0.35">
      <c r="B65" s="43"/>
      <c r="C65" s="493" t="s">
        <v>330</v>
      </c>
      <c r="D65" s="493"/>
      <c r="E65" s="493"/>
      <c r="F65" s="493"/>
      <c r="G65" s="484"/>
      <c r="H65" s="485"/>
      <c r="I65" s="485"/>
      <c r="J65" s="485"/>
      <c r="K65" s="485"/>
      <c r="L65" s="485"/>
      <c r="M65" s="485"/>
      <c r="N65" s="485"/>
      <c r="O65" s="486"/>
      <c r="P65" s="494"/>
      <c r="Q65" s="494"/>
      <c r="R65" s="494"/>
    </row>
    <row r="66" spans="1:21" s="38" customFormat="1" ht="18" customHeight="1" x14ac:dyDescent="0.35">
      <c r="B66" s="43"/>
      <c r="C66" s="490" t="s">
        <v>330</v>
      </c>
      <c r="D66" s="453"/>
      <c r="E66" s="453"/>
      <c r="F66" s="491"/>
      <c r="G66" s="487"/>
      <c r="H66" s="488"/>
      <c r="I66" s="488"/>
      <c r="J66" s="488"/>
      <c r="K66" s="488"/>
      <c r="L66" s="488"/>
      <c r="M66" s="488"/>
      <c r="N66" s="488"/>
      <c r="O66" s="489"/>
      <c r="P66" s="492"/>
      <c r="Q66" s="492"/>
      <c r="R66" s="492"/>
    </row>
    <row r="67" spans="1:21" s="38" customFormat="1" ht="18" customHeight="1" thickBot="1" x14ac:dyDescent="0.4">
      <c r="B67" s="43"/>
      <c r="C67" s="521" t="s">
        <v>330</v>
      </c>
      <c r="D67" s="521"/>
      <c r="E67" s="521"/>
      <c r="F67" s="521"/>
      <c r="G67" s="518"/>
      <c r="H67" s="519"/>
      <c r="I67" s="519"/>
      <c r="J67" s="519"/>
      <c r="K67" s="519"/>
      <c r="L67" s="519"/>
      <c r="M67" s="519"/>
      <c r="N67" s="519"/>
      <c r="O67" s="520"/>
      <c r="P67" s="523"/>
      <c r="Q67" s="523"/>
      <c r="R67" s="523"/>
    </row>
    <row r="68" spans="1:21" ht="7.5" customHeight="1" x14ac:dyDescent="0.35">
      <c r="C68" s="10"/>
      <c r="D68" s="10"/>
      <c r="E68" s="10"/>
      <c r="H68" s="22"/>
      <c r="S68" s="4"/>
      <c r="T68" s="4"/>
    </row>
    <row r="69" spans="1:21" ht="12" customHeight="1" x14ac:dyDescent="0.35">
      <c r="H69" s="22"/>
      <c r="Q69" s="21"/>
    </row>
    <row r="70" spans="1:21" s="2" customFormat="1" ht="32" customHeight="1" x14ac:dyDescent="0.35">
      <c r="A70" s="4"/>
      <c r="B70" s="17" t="s">
        <v>273</v>
      </c>
      <c r="C70" s="448" t="s">
        <v>338</v>
      </c>
      <c r="D70" s="448"/>
      <c r="E70" s="448"/>
      <c r="F70" s="448"/>
      <c r="G70" s="448"/>
      <c r="H70" s="448"/>
      <c r="I70" s="448"/>
      <c r="J70" s="448"/>
      <c r="K70" s="448"/>
      <c r="L70" s="448"/>
      <c r="M70" s="448"/>
      <c r="N70" s="448"/>
      <c r="O70" s="448"/>
      <c r="P70" s="448"/>
      <c r="Q70" s="448"/>
      <c r="R70" s="448"/>
      <c r="S70" s="448"/>
      <c r="T70" s="4"/>
      <c r="U70" s="4"/>
    </row>
    <row r="71" spans="1:21" ht="7.5" customHeight="1" x14ac:dyDescent="0.35">
      <c r="C71" s="10"/>
      <c r="D71" s="10"/>
      <c r="E71" s="10"/>
      <c r="S71" s="4"/>
      <c r="T71" s="4"/>
    </row>
    <row r="72" spans="1:21" ht="15.5" x14ac:dyDescent="0.35">
      <c r="B72"/>
      <c r="C72" s="435" t="s">
        <v>332</v>
      </c>
      <c r="D72" s="435"/>
      <c r="E72" s="435"/>
      <c r="F72" s="435"/>
      <c r="G72" s="435"/>
      <c r="H72" s="20"/>
      <c r="I72" s="435" t="s">
        <v>334</v>
      </c>
      <c r="J72" s="435"/>
      <c r="K72" s="435"/>
      <c r="L72" s="435"/>
      <c r="M72" s="20"/>
      <c r="N72" s="435" t="s">
        <v>335</v>
      </c>
      <c r="O72" s="435"/>
      <c r="P72" s="435"/>
      <c r="Q72" s="20"/>
      <c r="R72" s="20"/>
      <c r="S72" s="20"/>
      <c r="T72" s="20"/>
    </row>
    <row r="73" spans="1:21" x14ac:dyDescent="0.35">
      <c r="B73"/>
      <c r="C73" s="424" t="s">
        <v>333</v>
      </c>
      <c r="D73" s="424"/>
      <c r="E73" s="424"/>
      <c r="F73" s="424"/>
      <c r="G73" s="424"/>
      <c r="H73" s="18"/>
      <c r="I73" s="424" t="s">
        <v>336</v>
      </c>
      <c r="J73" s="424"/>
      <c r="K73" s="424"/>
      <c r="L73" s="424"/>
      <c r="M73" s="18"/>
      <c r="N73" s="424" t="s">
        <v>337</v>
      </c>
      <c r="O73" s="424"/>
      <c r="P73" s="424"/>
      <c r="Q73" s="18"/>
      <c r="R73" s="18"/>
      <c r="S73" s="18"/>
      <c r="T73" s="18"/>
    </row>
    <row r="74" spans="1:21" ht="28" customHeight="1" thickBot="1" x14ac:dyDescent="0.4">
      <c r="B74"/>
      <c r="C74" s="517"/>
      <c r="D74" s="517"/>
      <c r="E74" s="517"/>
      <c r="F74" s="517"/>
      <c r="G74" s="517"/>
      <c r="H74" s="22"/>
      <c r="I74" s="517"/>
      <c r="J74" s="517"/>
      <c r="K74" s="517"/>
      <c r="L74" s="517"/>
      <c r="M74" s="22"/>
      <c r="N74" s="517"/>
      <c r="O74" s="517"/>
      <c r="P74" s="517"/>
      <c r="Q74" s="18"/>
      <c r="R74" s="22"/>
      <c r="S74" s="22"/>
      <c r="T74" s="18"/>
    </row>
    <row r="75" spans="1:21" ht="7.5" customHeight="1" thickTop="1" x14ac:dyDescent="0.35">
      <c r="C75" s="10"/>
      <c r="D75" s="10"/>
      <c r="E75" s="10"/>
      <c r="H75" s="22"/>
      <c r="S75" s="4"/>
      <c r="T75" s="4"/>
    </row>
    <row r="76" spans="1:21" ht="12" customHeight="1" x14ac:dyDescent="0.35">
      <c r="H76" s="22"/>
      <c r="Q76" s="21"/>
    </row>
    <row r="77" spans="1:21" s="2" customFormat="1" ht="32" customHeight="1" x14ac:dyDescent="0.35">
      <c r="A77" s="4"/>
      <c r="B77" s="17" t="s">
        <v>289</v>
      </c>
      <c r="C77" s="448" t="s">
        <v>514</v>
      </c>
      <c r="D77" s="448"/>
      <c r="E77" s="448"/>
      <c r="F77" s="448"/>
      <c r="G77" s="448"/>
      <c r="H77" s="448"/>
      <c r="I77" s="448"/>
      <c r="J77" s="448"/>
      <c r="K77" s="448"/>
      <c r="L77" s="448"/>
      <c r="M77" s="448"/>
      <c r="N77" s="448"/>
      <c r="O77" s="448"/>
      <c r="P77" s="448"/>
      <c r="Q77" s="448"/>
      <c r="R77" s="448"/>
      <c r="S77" s="448"/>
      <c r="T77" s="4"/>
      <c r="U77" s="4"/>
    </row>
    <row r="78" spans="1:21" ht="7.5" customHeight="1" x14ac:dyDescent="0.35">
      <c r="C78" s="10"/>
      <c r="D78" s="10"/>
      <c r="E78" s="10"/>
      <c r="S78" s="4"/>
      <c r="T78" s="4"/>
    </row>
    <row r="79" spans="1:21" s="12" customFormat="1" ht="35" customHeight="1" x14ac:dyDescent="0.35">
      <c r="B79" s="11"/>
      <c r="C79" s="442" t="s">
        <v>495</v>
      </c>
      <c r="D79" s="442"/>
      <c r="E79" s="442"/>
      <c r="F79" s="442"/>
      <c r="G79" s="442"/>
      <c r="H79" s="442"/>
      <c r="I79" s="442"/>
      <c r="J79" s="442"/>
      <c r="K79" s="442"/>
      <c r="L79" s="442"/>
      <c r="M79" s="442"/>
      <c r="N79" s="442"/>
      <c r="O79" s="442"/>
      <c r="P79" s="442"/>
      <c r="Q79" s="442"/>
      <c r="R79" s="442"/>
      <c r="S79" s="442"/>
      <c r="T79" s="4"/>
      <c r="U79" s="4"/>
    </row>
    <row r="80" spans="1:21" ht="12" customHeight="1" x14ac:dyDescent="0.35">
      <c r="C80" s="10"/>
      <c r="D80" s="10"/>
      <c r="E80" s="10"/>
      <c r="S80" s="4"/>
      <c r="T80" s="4"/>
    </row>
    <row r="81" spans="2:21" s="12" customFormat="1" ht="35" customHeight="1" x14ac:dyDescent="0.35">
      <c r="B81" s="11"/>
      <c r="C81" s="528" t="s">
        <v>494</v>
      </c>
      <c r="D81" s="528"/>
      <c r="E81" s="528"/>
      <c r="F81" s="528"/>
      <c r="G81" s="528"/>
      <c r="H81" s="528"/>
      <c r="I81" s="528"/>
      <c r="J81" s="528"/>
      <c r="K81" s="528"/>
      <c r="L81" s="528"/>
      <c r="M81" s="528"/>
      <c r="N81" s="528"/>
      <c r="O81" s="528"/>
      <c r="P81" s="528"/>
      <c r="Q81" s="528"/>
      <c r="R81" s="528"/>
      <c r="S81" s="528"/>
      <c r="T81" s="4"/>
      <c r="U81" s="4"/>
    </row>
    <row r="82" spans="2:21" ht="12" customHeight="1" x14ac:dyDescent="0.35">
      <c r="C82" s="10"/>
      <c r="D82" s="10"/>
      <c r="E82" s="10"/>
      <c r="S82" s="4"/>
      <c r="T82" s="4"/>
    </row>
    <row r="83" spans="2:21" s="11" customFormat="1" ht="55" customHeight="1" thickBot="1" x14ac:dyDescent="0.4">
      <c r="C83" s="475" t="s">
        <v>340</v>
      </c>
      <c r="D83" s="475"/>
      <c r="E83" s="326" t="s">
        <v>345</v>
      </c>
      <c r="F83" s="459" t="s">
        <v>347</v>
      </c>
      <c r="G83" s="459"/>
      <c r="H83" s="459" t="s">
        <v>356</v>
      </c>
      <c r="I83" s="459"/>
      <c r="J83" s="459" t="s">
        <v>343</v>
      </c>
      <c r="K83" s="459"/>
      <c r="L83" s="459"/>
      <c r="M83" s="459"/>
      <c r="N83" s="459" t="s">
        <v>344</v>
      </c>
      <c r="O83" s="459"/>
      <c r="P83" s="459" t="s">
        <v>341</v>
      </c>
      <c r="Q83" s="459"/>
      <c r="R83" s="326" t="s">
        <v>342</v>
      </c>
      <c r="S83" s="327"/>
      <c r="T83" s="327"/>
    </row>
    <row r="84" spans="2:21" s="313" customFormat="1" ht="27" customHeight="1" x14ac:dyDescent="0.35">
      <c r="B84" s="328">
        <v>1</v>
      </c>
      <c r="C84" s="549"/>
      <c r="D84" s="550"/>
      <c r="E84" s="192"/>
      <c r="F84" s="551"/>
      <c r="G84" s="551"/>
      <c r="H84" s="526"/>
      <c r="I84" s="526"/>
      <c r="J84" s="527"/>
      <c r="K84" s="527"/>
      <c r="L84" s="527"/>
      <c r="M84" s="527"/>
      <c r="N84" s="527"/>
      <c r="O84" s="527"/>
      <c r="P84" s="527"/>
      <c r="Q84" s="527"/>
      <c r="R84" s="105"/>
      <c r="S84" s="44"/>
      <c r="T84" s="44"/>
    </row>
    <row r="85" spans="2:21" s="313" customFormat="1" ht="27" customHeight="1" x14ac:dyDescent="0.35">
      <c r="B85" s="328">
        <v>2</v>
      </c>
      <c r="C85" s="529"/>
      <c r="D85" s="531"/>
      <c r="E85" s="193"/>
      <c r="F85" s="522"/>
      <c r="G85" s="522"/>
      <c r="H85" s="525"/>
      <c r="I85" s="525"/>
      <c r="J85" s="515"/>
      <c r="K85" s="515"/>
      <c r="L85" s="515"/>
      <c r="M85" s="515"/>
      <c r="N85" s="515"/>
      <c r="O85" s="515"/>
      <c r="P85" s="515"/>
      <c r="Q85" s="515"/>
      <c r="R85" s="107"/>
    </row>
    <row r="86" spans="2:21" s="313" customFormat="1" ht="27" customHeight="1" x14ac:dyDescent="0.35">
      <c r="B86" s="328">
        <v>3</v>
      </c>
      <c r="C86" s="533"/>
      <c r="D86" s="534"/>
      <c r="E86" s="194"/>
      <c r="F86" s="516"/>
      <c r="G86" s="516"/>
      <c r="H86" s="532"/>
      <c r="I86" s="532"/>
      <c r="J86" s="524"/>
      <c r="K86" s="524"/>
      <c r="L86" s="524"/>
      <c r="M86" s="524"/>
      <c r="N86" s="524"/>
      <c r="O86" s="524"/>
      <c r="P86" s="524"/>
      <c r="Q86" s="524"/>
      <c r="R86" s="109"/>
    </row>
    <row r="87" spans="2:21" s="313" customFormat="1" ht="27" customHeight="1" x14ac:dyDescent="0.35">
      <c r="B87" s="328">
        <v>4</v>
      </c>
      <c r="C87" s="529"/>
      <c r="D87" s="531"/>
      <c r="E87" s="193"/>
      <c r="F87" s="522"/>
      <c r="G87" s="522"/>
      <c r="H87" s="525"/>
      <c r="I87" s="525"/>
      <c r="J87" s="515"/>
      <c r="K87" s="515"/>
      <c r="L87" s="515"/>
      <c r="M87" s="515"/>
      <c r="N87" s="515"/>
      <c r="O87" s="515"/>
      <c r="P87" s="515"/>
      <c r="Q87" s="515"/>
      <c r="R87" s="107"/>
    </row>
    <row r="88" spans="2:21" s="313" customFormat="1" ht="27" customHeight="1" x14ac:dyDescent="0.35">
      <c r="B88" s="328">
        <v>5</v>
      </c>
      <c r="C88" s="533"/>
      <c r="D88" s="534"/>
      <c r="E88" s="194"/>
      <c r="F88" s="516"/>
      <c r="G88" s="516"/>
      <c r="H88" s="532"/>
      <c r="I88" s="532"/>
      <c r="J88" s="524"/>
      <c r="K88" s="524"/>
      <c r="L88" s="524"/>
      <c r="M88" s="524"/>
      <c r="N88" s="524"/>
      <c r="O88" s="524"/>
      <c r="P88" s="524"/>
      <c r="Q88" s="524"/>
      <c r="R88" s="109"/>
    </row>
    <row r="89" spans="2:21" s="313" customFormat="1" ht="27" customHeight="1" x14ac:dyDescent="0.35">
      <c r="B89" s="328">
        <v>6</v>
      </c>
      <c r="C89" s="529"/>
      <c r="D89" s="531"/>
      <c r="E89" s="193"/>
      <c r="F89" s="537"/>
      <c r="G89" s="538"/>
      <c r="H89" s="535"/>
      <c r="I89" s="536"/>
      <c r="J89" s="529"/>
      <c r="K89" s="530"/>
      <c r="L89" s="530"/>
      <c r="M89" s="531"/>
      <c r="N89" s="529"/>
      <c r="O89" s="531"/>
      <c r="P89" s="529"/>
      <c r="Q89" s="531"/>
      <c r="R89" s="107"/>
    </row>
    <row r="90" spans="2:21" s="313" customFormat="1" ht="27" customHeight="1" x14ac:dyDescent="0.35">
      <c r="B90" s="328">
        <v>7</v>
      </c>
      <c r="C90" s="533"/>
      <c r="D90" s="534"/>
      <c r="E90" s="194"/>
      <c r="F90" s="516"/>
      <c r="G90" s="516"/>
      <c r="H90" s="532"/>
      <c r="I90" s="532"/>
      <c r="J90" s="524"/>
      <c r="K90" s="524"/>
      <c r="L90" s="524"/>
      <c r="M90" s="524"/>
      <c r="N90" s="524"/>
      <c r="O90" s="524"/>
      <c r="P90" s="524"/>
      <c r="Q90" s="524"/>
      <c r="R90" s="109"/>
    </row>
    <row r="91" spans="2:21" s="313" customFormat="1" ht="27" customHeight="1" x14ac:dyDescent="0.35">
      <c r="B91" s="328">
        <v>8</v>
      </c>
      <c r="C91" s="529"/>
      <c r="D91" s="531"/>
      <c r="E91" s="193"/>
      <c r="F91" s="537"/>
      <c r="G91" s="538"/>
      <c r="H91" s="535"/>
      <c r="I91" s="536"/>
      <c r="J91" s="529"/>
      <c r="K91" s="530"/>
      <c r="L91" s="530"/>
      <c r="M91" s="531"/>
      <c r="N91" s="529"/>
      <c r="O91" s="531"/>
      <c r="P91" s="529"/>
      <c r="Q91" s="531"/>
      <c r="R91" s="107"/>
    </row>
    <row r="92" spans="2:21" s="313" customFormat="1" ht="27" customHeight="1" x14ac:dyDescent="0.35">
      <c r="B92" s="328">
        <v>9</v>
      </c>
      <c r="C92" s="533"/>
      <c r="D92" s="534"/>
      <c r="E92" s="194"/>
      <c r="F92" s="516"/>
      <c r="G92" s="516"/>
      <c r="H92" s="532"/>
      <c r="I92" s="532"/>
      <c r="J92" s="524"/>
      <c r="K92" s="524"/>
      <c r="L92" s="524"/>
      <c r="M92" s="524"/>
      <c r="N92" s="524"/>
      <c r="O92" s="524"/>
      <c r="P92" s="524"/>
      <c r="Q92" s="524"/>
      <c r="R92" s="109"/>
    </row>
    <row r="93" spans="2:21" s="313" customFormat="1" ht="27" customHeight="1" x14ac:dyDescent="0.35">
      <c r="B93" s="328">
        <v>10</v>
      </c>
      <c r="C93" s="529"/>
      <c r="D93" s="531"/>
      <c r="E93" s="193"/>
      <c r="F93" s="537"/>
      <c r="G93" s="538"/>
      <c r="H93" s="535"/>
      <c r="I93" s="536"/>
      <c r="J93" s="529"/>
      <c r="K93" s="530"/>
      <c r="L93" s="530"/>
      <c r="M93" s="531"/>
      <c r="N93" s="529"/>
      <c r="O93" s="531"/>
      <c r="P93" s="529"/>
      <c r="Q93" s="531"/>
      <c r="R93" s="107"/>
    </row>
    <row r="94" spans="2:21" s="313" customFormat="1" ht="27" customHeight="1" x14ac:dyDescent="0.35">
      <c r="B94" s="328">
        <v>11</v>
      </c>
      <c r="C94" s="533"/>
      <c r="D94" s="534"/>
      <c r="E94" s="194"/>
      <c r="F94" s="516"/>
      <c r="G94" s="516"/>
      <c r="H94" s="532"/>
      <c r="I94" s="532"/>
      <c r="J94" s="524"/>
      <c r="K94" s="524"/>
      <c r="L94" s="524"/>
      <c r="M94" s="524"/>
      <c r="N94" s="524"/>
      <c r="O94" s="524"/>
      <c r="P94" s="524"/>
      <c r="Q94" s="524"/>
      <c r="R94" s="109"/>
    </row>
    <row r="95" spans="2:21" s="313" customFormat="1" ht="27" customHeight="1" x14ac:dyDescent="0.35">
      <c r="B95" s="328">
        <v>12</v>
      </c>
      <c r="C95" s="529"/>
      <c r="D95" s="531"/>
      <c r="E95" s="193"/>
      <c r="F95" s="537"/>
      <c r="G95" s="538"/>
      <c r="H95" s="535"/>
      <c r="I95" s="536"/>
      <c r="J95" s="529"/>
      <c r="K95" s="530"/>
      <c r="L95" s="530"/>
      <c r="M95" s="531"/>
      <c r="N95" s="529"/>
      <c r="O95" s="531"/>
      <c r="P95" s="529"/>
      <c r="Q95" s="531"/>
      <c r="R95" s="107"/>
    </row>
    <row r="96" spans="2:21" s="313" customFormat="1" ht="27" customHeight="1" x14ac:dyDescent="0.35">
      <c r="B96" s="328">
        <v>13</v>
      </c>
      <c r="C96" s="533"/>
      <c r="D96" s="534"/>
      <c r="E96" s="194"/>
      <c r="F96" s="516"/>
      <c r="G96" s="516"/>
      <c r="H96" s="532"/>
      <c r="I96" s="532"/>
      <c r="J96" s="524"/>
      <c r="K96" s="524"/>
      <c r="L96" s="524"/>
      <c r="M96" s="524"/>
      <c r="N96" s="524"/>
      <c r="O96" s="524"/>
      <c r="P96" s="524"/>
      <c r="Q96" s="524"/>
      <c r="R96" s="109"/>
    </row>
    <row r="97" spans="1:21" s="313" customFormat="1" ht="27" customHeight="1" thickBot="1" x14ac:dyDescent="0.4">
      <c r="B97" s="328">
        <v>14</v>
      </c>
      <c r="C97" s="544"/>
      <c r="D97" s="546"/>
      <c r="E97" s="195"/>
      <c r="F97" s="547"/>
      <c r="G97" s="548"/>
      <c r="H97" s="542"/>
      <c r="I97" s="543"/>
      <c r="J97" s="544"/>
      <c r="K97" s="545"/>
      <c r="L97" s="545"/>
      <c r="M97" s="546"/>
      <c r="N97" s="544"/>
      <c r="O97" s="546"/>
      <c r="P97" s="544"/>
      <c r="Q97" s="546"/>
      <c r="R97" s="111"/>
    </row>
    <row r="98" spans="1:21" s="2" customFormat="1" ht="25" customHeight="1" thickBot="1" x14ac:dyDescent="0.4">
      <c r="B98" s="328"/>
      <c r="N98" s="473" t="s">
        <v>346</v>
      </c>
      <c r="O98" s="473"/>
      <c r="P98" s="473"/>
      <c r="Q98" s="474"/>
      <c r="R98" s="334">
        <f>SUBTOTAL(9,$R84:$R97)</f>
        <v>0</v>
      </c>
    </row>
    <row r="99" spans="1:21" ht="12" customHeight="1" thickTop="1" x14ac:dyDescent="0.35">
      <c r="H99" s="22"/>
      <c r="Q99" s="21"/>
    </row>
    <row r="100" spans="1:21" s="2" customFormat="1" ht="32" customHeight="1" x14ac:dyDescent="0.35">
      <c r="A100" s="4"/>
      <c r="B100" s="17" t="s">
        <v>290</v>
      </c>
      <c r="C100" s="448" t="s">
        <v>501</v>
      </c>
      <c r="D100" s="448"/>
      <c r="E100" s="448"/>
      <c r="F100" s="448"/>
      <c r="G100" s="448"/>
      <c r="H100" s="448"/>
      <c r="I100" s="448"/>
      <c r="J100" s="448"/>
      <c r="K100" s="448"/>
      <c r="L100" s="448"/>
      <c r="M100" s="448"/>
      <c r="N100" s="448"/>
      <c r="O100" s="448"/>
      <c r="P100" s="448"/>
      <c r="Q100" s="448"/>
      <c r="R100" s="448"/>
      <c r="S100" s="448"/>
      <c r="T100" s="4"/>
      <c r="U100" s="4"/>
    </row>
    <row r="101" spans="1:21" ht="7.5" customHeight="1" thickBot="1" x14ac:dyDescent="0.4">
      <c r="C101" s="10"/>
      <c r="D101" s="10"/>
      <c r="E101" s="10"/>
      <c r="S101" s="4"/>
      <c r="T101" s="4"/>
    </row>
    <row r="102" spans="1:21" ht="100" customHeight="1" thickBot="1" x14ac:dyDescent="0.4">
      <c r="C102" s="539"/>
      <c r="D102" s="540"/>
      <c r="E102" s="540"/>
      <c r="F102" s="540"/>
      <c r="G102" s="540"/>
      <c r="H102" s="540"/>
      <c r="I102" s="540"/>
      <c r="J102" s="540"/>
      <c r="K102" s="540"/>
      <c r="L102" s="540"/>
      <c r="M102" s="540"/>
      <c r="N102" s="540"/>
      <c r="O102" s="540"/>
      <c r="P102" s="540"/>
      <c r="Q102" s="540"/>
      <c r="R102" s="541"/>
    </row>
    <row r="103" spans="1:21" x14ac:dyDescent="0.35">
      <c r="C103" s="169" t="s">
        <v>738</v>
      </c>
      <c r="D103" s="47"/>
      <c r="P103" s="49"/>
      <c r="Q103" s="48" t="s">
        <v>349</v>
      </c>
      <c r="R103" s="50">
        <f>LEN(C102)</f>
        <v>0</v>
      </c>
    </row>
  </sheetData>
  <sheetProtection algorithmName="SHA-512" hashValue="I9lEsbmcEyGJhSnPegT36Il9o6QZVOwT/o7T6+YTwcvpk5/o8SM/uDTCmww+9zHXPYT+P5/21CFBGwQp0WIyew==" saltValue="EsShbFTkoinJhoXbJL7Tag==" spinCount="100000" sheet="1" objects="1" scenarios="1"/>
  <mergeCells count="224">
    <mergeCell ref="C89:D89"/>
    <mergeCell ref="C90:D90"/>
    <mergeCell ref="C91:D91"/>
    <mergeCell ref="F87:G87"/>
    <mergeCell ref="F88:G88"/>
    <mergeCell ref="F89:G89"/>
    <mergeCell ref="F90:G90"/>
    <mergeCell ref="F91:G91"/>
    <mergeCell ref="H90:I90"/>
    <mergeCell ref="H91:I91"/>
    <mergeCell ref="H87:I87"/>
    <mergeCell ref="J90:M90"/>
    <mergeCell ref="N90:O90"/>
    <mergeCell ref="P90:Q90"/>
    <mergeCell ref="N51:S51"/>
    <mergeCell ref="N50:S50"/>
    <mergeCell ref="N52:S52"/>
    <mergeCell ref="C83:D83"/>
    <mergeCell ref="C84:D84"/>
    <mergeCell ref="C85:D85"/>
    <mergeCell ref="C86:D86"/>
    <mergeCell ref="C87:D87"/>
    <mergeCell ref="F84:G84"/>
    <mergeCell ref="H88:I88"/>
    <mergeCell ref="J88:M88"/>
    <mergeCell ref="N88:O88"/>
    <mergeCell ref="P88:Q88"/>
    <mergeCell ref="H89:I89"/>
    <mergeCell ref="J89:M89"/>
    <mergeCell ref="N89:O89"/>
    <mergeCell ref="P89:Q89"/>
    <mergeCell ref="N72:P72"/>
    <mergeCell ref="N73:P73"/>
    <mergeCell ref="C88:D88"/>
    <mergeCell ref="H86:I86"/>
    <mergeCell ref="N98:Q98"/>
    <mergeCell ref="C102:R102"/>
    <mergeCell ref="C100:S100"/>
    <mergeCell ref="H97:I97"/>
    <mergeCell ref="J97:M97"/>
    <mergeCell ref="N97:O97"/>
    <mergeCell ref="P97:Q97"/>
    <mergeCell ref="C97:D97"/>
    <mergeCell ref="F97:G97"/>
    <mergeCell ref="H95:I95"/>
    <mergeCell ref="J95:M95"/>
    <mergeCell ref="N95:O95"/>
    <mergeCell ref="P95:Q95"/>
    <mergeCell ref="H96:I96"/>
    <mergeCell ref="J96:M96"/>
    <mergeCell ref="N96:O96"/>
    <mergeCell ref="P96:Q96"/>
    <mergeCell ref="C95:D95"/>
    <mergeCell ref="C96:D96"/>
    <mergeCell ref="F95:G95"/>
    <mergeCell ref="F96:G96"/>
    <mergeCell ref="H93:I93"/>
    <mergeCell ref="J93:M93"/>
    <mergeCell ref="N93:O93"/>
    <mergeCell ref="P93:Q93"/>
    <mergeCell ref="H94:I94"/>
    <mergeCell ref="J94:M94"/>
    <mergeCell ref="N94:O94"/>
    <mergeCell ref="P94:Q94"/>
    <mergeCell ref="C93:D93"/>
    <mergeCell ref="C94:D94"/>
    <mergeCell ref="F93:G93"/>
    <mergeCell ref="F94:G94"/>
    <mergeCell ref="J91:M91"/>
    <mergeCell ref="N91:O91"/>
    <mergeCell ref="P91:Q91"/>
    <mergeCell ref="H92:I92"/>
    <mergeCell ref="J92:M92"/>
    <mergeCell ref="N92:O92"/>
    <mergeCell ref="P92:Q92"/>
    <mergeCell ref="C92:D92"/>
    <mergeCell ref="F92:G92"/>
    <mergeCell ref="J83:M83"/>
    <mergeCell ref="N83:O83"/>
    <mergeCell ref="P83:Q83"/>
    <mergeCell ref="H83:I83"/>
    <mergeCell ref="C77:S77"/>
    <mergeCell ref="I73:L73"/>
    <mergeCell ref="P67:R67"/>
    <mergeCell ref="J86:M86"/>
    <mergeCell ref="N86:O86"/>
    <mergeCell ref="P86:Q86"/>
    <mergeCell ref="N74:P74"/>
    <mergeCell ref="H85:I85"/>
    <mergeCell ref="H84:I84"/>
    <mergeCell ref="J84:M84"/>
    <mergeCell ref="N84:O84"/>
    <mergeCell ref="J85:M85"/>
    <mergeCell ref="N85:O85"/>
    <mergeCell ref="P84:Q84"/>
    <mergeCell ref="P85:Q85"/>
    <mergeCell ref="C81:S81"/>
    <mergeCell ref="J87:M87"/>
    <mergeCell ref="N87:O87"/>
    <mergeCell ref="P87:Q87"/>
    <mergeCell ref="F86:G86"/>
    <mergeCell ref="C64:F64"/>
    <mergeCell ref="G64:O64"/>
    <mergeCell ref="P64:R64"/>
    <mergeCell ref="C65:F65"/>
    <mergeCell ref="G65:O65"/>
    <mergeCell ref="P65:R65"/>
    <mergeCell ref="C72:G72"/>
    <mergeCell ref="C73:G73"/>
    <mergeCell ref="C74:G74"/>
    <mergeCell ref="I74:L74"/>
    <mergeCell ref="I72:L72"/>
    <mergeCell ref="G67:O67"/>
    <mergeCell ref="C70:S70"/>
    <mergeCell ref="C66:F66"/>
    <mergeCell ref="G66:O66"/>
    <mergeCell ref="P66:R66"/>
    <mergeCell ref="C67:F67"/>
    <mergeCell ref="F85:G85"/>
    <mergeCell ref="F83:G83"/>
    <mergeCell ref="C79:S79"/>
    <mergeCell ref="C35:F35"/>
    <mergeCell ref="G29:J29"/>
    <mergeCell ref="K29:O29"/>
    <mergeCell ref="C32:F32"/>
    <mergeCell ref="G32:J32"/>
    <mergeCell ref="K32:O32"/>
    <mergeCell ref="P32:R32"/>
    <mergeCell ref="C48:G48"/>
    <mergeCell ref="I48:L48"/>
    <mergeCell ref="P48:S48"/>
    <mergeCell ref="C37:E37"/>
    <mergeCell ref="C40:S40"/>
    <mergeCell ref="C42:S42"/>
    <mergeCell ref="C43:S43"/>
    <mergeCell ref="C44:S44"/>
    <mergeCell ref="C46:G46"/>
    <mergeCell ref="P46:S46"/>
    <mergeCell ref="K35:O35"/>
    <mergeCell ref="G31:J31"/>
    <mergeCell ref="C34:F34"/>
    <mergeCell ref="K34:O34"/>
    <mergeCell ref="P34:R34"/>
    <mergeCell ref="C36:F36"/>
    <mergeCell ref="K36:O36"/>
    <mergeCell ref="K31:O31"/>
    <mergeCell ref="K33:O33"/>
    <mergeCell ref="C27:F27"/>
    <mergeCell ref="G27:J27"/>
    <mergeCell ref="P27:R27"/>
    <mergeCell ref="C33:F33"/>
    <mergeCell ref="G19:J19"/>
    <mergeCell ref="P36:R36"/>
    <mergeCell ref="K28:O28"/>
    <mergeCell ref="P28:R28"/>
    <mergeCell ref="C30:F30"/>
    <mergeCell ref="G30:J30"/>
    <mergeCell ref="K30:O30"/>
    <mergeCell ref="P30:R30"/>
    <mergeCell ref="C29:F29"/>
    <mergeCell ref="G34:J34"/>
    <mergeCell ref="G35:J35"/>
    <mergeCell ref="G36:J36"/>
    <mergeCell ref="G33:J33"/>
    <mergeCell ref="P29:R29"/>
    <mergeCell ref="P31:R31"/>
    <mergeCell ref="P33:R33"/>
    <mergeCell ref="P35:R35"/>
    <mergeCell ref="C31:F31"/>
    <mergeCell ref="P26:R26"/>
    <mergeCell ref="K26:O26"/>
    <mergeCell ref="C28:F28"/>
    <mergeCell ref="G28:J28"/>
    <mergeCell ref="C22:S22"/>
    <mergeCell ref="C19:E19"/>
    <mergeCell ref="C18:E18"/>
    <mergeCell ref="G17:J17"/>
    <mergeCell ref="C24:S24"/>
    <mergeCell ref="K27:O27"/>
    <mergeCell ref="C26:F26"/>
    <mergeCell ref="G26:J26"/>
    <mergeCell ref="I52:L52"/>
    <mergeCell ref="P57:R57"/>
    <mergeCell ref="C58:F58"/>
    <mergeCell ref="I50:L50"/>
    <mergeCell ref="I51:L51"/>
    <mergeCell ref="C55:S55"/>
    <mergeCell ref="I46:L46"/>
    <mergeCell ref="I47:L47"/>
    <mergeCell ref="C47:G47"/>
    <mergeCell ref="P47:S47"/>
    <mergeCell ref="G57:O57"/>
    <mergeCell ref="G58:O58"/>
    <mergeCell ref="P58:R58"/>
    <mergeCell ref="G59:O59"/>
    <mergeCell ref="G60:O60"/>
    <mergeCell ref="G61:O61"/>
    <mergeCell ref="G62:O62"/>
    <mergeCell ref="C62:F62"/>
    <mergeCell ref="P62:R62"/>
    <mergeCell ref="C63:F63"/>
    <mergeCell ref="P63:R63"/>
    <mergeCell ref="G63:O63"/>
    <mergeCell ref="C60:F60"/>
    <mergeCell ref="P60:R60"/>
    <mergeCell ref="C61:F61"/>
    <mergeCell ref="P61:R61"/>
    <mergeCell ref="C59:F59"/>
    <mergeCell ref="P59:R59"/>
    <mergeCell ref="C1:S1"/>
    <mergeCell ref="C4:I4"/>
    <mergeCell ref="N4:P4"/>
    <mergeCell ref="Q4:R4"/>
    <mergeCell ref="C5:I5"/>
    <mergeCell ref="N5:P5"/>
    <mergeCell ref="C15:J15"/>
    <mergeCell ref="L15:S15"/>
    <mergeCell ref="G18:J18"/>
    <mergeCell ref="C11:S11"/>
    <mergeCell ref="C13:J13"/>
    <mergeCell ref="L13:S13"/>
    <mergeCell ref="C14:J14"/>
    <mergeCell ref="L14:S14"/>
    <mergeCell ref="C7:H7"/>
  </mergeCells>
  <dataValidations count="11">
    <dataValidation type="list" allowBlank="1" showInputMessage="1" showErrorMessage="1" errorTitle="Valeur non autorisée" error="Utilisez la liste pour faire votre choix" promptTitle="Sélection requise" prompt="Cliquez sur la flèche pour choisir une option dans la liste" sqref="C19:E19" xr:uid="{E6257A2A-DCB2-440B-A2CF-39692AE116F0}">
      <formula1>"Citoyen·ne canadien.ne,Résident.e permanent.e"</formula1>
    </dataValidation>
    <dataValidation type="list" allowBlank="1" showInputMessage="1" showErrorMessage="1" errorTitle="Valeur non autorisée" error="Utilisez la liste pour faire votre choix" promptTitle="Sélection requise" prompt="Cliquez sur la flèche pour choisir une option dans la liste" sqref="I48:L48" xr:uid="{A96D638A-D19F-46D9-B11D-14D465302A40}">
      <formula1>"Alberta,Colombie-Britannique,Île-du-Prince-Édouard,Manitoba,Nouveau-Brunswick,Nouvelle-Écosse,Nunavut,Ontario,Québec,Saskatchewan,Terre-Neuve-et-Labrador,Territoires du Nord-Ouest,Yukon"</formula1>
    </dataValidation>
    <dataValidation type="list" allowBlank="1" showInputMessage="1" showErrorMessage="1" promptTitle="Sélection requise" prompt="Cliquez sur la flèche pour choisir une option dans la liste" sqref="K28:O36" xr:uid="{E102E12A-DE88-453D-9E8D-A21CB8D3EF0B}">
      <formula1>"Interprète principal.e (voix) ,Musicien.ne, Choriste"</formula1>
    </dataValidation>
    <dataValidation type="list" allowBlank="1" showInputMessage="1" showErrorMessage="1" errorTitle="Valeur non autorisée" error="Utilisez la liste pour faire votre choix" promptTitle="Sélection requise" prompt="Cliquez sur la flèche pour choisir une option dans la liste" sqref="K27:O27" xr:uid="{C51D565A-1901-4385-81CD-D8A73ACCAA7B}">
      <formula1>"Interprète principal.e (voix) ,Musicien.ne, Choriste"</formula1>
    </dataValidation>
    <dataValidation errorStyle="warning" allowBlank="1" showInputMessage="1" showErrorMessage="1" errorTitle="Ne pas modifier" error="Calculé automatiquement selon les entrées du tableau ci-dessus." promptTitle="Ne pas modifier" prompt="Calculé automatiquement selon les entrées du tableau ci-dessus." sqref="F37" xr:uid="{7FCC37E5-B468-4C33-98C8-4A01A51AA406}"/>
    <dataValidation allowBlank="1" showInputMessage="1" showErrorMessage="1" promptTitle="Code postal" prompt="Veuillez saisir le code postal en lettres majuscules" sqref="N48" xr:uid="{CC979481-807A-4FC1-A41A-2B2B18FAF838}"/>
    <dataValidation type="list" allowBlank="1" showInputMessage="1" showErrorMessage="1" errorTitle="Valeur non autorisée" error="Utilisez la liste pour faire votre choix" promptTitle="Sélection requise" prompt="Cliquez sur la flèche pour choisir une option dans la liste" sqref="F84:G97" xr:uid="{A8469D80-1BDC-47C6-BC5C-9C3D5F3D63C3}">
      <formula1>"Album,Mini-album (EP),Titre (ou Simple/Single)"</formula1>
    </dataValidation>
    <dataValidation type="list" allowBlank="1" showInputMessage="1" showErrorMessage="1" errorTitle="Valeur non autorisée" error="Utilisez la liste pour faire votre choix" promptTitle="Sélection requise" prompt="Cliquez sur la flèche pour choisir une option dans la liste" sqref="H84:I97" xr:uid="{5CB481A0-4116-49EA-BF92-12E3D27905DD}">
      <formula1>"Oui,Non"</formula1>
    </dataValidation>
    <dataValidation allowBlank="1" showInputMessage="1" showErrorMessage="1" promptTitle="Pour les ventes numériques" prompt="750 streams = 1 unité vendue_x000a_5 titres numériques vendus = 1 unité vendue." sqref="R83:R97" xr:uid="{A627FCF0-4566-4EF2-81F2-C7FDFC646FCE}"/>
    <dataValidation type="list" allowBlank="1" showInputMessage="1" showErrorMessage="1" errorTitle="Valeur non autorisée" error="Utilisez la liste pour faire votre choix" promptTitle="Sélection requise" prompt="Cliquez sur la flèche pour choisir une option dans la liste" sqref="G19:J19" xr:uid="{B4C6C62F-5D71-4D8C-9F76-1300D81F1AD7}">
      <formula1>"Alberta,Colombie-Britannique,Île-du-Prince-Édouard,Manitoba,Nouveau-Brunswick,Nouvelle-Écosse,Nunavut,Ontario,Québec,Saskatchewan,Terre-Neuve-et-Labrador,Territoires du Nord-Ouest,Yukon,Autre"</formula1>
    </dataValidation>
    <dataValidation type="list" allowBlank="1" showInputMessage="1" showErrorMessage="1" errorTitle="Valeur non autorisée" error="Utilisez la liste pour faire votre choix" promptTitle="Sélection requise" prompt="Cliquez sur la flèche pour choisir une option dans la liste" sqref="P27:R36" xr:uid="{F209D842-1E0A-43D2-97DE-D6574F326709}">
      <formula1>"Citoyen·ne canadien.ne,Résident.e permanent.e,Autre"</formula1>
    </dataValidation>
  </dataValidations>
  <printOptions horizontalCentered="1"/>
  <pageMargins left="0.23622047244094491" right="0.23622047244094491" top="0.35433070866141736" bottom="0.35433070866141736" header="0.11811023622047245" footer="0.11811023622047245"/>
  <pageSetup scale="80" fitToHeight="0" orientation="landscape" r:id="rId1"/>
  <headerFooter>
    <oddFooter>&amp;L&amp;"Calibri,Gras"&amp;9&amp;K00-044Confidentiel | Usage exclusif Musicaction&amp;C&amp;"Calibri,Gras"&amp;9&amp;K00-044&amp;P de &amp;N&amp;R&amp;G</oddFooter>
  </headerFooter>
  <rowBreaks count="1" manualBreakCount="1">
    <brk id="99" max="16383"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errorTitle="Valeur non autorisée" error="Utilisez la liste pour faire votre choix" promptTitle="Sélection requise" prompt="Cliquez sur la flèche pour choisir une option dans la liste" xr:uid="{3CF91F4B-8731-4AD5-8824-1D5AC47B0450}">
          <x14:formula1>
            <xm:f>Listes!$D$3:$D$197</xm:f>
          </x14:formula1>
          <xm:sqref>P48:S48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14C4-6F7A-49B7-B9E2-67A8750397FF}">
  <sheetPr>
    <tabColor rgb="FF94BDC9"/>
    <pageSetUpPr fitToPage="1"/>
  </sheetPr>
  <dimension ref="A1:W180"/>
  <sheetViews>
    <sheetView showGridLines="0" workbookViewId="0">
      <selection activeCell="C4" sqref="C4:J4"/>
    </sheetView>
  </sheetViews>
  <sheetFormatPr baseColWidth="10" defaultRowHeight="14.5" x14ac:dyDescent="0.35"/>
  <cols>
    <col min="1" max="1" width="2.1796875" customWidth="1"/>
    <col min="2" max="2" width="5.6328125" style="11" customWidth="1"/>
    <col min="3" max="3" width="15.6328125" customWidth="1"/>
    <col min="4" max="4" width="3" customWidth="1"/>
    <col min="5" max="5" width="15.6328125" customWidth="1"/>
    <col min="6" max="6" width="3" customWidth="1"/>
    <col min="7" max="7" width="15.6328125" customWidth="1"/>
    <col min="8" max="9" width="3" customWidth="1"/>
    <col min="10" max="10" width="15.6328125" customWidth="1"/>
    <col min="11" max="12" width="3" customWidth="1"/>
    <col min="13" max="13" width="15.6328125" customWidth="1"/>
    <col min="14" max="14" width="3" customWidth="1"/>
    <col min="15" max="15" width="15.6328125" customWidth="1"/>
    <col min="16" max="16" width="3" customWidth="1"/>
    <col min="17" max="17" width="15.6328125" customWidth="1"/>
    <col min="18" max="19" width="3" customWidth="1"/>
    <col min="20" max="20" width="20.6328125" customWidth="1"/>
    <col min="21" max="21" width="3" customWidth="1"/>
    <col min="22" max="22" width="5.6328125" customWidth="1"/>
  </cols>
  <sheetData>
    <row r="1" spans="1:22" ht="49.5" customHeight="1" x14ac:dyDescent="0.35">
      <c r="A1" s="12"/>
      <c r="B1" s="28"/>
      <c r="C1" s="446" t="s">
        <v>255</v>
      </c>
      <c r="D1" s="446"/>
      <c r="E1" s="446"/>
      <c r="F1" s="446"/>
      <c r="G1" s="446"/>
      <c r="H1" s="446"/>
      <c r="I1" s="446"/>
      <c r="J1" s="446"/>
      <c r="K1" s="446"/>
      <c r="L1" s="446"/>
      <c r="M1" s="446"/>
      <c r="N1" s="446"/>
      <c r="O1" s="446"/>
      <c r="P1" s="446"/>
      <c r="Q1" s="446"/>
      <c r="R1" s="446"/>
      <c r="S1" s="446"/>
      <c r="T1" s="446"/>
      <c r="U1" s="446"/>
      <c r="V1" s="29"/>
    </row>
    <row r="2" spans="1:22" ht="12" customHeight="1" x14ac:dyDescent="0.35"/>
    <row r="3" spans="1:22" ht="15.5" customHeight="1" x14ac:dyDescent="0.35">
      <c r="K3" s="35"/>
      <c r="L3" s="35"/>
      <c r="M3" s="35"/>
      <c r="N3" s="35"/>
      <c r="O3" s="37"/>
      <c r="P3" s="35"/>
      <c r="Q3" s="35"/>
      <c r="R3" s="35"/>
      <c r="S3" s="35"/>
      <c r="T3" s="35"/>
      <c r="U3" s="35"/>
    </row>
    <row r="4" spans="1:22" ht="23" customHeight="1" x14ac:dyDescent="0.35">
      <c r="B4" s="15"/>
      <c r="C4" s="439" t="s">
        <v>309</v>
      </c>
      <c r="D4" s="423"/>
      <c r="E4" s="423"/>
      <c r="F4" s="423"/>
      <c r="G4" s="423"/>
      <c r="H4" s="423"/>
      <c r="I4" s="423"/>
      <c r="J4" s="423"/>
      <c r="K4" s="36"/>
      <c r="L4" s="36"/>
      <c r="M4" s="36"/>
      <c r="N4" s="36"/>
      <c r="O4" s="440"/>
      <c r="P4" s="440"/>
      <c r="Q4" s="440"/>
      <c r="R4" s="441"/>
      <c r="S4" s="441"/>
      <c r="T4" s="441"/>
      <c r="U4" s="36"/>
      <c r="V4" s="16"/>
    </row>
    <row r="5" spans="1:22" ht="23" customHeight="1" x14ac:dyDescent="0.35">
      <c r="B5" s="15"/>
      <c r="C5" s="423" t="s">
        <v>5</v>
      </c>
      <c r="D5" s="423"/>
      <c r="E5" s="423"/>
      <c r="F5" s="423"/>
      <c r="G5" s="423"/>
      <c r="H5" s="423"/>
      <c r="I5" s="423"/>
      <c r="J5" s="423"/>
      <c r="K5" s="36"/>
      <c r="L5" s="36"/>
      <c r="M5" s="36"/>
      <c r="N5" s="36"/>
      <c r="O5" s="440"/>
      <c r="P5" s="440"/>
      <c r="Q5" s="440"/>
      <c r="R5" s="36"/>
      <c r="S5" s="36"/>
      <c r="T5" s="36"/>
      <c r="U5" s="36"/>
      <c r="V5" s="16"/>
    </row>
    <row r="6" spans="1:22" ht="7.5" customHeight="1" x14ac:dyDescent="0.35">
      <c r="C6" s="10"/>
      <c r="D6" s="10"/>
      <c r="E6" s="10"/>
      <c r="F6" s="10"/>
      <c r="G6" s="10"/>
      <c r="H6" s="10"/>
      <c r="I6" s="10"/>
      <c r="J6" s="10"/>
      <c r="K6" s="10"/>
    </row>
    <row r="7" spans="1:22" ht="12" customHeight="1" x14ac:dyDescent="0.35">
      <c r="C7" s="424" t="s">
        <v>824</v>
      </c>
      <c r="D7" s="424"/>
      <c r="E7" s="424"/>
      <c r="F7" s="424"/>
      <c r="G7" s="424"/>
      <c r="H7" s="424"/>
      <c r="J7" s="35"/>
      <c r="K7" s="35"/>
      <c r="L7" s="35"/>
      <c r="M7" s="35"/>
      <c r="N7" s="35"/>
      <c r="O7" s="35"/>
      <c r="P7" s="35"/>
      <c r="Q7" s="35"/>
      <c r="R7" s="35"/>
      <c r="S7" s="35"/>
    </row>
    <row r="8" spans="1:22" ht="15" customHeight="1" x14ac:dyDescent="0.35">
      <c r="C8" s="10"/>
      <c r="D8" s="10"/>
      <c r="E8" s="10"/>
      <c r="F8" s="10"/>
      <c r="G8" s="10"/>
      <c r="H8" s="10"/>
      <c r="I8" s="10"/>
      <c r="J8" s="10"/>
      <c r="K8" s="10"/>
    </row>
    <row r="9" spans="1:22" ht="12" customHeight="1" x14ac:dyDescent="0.35">
      <c r="C9" s="103" t="s">
        <v>558</v>
      </c>
      <c r="D9" s="101"/>
      <c r="E9" s="101"/>
      <c r="F9" s="101"/>
      <c r="G9" s="102"/>
      <c r="H9" s="101"/>
      <c r="K9" s="35"/>
      <c r="L9" s="35"/>
      <c r="M9" s="35"/>
      <c r="N9" s="35"/>
      <c r="O9" s="35"/>
      <c r="S9" s="35"/>
      <c r="T9" s="35"/>
    </row>
    <row r="10" spans="1:22" ht="12" customHeight="1" x14ac:dyDescent="0.35">
      <c r="J10" s="35"/>
      <c r="K10" s="35"/>
      <c r="L10" s="35"/>
      <c r="M10" s="35"/>
      <c r="N10" s="35"/>
      <c r="O10" s="35"/>
      <c r="P10" s="35"/>
      <c r="Q10" s="35"/>
      <c r="R10" s="35"/>
      <c r="S10" s="35"/>
    </row>
    <row r="11" spans="1:22" ht="32" customHeight="1" x14ac:dyDescent="0.35">
      <c r="A11" s="4"/>
      <c r="B11" s="17" t="s">
        <v>25</v>
      </c>
      <c r="C11" s="448" t="s">
        <v>379</v>
      </c>
      <c r="D11" s="448"/>
      <c r="E11" s="448"/>
      <c r="F11" s="448"/>
      <c r="G11" s="448"/>
      <c r="H11" s="448"/>
      <c r="I11" s="448"/>
      <c r="J11" s="448"/>
      <c r="K11" s="448"/>
      <c r="L11" s="448"/>
      <c r="M11" s="448"/>
      <c r="N11" s="448"/>
      <c r="O11" s="448"/>
      <c r="P11" s="448"/>
      <c r="Q11" s="448"/>
      <c r="R11" s="448"/>
      <c r="S11" s="448"/>
      <c r="T11" s="448"/>
      <c r="U11" s="448"/>
      <c r="V11" s="4"/>
    </row>
    <row r="12" spans="1:22" ht="7.5" customHeight="1" x14ac:dyDescent="0.35">
      <c r="C12" s="10"/>
      <c r="D12" s="10"/>
      <c r="E12" s="10"/>
      <c r="U12" s="4"/>
      <c r="V12" s="4"/>
    </row>
    <row r="13" spans="1:22" ht="15.5" customHeight="1" thickBot="1" x14ac:dyDescent="0.4">
      <c r="A13" s="2"/>
      <c r="B13" s="2"/>
      <c r="C13" s="606" t="s">
        <v>362</v>
      </c>
      <c r="D13" s="606"/>
      <c r="E13" s="606"/>
      <c r="F13" s="606"/>
      <c r="G13" s="606"/>
      <c r="H13" s="606"/>
      <c r="I13" s="606"/>
      <c r="J13" s="436"/>
      <c r="K13" s="39"/>
      <c r="L13" s="2"/>
      <c r="M13" s="609" t="s">
        <v>363</v>
      </c>
      <c r="N13" s="609"/>
      <c r="O13" s="609"/>
      <c r="P13" s="609"/>
      <c r="Q13" s="609"/>
      <c r="R13" s="609"/>
      <c r="S13" s="609"/>
      <c r="T13" s="610"/>
      <c r="U13" s="610"/>
      <c r="V13" s="39"/>
    </row>
    <row r="14" spans="1:22" ht="15.5" customHeight="1" thickTop="1" thickBot="1" x14ac:dyDescent="0.4">
      <c r="A14" s="2"/>
      <c r="B14" s="2"/>
      <c r="C14" s="424" t="s">
        <v>376</v>
      </c>
      <c r="D14" s="424"/>
      <c r="E14" s="424"/>
      <c r="F14" s="424"/>
      <c r="G14" s="424"/>
      <c r="H14" s="424"/>
      <c r="I14" s="335"/>
      <c r="J14" s="436"/>
      <c r="K14" s="39"/>
      <c r="L14" s="2"/>
      <c r="M14" s="608" t="s">
        <v>364</v>
      </c>
      <c r="N14" s="608"/>
      <c r="O14" s="608"/>
      <c r="P14" s="608"/>
      <c r="Q14" s="608"/>
      <c r="R14" s="608"/>
      <c r="S14" s="608"/>
      <c r="T14" s="611"/>
      <c r="U14" s="611"/>
      <c r="V14" s="39"/>
    </row>
    <row r="15" spans="1:22" ht="7.5" customHeight="1" thickTop="1" x14ac:dyDescent="0.35">
      <c r="B15"/>
      <c r="C15" s="11"/>
      <c r="V15" s="4"/>
    </row>
    <row r="16" spans="1:22" ht="7.5" customHeight="1" x14ac:dyDescent="0.35">
      <c r="B16"/>
      <c r="C16" s="11"/>
      <c r="V16" s="4"/>
    </row>
    <row r="17" spans="1:22" ht="15.5" customHeight="1" thickBot="1" x14ac:dyDescent="0.4">
      <c r="A17" s="2"/>
      <c r="B17" s="2"/>
      <c r="C17" s="457" t="s">
        <v>368</v>
      </c>
      <c r="D17" s="457"/>
      <c r="E17" s="457"/>
      <c r="F17" s="457"/>
      <c r="G17" s="457"/>
      <c r="H17" s="457"/>
      <c r="I17" s="336"/>
      <c r="J17" s="436"/>
      <c r="K17" s="336"/>
      <c r="L17" s="336"/>
      <c r="M17" s="609" t="s">
        <v>372</v>
      </c>
      <c r="N17" s="609"/>
      <c r="O17" s="609"/>
      <c r="P17" s="609"/>
      <c r="Q17" s="609"/>
      <c r="R17" s="609"/>
      <c r="S17" s="609"/>
      <c r="T17" s="612"/>
      <c r="U17" s="612"/>
      <c r="V17" s="39"/>
    </row>
    <row r="18" spans="1:22" ht="15.5" customHeight="1" thickTop="1" thickBot="1" x14ac:dyDescent="0.4">
      <c r="A18" s="2"/>
      <c r="B18" s="2"/>
      <c r="C18" s="457"/>
      <c r="D18" s="457"/>
      <c r="E18" s="457"/>
      <c r="F18" s="457"/>
      <c r="G18" s="457"/>
      <c r="H18" s="457"/>
      <c r="I18" s="336"/>
      <c r="J18" s="436"/>
      <c r="K18" s="336"/>
      <c r="L18" s="336"/>
      <c r="M18" s="608" t="s">
        <v>371</v>
      </c>
      <c r="N18" s="608"/>
      <c r="O18" s="608"/>
      <c r="P18" s="608"/>
      <c r="Q18" s="608"/>
      <c r="R18" s="608"/>
      <c r="S18" s="608"/>
      <c r="T18" s="613"/>
      <c r="U18" s="613"/>
      <c r="V18" s="39"/>
    </row>
    <row r="19" spans="1:22" ht="7.5" customHeight="1" thickTop="1" x14ac:dyDescent="0.35">
      <c r="B19"/>
      <c r="C19" s="11"/>
      <c r="V19" s="4"/>
    </row>
    <row r="20" spans="1:22" ht="7.5" customHeight="1" x14ac:dyDescent="0.35">
      <c r="B20"/>
      <c r="C20" s="11"/>
      <c r="V20" s="4"/>
    </row>
    <row r="21" spans="1:22" ht="15.5" x14ac:dyDescent="0.35">
      <c r="B21"/>
      <c r="C21" s="435" t="s">
        <v>359</v>
      </c>
      <c r="D21" s="435"/>
      <c r="E21" s="435"/>
      <c r="F21" s="435"/>
      <c r="G21" s="435"/>
      <c r="H21" s="435"/>
      <c r="I21" s="435"/>
      <c r="J21" s="435"/>
      <c r="K21" s="435"/>
      <c r="M21" s="20"/>
      <c r="N21" s="20"/>
      <c r="O21" s="20"/>
      <c r="P21" s="20"/>
      <c r="Q21" s="20"/>
      <c r="R21" s="20"/>
      <c r="S21" s="20"/>
      <c r="T21" s="435" t="s">
        <v>360</v>
      </c>
      <c r="U21" s="435"/>
      <c r="V21" s="20"/>
    </row>
    <row r="22" spans="1:22" x14ac:dyDescent="0.35">
      <c r="B22"/>
      <c r="C22" s="424" t="s">
        <v>384</v>
      </c>
      <c r="D22" s="424"/>
      <c r="E22" s="424"/>
      <c r="F22" s="424"/>
      <c r="G22" s="424"/>
      <c r="H22" s="424"/>
      <c r="I22" s="424"/>
      <c r="J22" s="424"/>
      <c r="K22" s="424"/>
      <c r="L22" s="424"/>
      <c r="M22" s="424"/>
      <c r="N22" s="424"/>
      <c r="O22" s="424"/>
      <c r="P22" s="424"/>
      <c r="Q22" s="424"/>
      <c r="R22" s="18"/>
      <c r="S22" s="18"/>
      <c r="T22" s="424" t="s">
        <v>361</v>
      </c>
      <c r="U22" s="424"/>
      <c r="V22" s="18"/>
    </row>
    <row r="23" spans="1:22" ht="28" customHeight="1" thickBot="1" x14ac:dyDescent="0.4">
      <c r="B23"/>
      <c r="C23" s="483"/>
      <c r="D23" s="483"/>
      <c r="E23" s="483"/>
      <c r="F23" s="483"/>
      <c r="G23" s="483"/>
      <c r="H23" s="483"/>
      <c r="I23" s="483"/>
      <c r="J23" s="483"/>
      <c r="K23" s="483"/>
      <c r="L23" s="483"/>
      <c r="M23" s="483"/>
      <c r="N23" s="483"/>
      <c r="O23" s="483"/>
      <c r="P23" s="483"/>
      <c r="Q23" s="483"/>
      <c r="R23" s="483"/>
      <c r="S23" s="22"/>
      <c r="T23" s="607"/>
      <c r="U23" s="607"/>
      <c r="V23" s="4"/>
    </row>
    <row r="24" spans="1:22" ht="7.5" customHeight="1" thickTop="1" x14ac:dyDescent="0.35">
      <c r="B24"/>
      <c r="C24" s="11"/>
      <c r="V24" s="4"/>
    </row>
    <row r="25" spans="1:22" ht="15.5" x14ac:dyDescent="0.35">
      <c r="B25"/>
      <c r="C25" s="20" t="s">
        <v>367</v>
      </c>
      <c r="D25" s="20"/>
      <c r="E25" s="20"/>
      <c r="F25" s="20"/>
      <c r="G25" s="20"/>
      <c r="H25" s="20"/>
      <c r="I25" s="20" t="s">
        <v>366</v>
      </c>
      <c r="J25" s="20"/>
      <c r="M25" s="20" t="s">
        <v>365</v>
      </c>
      <c r="N25" s="20"/>
      <c r="O25" s="20"/>
      <c r="Q25" s="20" t="s">
        <v>369</v>
      </c>
      <c r="T25" s="435" t="s">
        <v>370</v>
      </c>
      <c r="U25" s="435"/>
      <c r="V25" s="20"/>
    </row>
    <row r="26" spans="1:22" s="46" customFormat="1" x14ac:dyDescent="0.35">
      <c r="C26" s="424" t="s">
        <v>378</v>
      </c>
      <c r="D26" s="424"/>
      <c r="E26" s="424"/>
      <c r="F26" s="424"/>
      <c r="G26" s="424"/>
      <c r="H26" s="45"/>
      <c r="I26" s="424" t="s">
        <v>375</v>
      </c>
      <c r="J26" s="424"/>
      <c r="K26" s="424"/>
      <c r="L26" s="45"/>
      <c r="M26" s="424" t="s">
        <v>373</v>
      </c>
      <c r="N26" s="424"/>
      <c r="O26" s="424"/>
      <c r="P26" s="45"/>
      <c r="Q26" s="424" t="s">
        <v>374</v>
      </c>
      <c r="R26" s="424"/>
      <c r="T26" s="424" t="s">
        <v>377</v>
      </c>
      <c r="U26" s="424"/>
      <c r="V26" s="45"/>
    </row>
    <row r="27" spans="1:22" ht="28" customHeight="1" thickBot="1" x14ac:dyDescent="0.4">
      <c r="B27"/>
      <c r="C27" s="436"/>
      <c r="D27" s="436"/>
      <c r="E27" s="436"/>
      <c r="F27" s="436"/>
      <c r="G27" s="436"/>
      <c r="H27" s="22"/>
      <c r="I27" s="436"/>
      <c r="J27" s="436"/>
      <c r="K27" s="436"/>
      <c r="L27" s="22"/>
      <c r="M27" s="436"/>
      <c r="N27" s="436"/>
      <c r="O27" s="436"/>
      <c r="P27" s="22"/>
      <c r="Q27" s="614"/>
      <c r="R27" s="614"/>
      <c r="T27" s="607"/>
      <c r="U27" s="607"/>
      <c r="V27" s="21"/>
    </row>
    <row r="28" spans="1:22" ht="7.5" customHeight="1" thickTop="1" x14ac:dyDescent="0.35">
      <c r="C28" s="10"/>
      <c r="D28" s="10"/>
      <c r="E28" s="10"/>
      <c r="H28" s="22"/>
      <c r="I28" s="22"/>
      <c r="U28" s="4"/>
      <c r="V28" s="4"/>
    </row>
    <row r="29" spans="1:22" ht="12" customHeight="1" x14ac:dyDescent="0.35">
      <c r="H29" s="22"/>
      <c r="I29" s="22"/>
      <c r="R29" s="21"/>
      <c r="S29" s="21"/>
    </row>
    <row r="30" spans="1:22" ht="32" customHeight="1" x14ac:dyDescent="0.35">
      <c r="A30" s="4"/>
      <c r="B30" s="17" t="s">
        <v>29</v>
      </c>
      <c r="C30" s="448" t="s">
        <v>425</v>
      </c>
      <c r="D30" s="448"/>
      <c r="E30" s="448"/>
      <c r="F30" s="448"/>
      <c r="G30" s="448"/>
      <c r="H30" s="448"/>
      <c r="I30" s="448"/>
      <c r="J30" s="448"/>
      <c r="K30" s="448"/>
      <c r="L30" s="448"/>
      <c r="M30" s="448"/>
      <c r="N30" s="448"/>
      <c r="O30" s="448"/>
      <c r="P30" s="448"/>
      <c r="Q30" s="448"/>
      <c r="R30" s="448"/>
      <c r="S30" s="448"/>
      <c r="T30" s="448"/>
      <c r="U30" s="448"/>
      <c r="V30" s="4"/>
    </row>
    <row r="31" spans="1:22" ht="7.5" customHeight="1" x14ac:dyDescent="0.35">
      <c r="C31" s="10"/>
      <c r="D31" s="10"/>
      <c r="E31" s="10"/>
      <c r="U31" s="4"/>
      <c r="V31" s="4"/>
    </row>
    <row r="32" spans="1:22" ht="15.5" customHeight="1" x14ac:dyDescent="0.35">
      <c r="B32"/>
      <c r="C32" s="457" t="s">
        <v>385</v>
      </c>
      <c r="D32" s="457"/>
      <c r="E32" s="457"/>
      <c r="F32" s="457"/>
      <c r="G32" s="457"/>
      <c r="H32" s="457"/>
      <c r="I32" s="457"/>
      <c r="J32" s="457"/>
      <c r="K32" s="457"/>
      <c r="L32" s="39"/>
      <c r="M32" s="605"/>
      <c r="N32" s="20"/>
      <c r="O32" s="20"/>
      <c r="P32" s="20"/>
      <c r="Q32" s="20"/>
      <c r="R32" s="20"/>
      <c r="S32" s="20"/>
      <c r="V32" s="20"/>
    </row>
    <row r="33" spans="1:23" ht="15.5" customHeight="1" thickBot="1" x14ac:dyDescent="0.4">
      <c r="B33"/>
      <c r="C33" s="457"/>
      <c r="D33" s="457"/>
      <c r="E33" s="457"/>
      <c r="F33" s="457"/>
      <c r="G33" s="457"/>
      <c r="H33" s="457"/>
      <c r="I33" s="457"/>
      <c r="J33" s="457"/>
      <c r="K33" s="457"/>
      <c r="L33" s="39"/>
      <c r="M33" s="436"/>
      <c r="N33" s="19"/>
      <c r="O33" s="19"/>
      <c r="P33" s="19"/>
      <c r="Q33" s="19"/>
      <c r="R33" s="19"/>
      <c r="S33" s="19"/>
      <c r="V33" s="20"/>
    </row>
    <row r="34" spans="1:23" ht="7.5" customHeight="1" thickTop="1" x14ac:dyDescent="0.35">
      <c r="B34"/>
      <c r="C34" s="19"/>
      <c r="D34" s="19"/>
      <c r="E34" s="19"/>
      <c r="F34" s="19"/>
      <c r="G34" s="19"/>
      <c r="H34" s="19"/>
      <c r="I34" s="19"/>
      <c r="J34" s="19"/>
      <c r="K34" s="19"/>
      <c r="L34" s="19"/>
      <c r="M34" s="19"/>
      <c r="N34" s="19"/>
      <c r="O34" s="19"/>
      <c r="P34" s="19"/>
      <c r="Q34" s="19"/>
      <c r="R34" s="19"/>
      <c r="S34" s="19"/>
      <c r="V34" s="20"/>
    </row>
    <row r="35" spans="1:23" ht="7.5" customHeight="1" x14ac:dyDescent="0.35">
      <c r="B35"/>
      <c r="C35" s="19"/>
      <c r="D35" s="19"/>
      <c r="E35" s="19"/>
      <c r="F35" s="19"/>
      <c r="G35" s="19"/>
      <c r="H35" s="19"/>
      <c r="I35" s="19"/>
      <c r="J35" s="19"/>
      <c r="K35" s="19"/>
      <c r="L35" s="19"/>
      <c r="M35" s="19"/>
      <c r="N35" s="19"/>
      <c r="O35" s="19"/>
      <c r="P35" s="19"/>
      <c r="Q35" s="19"/>
      <c r="R35" s="19"/>
      <c r="S35" s="19"/>
      <c r="V35" s="20"/>
    </row>
    <row r="36" spans="1:23" ht="15.5" customHeight="1" x14ac:dyDescent="0.35">
      <c r="B36"/>
      <c r="C36" s="461" t="s">
        <v>386</v>
      </c>
      <c r="D36" s="461"/>
      <c r="E36" s="461"/>
      <c r="F36" s="461"/>
      <c r="G36" s="461"/>
      <c r="H36" s="461"/>
      <c r="I36" s="461"/>
      <c r="J36" s="461"/>
      <c r="K36" s="461"/>
      <c r="L36" s="305"/>
      <c r="M36" s="605"/>
      <c r="N36" s="605"/>
      <c r="O36" s="605"/>
      <c r="P36" s="605"/>
      <c r="Q36" s="605"/>
      <c r="R36" s="605"/>
      <c r="S36" s="605"/>
      <c r="T36" s="605"/>
      <c r="U36" s="605"/>
      <c r="V36" s="20"/>
    </row>
    <row r="37" spans="1:23" ht="15.5" customHeight="1" thickBot="1" x14ac:dyDescent="0.4">
      <c r="B37"/>
      <c r="C37" s="461"/>
      <c r="D37" s="461"/>
      <c r="E37" s="461"/>
      <c r="F37" s="461"/>
      <c r="G37" s="461"/>
      <c r="H37" s="461"/>
      <c r="I37" s="461"/>
      <c r="J37" s="461"/>
      <c r="K37" s="461"/>
      <c r="L37" s="305"/>
      <c r="M37" s="436"/>
      <c r="N37" s="436"/>
      <c r="O37" s="436"/>
      <c r="P37" s="436"/>
      <c r="Q37" s="436"/>
      <c r="R37" s="436"/>
      <c r="S37" s="436"/>
      <c r="T37" s="436"/>
      <c r="U37" s="436"/>
      <c r="V37" s="20"/>
    </row>
    <row r="38" spans="1:23" ht="7.5" customHeight="1" thickTop="1" x14ac:dyDescent="0.35">
      <c r="B38"/>
      <c r="C38" s="19"/>
      <c r="D38" s="19"/>
      <c r="E38" s="19"/>
      <c r="F38" s="19"/>
      <c r="G38" s="19"/>
      <c r="H38" s="19"/>
      <c r="I38" s="19"/>
      <c r="J38" s="19"/>
      <c r="K38" s="19"/>
      <c r="L38" s="19"/>
      <c r="M38" s="19"/>
      <c r="N38" s="19"/>
      <c r="O38" s="19"/>
      <c r="P38" s="19"/>
      <c r="Q38" s="19"/>
      <c r="R38" s="19"/>
      <c r="S38" s="19"/>
      <c r="V38" s="20"/>
    </row>
    <row r="39" spans="1:23" ht="7.5" customHeight="1" x14ac:dyDescent="0.35">
      <c r="B39"/>
      <c r="C39" s="19"/>
      <c r="D39" s="19"/>
      <c r="E39" s="19"/>
      <c r="F39" s="19"/>
      <c r="G39" s="19"/>
      <c r="H39" s="19"/>
      <c r="I39" s="19"/>
      <c r="J39" s="19"/>
      <c r="K39" s="19"/>
      <c r="L39" s="19"/>
      <c r="M39" s="19"/>
      <c r="N39" s="19"/>
      <c r="O39" s="19"/>
      <c r="P39" s="19"/>
      <c r="Q39" s="19"/>
      <c r="R39" s="19"/>
      <c r="S39" s="19"/>
      <c r="V39" s="20"/>
    </row>
    <row r="40" spans="1:23" ht="15.5" x14ac:dyDescent="0.35">
      <c r="B40"/>
      <c r="C40" s="20" t="s">
        <v>832</v>
      </c>
      <c r="D40" s="20"/>
      <c r="E40" s="20"/>
      <c r="F40" s="20"/>
      <c r="G40" s="20"/>
      <c r="H40" s="20"/>
      <c r="I40" s="20"/>
      <c r="J40" s="20"/>
      <c r="K40" s="20"/>
      <c r="M40" s="20"/>
      <c r="N40" s="20"/>
      <c r="O40" s="20"/>
      <c r="P40" s="20"/>
      <c r="Q40" s="20"/>
      <c r="R40" s="20"/>
      <c r="S40" s="20"/>
      <c r="T40" s="20"/>
      <c r="U40" s="20"/>
      <c r="V40" s="20"/>
    </row>
    <row r="41" spans="1:23" ht="7.5" customHeight="1" x14ac:dyDescent="0.35">
      <c r="B41"/>
      <c r="C41" s="606"/>
      <c r="D41" s="606"/>
      <c r="E41" s="606"/>
      <c r="F41" s="606"/>
      <c r="G41" s="606"/>
      <c r="H41" s="606"/>
      <c r="I41" s="606"/>
      <c r="J41" s="606"/>
      <c r="K41" s="606"/>
      <c r="L41" s="606"/>
      <c r="M41" s="606"/>
      <c r="N41" s="606"/>
      <c r="O41" s="606"/>
      <c r="P41" s="606"/>
      <c r="Q41" s="606"/>
      <c r="R41" s="606"/>
      <c r="S41" s="606"/>
      <c r="T41" s="606"/>
      <c r="U41" s="606"/>
      <c r="V41" s="20"/>
    </row>
    <row r="42" spans="1:23" ht="15.5" customHeight="1" x14ac:dyDescent="0.35">
      <c r="C42" s="605"/>
      <c r="D42" s="605"/>
      <c r="E42" s="605"/>
      <c r="F42" s="605"/>
      <c r="G42" s="605"/>
      <c r="H42" s="605"/>
      <c r="I42" s="605"/>
      <c r="J42" s="605"/>
      <c r="K42" s="605"/>
      <c r="L42" s="605"/>
      <c r="M42" s="605"/>
      <c r="N42" s="605"/>
      <c r="O42" s="605"/>
      <c r="P42" s="605"/>
      <c r="Q42" s="605"/>
      <c r="R42" s="605"/>
      <c r="S42" s="605"/>
      <c r="T42" s="605"/>
      <c r="U42" s="605"/>
    </row>
    <row r="43" spans="1:23" ht="15.5" customHeight="1" thickBot="1" x14ac:dyDescent="0.4">
      <c r="C43" s="436"/>
      <c r="D43" s="436"/>
      <c r="E43" s="436"/>
      <c r="F43" s="436"/>
      <c r="G43" s="436"/>
      <c r="H43" s="436"/>
      <c r="I43" s="436"/>
      <c r="J43" s="436"/>
      <c r="K43" s="436"/>
      <c r="L43" s="436"/>
      <c r="M43" s="436"/>
      <c r="N43" s="436"/>
      <c r="O43" s="436"/>
      <c r="P43" s="436"/>
      <c r="Q43" s="436"/>
      <c r="R43" s="436"/>
      <c r="S43" s="436"/>
      <c r="T43" s="436"/>
      <c r="U43" s="436"/>
    </row>
    <row r="44" spans="1:23" ht="7.5" customHeight="1" thickTop="1" x14ac:dyDescent="0.35">
      <c r="C44" s="10"/>
      <c r="D44" s="10"/>
      <c r="E44" s="10"/>
      <c r="H44" s="22"/>
      <c r="I44" s="22"/>
      <c r="U44" s="4"/>
      <c r="V44" s="4"/>
    </row>
    <row r="45" spans="1:23" ht="12" customHeight="1" x14ac:dyDescent="0.35">
      <c r="H45" s="22"/>
      <c r="I45" s="22"/>
      <c r="R45" s="21"/>
      <c r="S45" s="21"/>
    </row>
    <row r="46" spans="1:23" ht="32" customHeight="1" x14ac:dyDescent="0.35">
      <c r="A46" s="4"/>
      <c r="B46" s="17" t="s">
        <v>269</v>
      </c>
      <c r="C46" s="448" t="s">
        <v>736</v>
      </c>
      <c r="D46" s="448"/>
      <c r="E46" s="448"/>
      <c r="F46" s="448"/>
      <c r="G46" s="448"/>
      <c r="H46" s="448"/>
      <c r="I46" s="448"/>
      <c r="J46" s="448"/>
      <c r="K46" s="448"/>
      <c r="L46" s="448"/>
      <c r="M46" s="448"/>
      <c r="N46" s="448"/>
      <c r="O46" s="448"/>
      <c r="P46" s="448"/>
      <c r="Q46" s="448"/>
      <c r="R46" s="448"/>
      <c r="S46" s="448"/>
      <c r="T46" s="448"/>
      <c r="U46" s="448"/>
      <c r="V46" s="4"/>
    </row>
    <row r="47" spans="1:23" ht="7.5" customHeight="1" x14ac:dyDescent="0.35">
      <c r="C47" s="10"/>
      <c r="D47" s="10"/>
      <c r="E47" s="10"/>
      <c r="U47" s="4"/>
      <c r="V47" s="4"/>
    </row>
    <row r="48" spans="1:23" ht="45.25" customHeight="1" x14ac:dyDescent="0.35">
      <c r="A48" s="12"/>
      <c r="C48" s="528" t="s">
        <v>732</v>
      </c>
      <c r="D48" s="528"/>
      <c r="E48" s="528"/>
      <c r="F48" s="528"/>
      <c r="G48" s="528"/>
      <c r="H48" s="528"/>
      <c r="I48" s="528"/>
      <c r="J48" s="528"/>
      <c r="K48" s="528"/>
      <c r="L48" s="528"/>
      <c r="M48" s="528"/>
      <c r="N48" s="528"/>
      <c r="O48" s="528"/>
      <c r="P48" s="528"/>
      <c r="Q48" s="528"/>
      <c r="R48" s="528"/>
      <c r="S48" s="528"/>
      <c r="T48" s="528"/>
      <c r="U48" s="528"/>
      <c r="V48" s="4"/>
      <c r="W48" s="337"/>
    </row>
    <row r="49" spans="1:22" ht="12" customHeight="1" x14ac:dyDescent="0.35">
      <c r="C49" s="10"/>
      <c r="D49" s="10"/>
      <c r="E49" s="10"/>
      <c r="U49" s="4"/>
      <c r="V49" s="4"/>
    </row>
    <row r="50" spans="1:22" ht="16" thickBot="1" x14ac:dyDescent="0.4">
      <c r="B50"/>
      <c r="C50" s="606" t="s">
        <v>387</v>
      </c>
      <c r="D50" s="606"/>
      <c r="E50" s="606"/>
      <c r="F50" s="606"/>
      <c r="G50" s="606"/>
      <c r="H50" s="606"/>
      <c r="I50" s="20"/>
      <c r="J50" s="436"/>
      <c r="K50" s="20"/>
      <c r="L50" s="20"/>
      <c r="M50" s="20"/>
      <c r="N50" s="20"/>
      <c r="O50" s="20"/>
      <c r="P50" s="20"/>
      <c r="Q50" s="20"/>
      <c r="R50" s="20"/>
      <c r="S50" s="20"/>
      <c r="T50" s="20"/>
      <c r="U50" s="20"/>
      <c r="V50" s="20"/>
    </row>
    <row r="51" spans="1:22" ht="16.5" thickTop="1" thickBot="1" x14ac:dyDescent="0.4">
      <c r="B51"/>
      <c r="C51" s="606"/>
      <c r="D51" s="606"/>
      <c r="E51" s="606"/>
      <c r="F51" s="606"/>
      <c r="G51" s="606"/>
      <c r="H51" s="606"/>
      <c r="I51" s="19"/>
      <c r="J51" s="436"/>
      <c r="K51" s="19"/>
      <c r="L51" s="19"/>
      <c r="M51" s="19"/>
      <c r="N51" s="19"/>
      <c r="O51" s="19"/>
      <c r="P51" s="19"/>
      <c r="Q51" s="19"/>
      <c r="R51" s="19"/>
      <c r="S51" s="19"/>
      <c r="T51" s="19"/>
      <c r="U51" s="19"/>
      <c r="V51" s="20"/>
    </row>
    <row r="52" spans="1:22" ht="12" customHeight="1" thickTop="1" x14ac:dyDescent="0.35">
      <c r="H52" s="22"/>
      <c r="I52" s="22"/>
      <c r="R52" s="21"/>
      <c r="S52" s="21"/>
    </row>
    <row r="53" spans="1:22" ht="15.5" customHeight="1" x14ac:dyDescent="0.35">
      <c r="C53" s="435" t="s">
        <v>388</v>
      </c>
      <c r="D53" s="435"/>
      <c r="E53" s="435"/>
      <c r="F53" s="435"/>
      <c r="G53" s="435"/>
      <c r="H53" s="435"/>
      <c r="I53" s="435"/>
      <c r="J53" s="435"/>
      <c r="K53" s="435"/>
      <c r="L53" s="435"/>
      <c r="M53" s="435"/>
      <c r="N53" s="435"/>
      <c r="O53" s="435"/>
      <c r="P53" s="435"/>
      <c r="Q53" s="435"/>
      <c r="R53" s="435"/>
      <c r="S53" s="435"/>
      <c r="T53" s="435"/>
      <c r="U53" s="435"/>
    </row>
    <row r="54" spans="1:22" x14ac:dyDescent="0.35">
      <c r="B54"/>
      <c r="C54" s="424" t="s">
        <v>735</v>
      </c>
      <c r="D54" s="424"/>
      <c r="E54" s="424"/>
      <c r="F54" s="424"/>
      <c r="G54" s="424"/>
      <c r="H54" s="424"/>
      <c r="I54" s="424"/>
      <c r="J54" s="424"/>
      <c r="K54" s="424"/>
      <c r="L54" s="424"/>
      <c r="M54" s="424"/>
      <c r="N54" s="424"/>
      <c r="O54" s="424"/>
      <c r="P54" s="424"/>
      <c r="Q54" s="424"/>
      <c r="R54" s="424"/>
      <c r="S54" s="424"/>
      <c r="T54" s="424"/>
      <c r="U54" s="424"/>
      <c r="V54" s="18"/>
    </row>
    <row r="55" spans="1:22" ht="7.5" customHeight="1" thickBot="1" x14ac:dyDescent="0.4">
      <c r="C55" s="10"/>
      <c r="D55" s="10"/>
      <c r="E55" s="10"/>
      <c r="U55" s="4"/>
      <c r="V55" s="4"/>
    </row>
    <row r="56" spans="1:22" ht="100" customHeight="1" thickBot="1" x14ac:dyDescent="0.4">
      <c r="C56" s="449"/>
      <c r="D56" s="450"/>
      <c r="E56" s="450"/>
      <c r="F56" s="450"/>
      <c r="G56" s="450"/>
      <c r="H56" s="450"/>
      <c r="I56" s="450"/>
      <c r="J56" s="450"/>
      <c r="K56" s="450"/>
      <c r="L56" s="450"/>
      <c r="M56" s="450"/>
      <c r="N56" s="450"/>
      <c r="O56" s="450"/>
      <c r="P56" s="450"/>
      <c r="Q56" s="450"/>
      <c r="R56" s="450"/>
      <c r="S56" s="450"/>
      <c r="T56" s="450"/>
      <c r="U56" s="451"/>
    </row>
    <row r="57" spans="1:22" ht="14.5" customHeight="1" x14ac:dyDescent="0.35">
      <c r="C57" s="169" t="s">
        <v>738</v>
      </c>
    </row>
    <row r="58" spans="1:22" ht="7.5" customHeight="1" x14ac:dyDescent="0.35">
      <c r="B58"/>
      <c r="C58" s="19"/>
      <c r="D58" s="19"/>
      <c r="E58" s="19"/>
      <c r="F58" s="19"/>
      <c r="G58" s="19"/>
      <c r="H58" s="19"/>
      <c r="I58" s="19"/>
      <c r="J58" s="19"/>
      <c r="K58" s="19"/>
      <c r="L58" s="19"/>
      <c r="M58" s="19"/>
      <c r="N58" s="19"/>
      <c r="O58" s="19"/>
      <c r="P58" s="19"/>
      <c r="Q58" s="19"/>
      <c r="R58" s="19"/>
      <c r="S58" s="19"/>
      <c r="V58" s="20"/>
    </row>
    <row r="59" spans="1:22" ht="32" customHeight="1" x14ac:dyDescent="0.35">
      <c r="A59" s="4"/>
      <c r="B59" s="17" t="s">
        <v>272</v>
      </c>
      <c r="C59" s="452" t="s">
        <v>436</v>
      </c>
      <c r="D59" s="448"/>
      <c r="E59" s="448"/>
      <c r="F59" s="448"/>
      <c r="G59" s="448"/>
      <c r="H59" s="448"/>
      <c r="I59" s="448"/>
      <c r="J59" s="448"/>
      <c r="K59" s="448"/>
      <c r="L59" s="448"/>
      <c r="M59" s="448"/>
      <c r="N59" s="448"/>
      <c r="O59" s="448"/>
      <c r="P59" s="448"/>
      <c r="Q59" s="448"/>
      <c r="R59" s="448"/>
      <c r="S59" s="448"/>
      <c r="T59" s="448"/>
      <c r="U59" s="448"/>
      <c r="V59" s="4"/>
    </row>
    <row r="60" spans="1:22" ht="7.5" customHeight="1" x14ac:dyDescent="0.35">
      <c r="C60" s="10"/>
      <c r="D60" s="10"/>
      <c r="E60" s="10"/>
      <c r="U60" s="4"/>
      <c r="V60" s="4"/>
    </row>
    <row r="61" spans="1:22" ht="35" customHeight="1" x14ac:dyDescent="0.35">
      <c r="A61" s="12"/>
      <c r="C61" s="528" t="s">
        <v>390</v>
      </c>
      <c r="D61" s="528"/>
      <c r="E61" s="528"/>
      <c r="F61" s="528"/>
      <c r="G61" s="528"/>
      <c r="H61" s="528"/>
      <c r="I61" s="528"/>
      <c r="J61" s="528"/>
      <c r="K61" s="528"/>
      <c r="L61" s="528"/>
      <c r="M61" s="528"/>
      <c r="N61" s="528"/>
      <c r="O61" s="528"/>
      <c r="P61" s="528"/>
      <c r="Q61" s="528"/>
      <c r="R61" s="528"/>
      <c r="S61" s="528"/>
      <c r="T61" s="528"/>
      <c r="U61" s="528"/>
      <c r="V61" s="4"/>
    </row>
    <row r="62" spans="1:22" ht="12" customHeight="1" x14ac:dyDescent="0.35">
      <c r="C62" s="10"/>
      <c r="D62" s="10"/>
      <c r="E62" s="10"/>
      <c r="U62" s="4"/>
      <c r="V62" s="4"/>
    </row>
    <row r="63" spans="1:22" ht="16.5" customHeight="1" thickBot="1" x14ac:dyDescent="0.4">
      <c r="A63" s="2"/>
      <c r="B63" s="2"/>
      <c r="C63" s="573" t="s">
        <v>506</v>
      </c>
      <c r="D63" s="573"/>
      <c r="E63" s="573"/>
      <c r="F63" s="573"/>
      <c r="G63" s="573"/>
      <c r="H63" s="573"/>
      <c r="I63" s="573"/>
      <c r="J63" s="573" t="s">
        <v>507</v>
      </c>
      <c r="K63" s="573"/>
      <c r="L63" s="573"/>
      <c r="M63" s="573"/>
      <c r="N63" s="573"/>
      <c r="O63" s="573"/>
      <c r="P63" s="573"/>
      <c r="Q63" s="573"/>
      <c r="R63" s="573"/>
      <c r="S63" s="573"/>
      <c r="T63" s="338" t="s">
        <v>508</v>
      </c>
      <c r="U63" s="39"/>
      <c r="V63" s="39"/>
    </row>
    <row r="64" spans="1:22" ht="18" customHeight="1" x14ac:dyDescent="0.35">
      <c r="A64" s="40"/>
      <c r="B64" s="40"/>
      <c r="C64" s="602" t="s">
        <v>389</v>
      </c>
      <c r="D64" s="603"/>
      <c r="E64" s="603"/>
      <c r="F64" s="603"/>
      <c r="G64" s="603"/>
      <c r="H64" s="603"/>
      <c r="I64" s="604"/>
      <c r="J64" s="497"/>
      <c r="K64" s="498"/>
      <c r="L64" s="498"/>
      <c r="M64" s="498"/>
      <c r="N64" s="498"/>
      <c r="O64" s="498"/>
      <c r="P64" s="498"/>
      <c r="Q64" s="498"/>
      <c r="R64" s="498"/>
      <c r="S64" s="499"/>
      <c r="T64" s="181"/>
      <c r="U64" s="40"/>
      <c r="V64" s="40"/>
    </row>
    <row r="65" spans="1:22" ht="18" customHeight="1" x14ac:dyDescent="0.35">
      <c r="A65" s="40"/>
      <c r="B65" s="40"/>
      <c r="C65" s="583" t="s">
        <v>505</v>
      </c>
      <c r="D65" s="584"/>
      <c r="E65" s="584"/>
      <c r="F65" s="584"/>
      <c r="G65" s="584"/>
      <c r="H65" s="584"/>
      <c r="I65" s="585"/>
      <c r="J65" s="484"/>
      <c r="K65" s="485"/>
      <c r="L65" s="485"/>
      <c r="M65" s="485"/>
      <c r="N65" s="485"/>
      <c r="O65" s="485"/>
      <c r="P65" s="485"/>
      <c r="Q65" s="485"/>
      <c r="R65" s="485"/>
      <c r="S65" s="486"/>
      <c r="T65" s="182"/>
      <c r="U65" s="40"/>
      <c r="V65" s="40"/>
    </row>
    <row r="66" spans="1:22" ht="18" customHeight="1" x14ac:dyDescent="0.35">
      <c r="A66" s="40"/>
      <c r="B66" s="40"/>
      <c r="C66" s="490" t="s">
        <v>515</v>
      </c>
      <c r="D66" s="453"/>
      <c r="E66" s="453"/>
      <c r="F66" s="453"/>
      <c r="G66" s="453"/>
      <c r="H66" s="453"/>
      <c r="I66" s="491"/>
      <c r="J66" s="487"/>
      <c r="K66" s="488"/>
      <c r="L66" s="488"/>
      <c r="M66" s="488"/>
      <c r="N66" s="488"/>
      <c r="O66" s="488"/>
      <c r="P66" s="488"/>
      <c r="Q66" s="488"/>
      <c r="R66" s="488"/>
      <c r="S66" s="489"/>
      <c r="T66" s="181"/>
      <c r="U66" s="40"/>
      <c r="V66" s="40"/>
    </row>
    <row r="67" spans="1:22" ht="18" customHeight="1" x14ac:dyDescent="0.35">
      <c r="A67" s="40"/>
      <c r="B67" s="40"/>
      <c r="C67" s="583" t="s">
        <v>299</v>
      </c>
      <c r="D67" s="584"/>
      <c r="E67" s="584"/>
      <c r="F67" s="584"/>
      <c r="G67" s="584"/>
      <c r="H67" s="584"/>
      <c r="I67" s="585"/>
      <c r="J67" s="484"/>
      <c r="K67" s="485"/>
      <c r="L67" s="485"/>
      <c r="M67" s="485"/>
      <c r="N67" s="485"/>
      <c r="O67" s="485"/>
      <c r="P67" s="485"/>
      <c r="Q67" s="485"/>
      <c r="R67" s="485"/>
      <c r="S67" s="486"/>
      <c r="T67" s="182"/>
      <c r="U67" s="40"/>
      <c r="V67" s="40"/>
    </row>
    <row r="68" spans="1:22" ht="18" customHeight="1" x14ac:dyDescent="0.35">
      <c r="A68" s="40"/>
      <c r="B68" s="40"/>
      <c r="C68" s="490" t="s">
        <v>301</v>
      </c>
      <c r="D68" s="453"/>
      <c r="E68" s="453"/>
      <c r="F68" s="453"/>
      <c r="G68" s="453"/>
      <c r="H68" s="453"/>
      <c r="I68" s="491"/>
      <c r="J68" s="487"/>
      <c r="K68" s="488"/>
      <c r="L68" s="488"/>
      <c r="M68" s="488"/>
      <c r="N68" s="488"/>
      <c r="O68" s="488"/>
      <c r="P68" s="488"/>
      <c r="Q68" s="488"/>
      <c r="R68" s="488"/>
      <c r="S68" s="489"/>
      <c r="T68" s="181"/>
      <c r="U68" s="40"/>
      <c r="V68" s="40"/>
    </row>
    <row r="69" spans="1:22" ht="18" customHeight="1" x14ac:dyDescent="0.35">
      <c r="A69" s="40"/>
      <c r="B69" s="40"/>
      <c r="C69" s="583" t="s">
        <v>300</v>
      </c>
      <c r="D69" s="584"/>
      <c r="E69" s="584"/>
      <c r="F69" s="584"/>
      <c r="G69" s="584"/>
      <c r="H69" s="584"/>
      <c r="I69" s="585"/>
      <c r="J69" s="484"/>
      <c r="K69" s="485"/>
      <c r="L69" s="485"/>
      <c r="M69" s="485"/>
      <c r="N69" s="485"/>
      <c r="O69" s="485"/>
      <c r="P69" s="485"/>
      <c r="Q69" s="485"/>
      <c r="R69" s="485"/>
      <c r="S69" s="486"/>
      <c r="T69" s="182"/>
      <c r="U69" s="40"/>
      <c r="V69" s="40"/>
    </row>
    <row r="70" spans="1:22" ht="18" customHeight="1" x14ac:dyDescent="0.35">
      <c r="A70" s="40"/>
      <c r="B70" s="40"/>
      <c r="C70" s="490" t="s">
        <v>302</v>
      </c>
      <c r="D70" s="453"/>
      <c r="E70" s="453"/>
      <c r="F70" s="453"/>
      <c r="G70" s="453"/>
      <c r="H70" s="453"/>
      <c r="I70" s="491"/>
      <c r="J70" s="487"/>
      <c r="K70" s="488"/>
      <c r="L70" s="488"/>
      <c r="M70" s="488"/>
      <c r="N70" s="488"/>
      <c r="O70" s="488"/>
      <c r="P70" s="488"/>
      <c r="Q70" s="488"/>
      <c r="R70" s="488"/>
      <c r="S70" s="489"/>
      <c r="T70" s="181"/>
      <c r="U70" s="40"/>
      <c r="V70" s="40"/>
    </row>
    <row r="71" spans="1:22" ht="18" customHeight="1" x14ac:dyDescent="0.35">
      <c r="A71" s="40"/>
      <c r="B71" s="40"/>
      <c r="C71" s="583" t="s">
        <v>303</v>
      </c>
      <c r="D71" s="584"/>
      <c r="E71" s="584"/>
      <c r="F71" s="584"/>
      <c r="G71" s="584"/>
      <c r="H71" s="584"/>
      <c r="I71" s="585"/>
      <c r="J71" s="484"/>
      <c r="K71" s="485"/>
      <c r="L71" s="485"/>
      <c r="M71" s="485"/>
      <c r="N71" s="485"/>
      <c r="O71" s="485"/>
      <c r="P71" s="485"/>
      <c r="Q71" s="485"/>
      <c r="R71" s="485"/>
      <c r="S71" s="486"/>
      <c r="T71" s="182"/>
      <c r="U71" s="40"/>
      <c r="V71" s="40"/>
    </row>
    <row r="72" spans="1:22" ht="18" customHeight="1" x14ac:dyDescent="0.35">
      <c r="A72" s="40"/>
      <c r="B72" s="40"/>
      <c r="C72" s="490" t="s">
        <v>305</v>
      </c>
      <c r="D72" s="453"/>
      <c r="E72" s="453"/>
      <c r="F72" s="453"/>
      <c r="G72" s="453"/>
      <c r="H72" s="453"/>
      <c r="I72" s="491"/>
      <c r="J72" s="487"/>
      <c r="K72" s="488"/>
      <c r="L72" s="488"/>
      <c r="M72" s="488"/>
      <c r="N72" s="488"/>
      <c r="O72" s="488"/>
      <c r="P72" s="488"/>
      <c r="Q72" s="488"/>
      <c r="R72" s="488"/>
      <c r="S72" s="489"/>
      <c r="T72" s="181"/>
      <c r="U72" s="40"/>
      <c r="V72" s="40"/>
    </row>
    <row r="73" spans="1:22" ht="18" customHeight="1" thickBot="1" x14ac:dyDescent="0.4">
      <c r="A73" s="40"/>
      <c r="B73" s="40"/>
      <c r="C73" s="586" t="s">
        <v>304</v>
      </c>
      <c r="D73" s="587"/>
      <c r="E73" s="587"/>
      <c r="F73" s="587"/>
      <c r="G73" s="587"/>
      <c r="H73" s="587"/>
      <c r="I73" s="588"/>
      <c r="J73" s="518"/>
      <c r="K73" s="519"/>
      <c r="L73" s="519"/>
      <c r="M73" s="519"/>
      <c r="N73" s="519"/>
      <c r="O73" s="519"/>
      <c r="P73" s="519"/>
      <c r="Q73" s="519"/>
      <c r="R73" s="519"/>
      <c r="S73" s="520"/>
      <c r="T73" s="183"/>
      <c r="U73" s="40"/>
      <c r="V73" s="40"/>
    </row>
    <row r="74" spans="1:22" ht="7.5" customHeight="1" x14ac:dyDescent="0.35">
      <c r="C74" s="10"/>
      <c r="D74" s="10"/>
      <c r="E74" s="10"/>
      <c r="S74" s="4"/>
      <c r="T74" s="4"/>
    </row>
    <row r="75" spans="1:22" ht="12" customHeight="1" x14ac:dyDescent="0.35"/>
    <row r="76" spans="1:22" ht="32" customHeight="1" x14ac:dyDescent="0.35">
      <c r="A76" s="4"/>
      <c r="B76" s="17" t="s">
        <v>273</v>
      </c>
      <c r="C76" s="448" t="s">
        <v>437</v>
      </c>
      <c r="D76" s="448"/>
      <c r="E76" s="448"/>
      <c r="F76" s="448"/>
      <c r="G76" s="448"/>
      <c r="H76" s="448"/>
      <c r="I76" s="448"/>
      <c r="J76" s="448"/>
      <c r="K76" s="448"/>
      <c r="L76" s="448"/>
      <c r="M76" s="448"/>
      <c r="N76" s="448"/>
      <c r="O76" s="448"/>
      <c r="P76" s="448"/>
      <c r="Q76" s="448"/>
      <c r="R76" s="448"/>
      <c r="S76" s="448"/>
      <c r="T76" s="448"/>
      <c r="U76" s="448"/>
      <c r="V76" s="4"/>
    </row>
    <row r="77" spans="1:22" ht="7.5" customHeight="1" x14ac:dyDescent="0.35">
      <c r="C77" s="10"/>
      <c r="D77" s="10"/>
      <c r="E77" s="10"/>
      <c r="U77" s="4"/>
      <c r="V77" s="4"/>
    </row>
    <row r="78" spans="1:22" ht="16.5" customHeight="1" thickBot="1" x14ac:dyDescent="0.4">
      <c r="A78" s="2"/>
      <c r="B78" s="2"/>
      <c r="C78" s="573" t="s">
        <v>506</v>
      </c>
      <c r="D78" s="573"/>
      <c r="E78" s="573"/>
      <c r="F78" s="573"/>
      <c r="G78" s="573"/>
      <c r="H78" s="573"/>
      <c r="I78" s="573"/>
      <c r="J78" s="573" t="s">
        <v>516</v>
      </c>
      <c r="K78" s="573"/>
      <c r="L78" s="573"/>
      <c r="M78" s="573"/>
      <c r="N78" s="573"/>
      <c r="O78" s="573"/>
      <c r="P78" s="573"/>
      <c r="Q78" s="573"/>
      <c r="R78" s="573"/>
      <c r="S78" s="573" t="s">
        <v>504</v>
      </c>
      <c r="T78" s="573"/>
      <c r="U78" s="39"/>
      <c r="V78" s="39"/>
    </row>
    <row r="79" spans="1:22" ht="18" customHeight="1" x14ac:dyDescent="0.35">
      <c r="A79" s="40"/>
      <c r="B79" s="40"/>
      <c r="C79" s="597" t="s">
        <v>396</v>
      </c>
      <c r="D79" s="598"/>
      <c r="E79" s="598"/>
      <c r="F79" s="598"/>
      <c r="G79" s="598"/>
      <c r="H79" s="598"/>
      <c r="I79" s="599"/>
      <c r="J79" s="600"/>
      <c r="K79" s="600"/>
      <c r="L79" s="600"/>
      <c r="M79" s="600"/>
      <c r="N79" s="600"/>
      <c r="O79" s="600"/>
      <c r="P79" s="600"/>
      <c r="Q79" s="600"/>
      <c r="R79" s="600"/>
      <c r="S79" s="601"/>
      <c r="T79" s="601"/>
      <c r="U79" s="40"/>
      <c r="V79" s="40"/>
    </row>
    <row r="80" spans="1:22" ht="18" customHeight="1" x14ac:dyDescent="0.35">
      <c r="A80" s="40"/>
      <c r="B80" s="40"/>
      <c r="C80" s="583" t="s">
        <v>393</v>
      </c>
      <c r="D80" s="584"/>
      <c r="E80" s="584"/>
      <c r="F80" s="584"/>
      <c r="G80" s="584"/>
      <c r="H80" s="584"/>
      <c r="I80" s="585"/>
      <c r="J80" s="511"/>
      <c r="K80" s="511"/>
      <c r="L80" s="511"/>
      <c r="M80" s="511"/>
      <c r="N80" s="511"/>
      <c r="O80" s="511"/>
      <c r="P80" s="511"/>
      <c r="Q80" s="511"/>
      <c r="R80" s="511"/>
      <c r="S80" s="580"/>
      <c r="T80" s="580"/>
      <c r="U80" s="40"/>
      <c r="V80" s="40"/>
    </row>
    <row r="81" spans="1:22" ht="18" customHeight="1" x14ac:dyDescent="0.35">
      <c r="A81" s="40"/>
      <c r="B81" s="40"/>
      <c r="C81" s="490" t="s">
        <v>399</v>
      </c>
      <c r="D81" s="453"/>
      <c r="E81" s="453"/>
      <c r="F81" s="453"/>
      <c r="G81" s="453"/>
      <c r="H81" s="453"/>
      <c r="I81" s="491"/>
      <c r="J81" s="581"/>
      <c r="K81" s="581"/>
      <c r="L81" s="581"/>
      <c r="M81" s="581"/>
      <c r="N81" s="581"/>
      <c r="O81" s="581"/>
      <c r="P81" s="581"/>
      <c r="Q81" s="581"/>
      <c r="R81" s="581"/>
      <c r="S81" s="582"/>
      <c r="T81" s="582"/>
      <c r="U81" s="40"/>
      <c r="V81" s="40"/>
    </row>
    <row r="82" spans="1:22" ht="18" customHeight="1" x14ac:dyDescent="0.35">
      <c r="A82" s="40"/>
      <c r="B82" s="40"/>
      <c r="C82" s="583" t="s">
        <v>400</v>
      </c>
      <c r="D82" s="584"/>
      <c r="E82" s="584"/>
      <c r="F82" s="584"/>
      <c r="G82" s="584"/>
      <c r="H82" s="584"/>
      <c r="I82" s="585"/>
      <c r="J82" s="511"/>
      <c r="K82" s="511"/>
      <c r="L82" s="511"/>
      <c r="M82" s="511"/>
      <c r="N82" s="511"/>
      <c r="O82" s="511"/>
      <c r="P82" s="511"/>
      <c r="Q82" s="511"/>
      <c r="R82" s="511"/>
      <c r="S82" s="580"/>
      <c r="T82" s="580"/>
      <c r="U82" s="40"/>
      <c r="V82" s="40"/>
    </row>
    <row r="83" spans="1:22" ht="18" customHeight="1" x14ac:dyDescent="0.35">
      <c r="A83" s="40"/>
      <c r="B83" s="40"/>
      <c r="C83" s="490" t="s">
        <v>397</v>
      </c>
      <c r="D83" s="453"/>
      <c r="E83" s="453"/>
      <c r="F83" s="453"/>
      <c r="G83" s="453"/>
      <c r="H83" s="453"/>
      <c r="I83" s="491"/>
      <c r="J83" s="581"/>
      <c r="K83" s="581"/>
      <c r="L83" s="581"/>
      <c r="M83" s="581"/>
      <c r="N83" s="581"/>
      <c r="O83" s="581"/>
      <c r="P83" s="581"/>
      <c r="Q83" s="581"/>
      <c r="R83" s="581"/>
      <c r="S83" s="582"/>
      <c r="T83" s="582"/>
      <c r="U83" s="40"/>
      <c r="V83" s="40"/>
    </row>
    <row r="84" spans="1:22" ht="18" customHeight="1" x14ac:dyDescent="0.35">
      <c r="A84" s="40"/>
      <c r="B84" s="40"/>
      <c r="C84" s="583" t="s">
        <v>398</v>
      </c>
      <c r="D84" s="584"/>
      <c r="E84" s="584"/>
      <c r="F84" s="584"/>
      <c r="G84" s="584"/>
      <c r="H84" s="584"/>
      <c r="I84" s="585"/>
      <c r="J84" s="511"/>
      <c r="K84" s="511"/>
      <c r="L84" s="511"/>
      <c r="M84" s="511"/>
      <c r="N84" s="511"/>
      <c r="O84" s="511"/>
      <c r="P84" s="511"/>
      <c r="Q84" s="511"/>
      <c r="R84" s="511"/>
      <c r="S84" s="580"/>
      <c r="T84" s="580"/>
      <c r="U84" s="40"/>
      <c r="V84" s="40"/>
    </row>
    <row r="85" spans="1:22" ht="18" customHeight="1" x14ac:dyDescent="0.35">
      <c r="A85" s="40"/>
      <c r="B85" s="40"/>
      <c r="C85" s="490" t="s">
        <v>330</v>
      </c>
      <c r="D85" s="453"/>
      <c r="E85" s="453"/>
      <c r="F85" s="453"/>
      <c r="G85" s="453"/>
      <c r="H85" s="453"/>
      <c r="I85" s="491"/>
      <c r="J85" s="581"/>
      <c r="K85" s="581"/>
      <c r="L85" s="581"/>
      <c r="M85" s="581"/>
      <c r="N85" s="581"/>
      <c r="O85" s="581"/>
      <c r="P85" s="581"/>
      <c r="Q85" s="581"/>
      <c r="R85" s="581"/>
      <c r="S85" s="582"/>
      <c r="T85" s="582"/>
      <c r="U85" s="40"/>
      <c r="V85" s="40"/>
    </row>
    <row r="86" spans="1:22" ht="18" customHeight="1" x14ac:dyDescent="0.35">
      <c r="A86" s="40"/>
      <c r="B86" s="40"/>
      <c r="C86" s="583" t="s">
        <v>330</v>
      </c>
      <c r="D86" s="584"/>
      <c r="E86" s="584"/>
      <c r="F86" s="584"/>
      <c r="G86" s="584"/>
      <c r="H86" s="584"/>
      <c r="I86" s="585"/>
      <c r="J86" s="511"/>
      <c r="K86" s="511"/>
      <c r="L86" s="511"/>
      <c r="M86" s="511"/>
      <c r="N86" s="511"/>
      <c r="O86" s="511"/>
      <c r="P86" s="511"/>
      <c r="Q86" s="511"/>
      <c r="R86" s="511"/>
      <c r="S86" s="580"/>
      <c r="T86" s="580"/>
      <c r="U86" s="40"/>
      <c r="V86" s="40"/>
    </row>
    <row r="87" spans="1:22" ht="18" customHeight="1" thickBot="1" x14ac:dyDescent="0.4">
      <c r="C87" s="590" t="s">
        <v>330</v>
      </c>
      <c r="D87" s="591"/>
      <c r="E87" s="591"/>
      <c r="F87" s="591"/>
      <c r="G87" s="591"/>
      <c r="H87" s="591"/>
      <c r="I87" s="592"/>
      <c r="J87" s="593"/>
      <c r="K87" s="594"/>
      <c r="L87" s="594"/>
      <c r="M87" s="594"/>
      <c r="N87" s="594"/>
      <c r="O87" s="594"/>
      <c r="P87" s="594"/>
      <c r="Q87" s="594"/>
      <c r="R87" s="595"/>
      <c r="S87" s="596"/>
      <c r="T87" s="596"/>
    </row>
    <row r="88" spans="1:22" ht="7.5" customHeight="1" x14ac:dyDescent="0.35">
      <c r="C88" s="10"/>
      <c r="D88" s="10"/>
      <c r="E88" s="10"/>
      <c r="S88" s="4"/>
      <c r="T88" s="4"/>
    </row>
    <row r="89" spans="1:22" ht="12" customHeight="1" x14ac:dyDescent="0.35"/>
    <row r="90" spans="1:22" ht="32" customHeight="1" x14ac:dyDescent="0.35">
      <c r="A90" s="4"/>
      <c r="B90" s="17" t="s">
        <v>289</v>
      </c>
      <c r="C90" s="448" t="s">
        <v>438</v>
      </c>
      <c r="D90" s="448"/>
      <c r="E90" s="448"/>
      <c r="F90" s="448"/>
      <c r="G90" s="448"/>
      <c r="H90" s="448"/>
      <c r="I90" s="448"/>
      <c r="J90" s="448"/>
      <c r="K90" s="448"/>
      <c r="L90" s="448"/>
      <c r="M90" s="448"/>
      <c r="N90" s="448"/>
      <c r="O90" s="448"/>
      <c r="P90" s="448"/>
      <c r="Q90" s="448"/>
      <c r="R90" s="448"/>
      <c r="S90" s="448"/>
      <c r="T90" s="448"/>
      <c r="U90" s="448"/>
      <c r="V90" s="4"/>
    </row>
    <row r="91" spans="1:22" ht="7.5" customHeight="1" x14ac:dyDescent="0.35">
      <c r="C91" s="10"/>
      <c r="D91" s="10"/>
      <c r="E91" s="10"/>
      <c r="U91" s="4"/>
      <c r="V91" s="4"/>
    </row>
    <row r="92" spans="1:22" s="12" customFormat="1" ht="35" customHeight="1" x14ac:dyDescent="0.35">
      <c r="B92" s="11"/>
      <c r="C92" s="442" t="s">
        <v>431</v>
      </c>
      <c r="D92" s="442"/>
      <c r="E92" s="442"/>
      <c r="F92" s="442"/>
      <c r="G92" s="442"/>
      <c r="H92" s="442"/>
      <c r="I92" s="442"/>
      <c r="J92" s="442"/>
      <c r="K92" s="442"/>
      <c r="L92" s="442"/>
      <c r="M92" s="442"/>
      <c r="N92" s="442"/>
      <c r="O92" s="442"/>
      <c r="P92" s="442"/>
      <c r="Q92" s="442"/>
      <c r="R92" s="442"/>
      <c r="S92" s="442"/>
      <c r="T92" s="442"/>
      <c r="U92" s="442"/>
    </row>
    <row r="93" spans="1:22" ht="12" customHeight="1" x14ac:dyDescent="0.35">
      <c r="C93" s="10"/>
      <c r="D93" s="10"/>
      <c r="E93" s="10"/>
      <c r="U93" s="4"/>
      <c r="V93" s="4"/>
    </row>
    <row r="94" spans="1:22" ht="16.5" customHeight="1" thickBot="1" x14ac:dyDescent="0.4">
      <c r="A94" s="2"/>
      <c r="B94" s="2"/>
      <c r="C94" s="573" t="s">
        <v>506</v>
      </c>
      <c r="D94" s="573"/>
      <c r="E94" s="573"/>
      <c r="F94" s="573"/>
      <c r="G94" s="573"/>
      <c r="H94" s="573"/>
      <c r="I94" s="573"/>
      <c r="J94" s="573" t="s">
        <v>516</v>
      </c>
      <c r="K94" s="573"/>
      <c r="L94" s="573"/>
      <c r="M94" s="573"/>
      <c r="N94" s="573"/>
      <c r="O94" s="573"/>
      <c r="P94" s="573"/>
      <c r="Q94" s="573"/>
      <c r="R94" s="573"/>
      <c r="S94" s="573" t="s">
        <v>504</v>
      </c>
      <c r="T94" s="573"/>
      <c r="U94" s="39"/>
      <c r="V94" s="39"/>
    </row>
    <row r="95" spans="1:22" ht="18" customHeight="1" x14ac:dyDescent="0.35">
      <c r="A95" s="40"/>
      <c r="B95" s="40"/>
      <c r="C95" s="490" t="s">
        <v>391</v>
      </c>
      <c r="D95" s="453"/>
      <c r="E95" s="453"/>
      <c r="F95" s="453"/>
      <c r="G95" s="453"/>
      <c r="H95" s="453"/>
      <c r="I95" s="491"/>
      <c r="J95" s="581"/>
      <c r="K95" s="581"/>
      <c r="L95" s="581"/>
      <c r="M95" s="581"/>
      <c r="N95" s="581"/>
      <c r="O95" s="581"/>
      <c r="P95" s="581"/>
      <c r="Q95" s="581"/>
      <c r="R95" s="581"/>
      <c r="S95" s="582"/>
      <c r="T95" s="582"/>
      <c r="U95" s="40"/>
      <c r="V95" s="40"/>
    </row>
    <row r="96" spans="1:22" ht="18" customHeight="1" x14ac:dyDescent="0.35">
      <c r="A96" s="40"/>
      <c r="B96" s="40"/>
      <c r="C96" s="583" t="s">
        <v>392</v>
      </c>
      <c r="D96" s="584"/>
      <c r="E96" s="584"/>
      <c r="F96" s="584"/>
      <c r="G96" s="584"/>
      <c r="H96" s="584"/>
      <c r="I96" s="585"/>
      <c r="J96" s="511"/>
      <c r="K96" s="511"/>
      <c r="L96" s="511"/>
      <c r="M96" s="511"/>
      <c r="N96" s="511"/>
      <c r="O96" s="511"/>
      <c r="P96" s="511"/>
      <c r="Q96" s="511"/>
      <c r="R96" s="511"/>
      <c r="S96" s="580"/>
      <c r="T96" s="580"/>
      <c r="U96" s="40"/>
      <c r="V96" s="40"/>
    </row>
    <row r="97" spans="1:22" ht="18" customHeight="1" x14ac:dyDescent="0.35">
      <c r="A97" s="40"/>
      <c r="B97" s="40"/>
      <c r="C97" s="490" t="s">
        <v>395</v>
      </c>
      <c r="D97" s="453"/>
      <c r="E97" s="453"/>
      <c r="F97" s="453"/>
      <c r="G97" s="453"/>
      <c r="H97" s="453"/>
      <c r="I97" s="491"/>
      <c r="J97" s="581"/>
      <c r="K97" s="581"/>
      <c r="L97" s="581"/>
      <c r="M97" s="581"/>
      <c r="N97" s="581"/>
      <c r="O97" s="581"/>
      <c r="P97" s="581"/>
      <c r="Q97" s="581"/>
      <c r="R97" s="581"/>
      <c r="S97" s="582"/>
      <c r="T97" s="582"/>
      <c r="U97" s="40"/>
      <c r="V97" s="40"/>
    </row>
    <row r="98" spans="1:22" ht="18" customHeight="1" x14ac:dyDescent="0.35">
      <c r="A98" s="40"/>
      <c r="B98" s="40"/>
      <c r="C98" s="583" t="s">
        <v>402</v>
      </c>
      <c r="D98" s="584"/>
      <c r="E98" s="584"/>
      <c r="F98" s="584"/>
      <c r="G98" s="584"/>
      <c r="H98" s="584"/>
      <c r="I98" s="585"/>
      <c r="J98" s="511"/>
      <c r="K98" s="511"/>
      <c r="L98" s="511"/>
      <c r="M98" s="511"/>
      <c r="N98" s="511"/>
      <c r="O98" s="511"/>
      <c r="P98" s="511"/>
      <c r="Q98" s="511"/>
      <c r="R98" s="511"/>
      <c r="S98" s="580"/>
      <c r="T98" s="580"/>
      <c r="U98" s="40"/>
      <c r="V98" s="40"/>
    </row>
    <row r="99" spans="1:22" ht="18" customHeight="1" x14ac:dyDescent="0.35">
      <c r="A99" s="40"/>
      <c r="B99" s="40"/>
      <c r="C99" s="490" t="s">
        <v>407</v>
      </c>
      <c r="D99" s="453"/>
      <c r="E99" s="453"/>
      <c r="F99" s="453"/>
      <c r="G99" s="453"/>
      <c r="H99" s="453"/>
      <c r="I99" s="491"/>
      <c r="J99" s="581"/>
      <c r="K99" s="581"/>
      <c r="L99" s="581"/>
      <c r="M99" s="581"/>
      <c r="N99" s="581"/>
      <c r="O99" s="581"/>
      <c r="P99" s="581"/>
      <c r="Q99" s="581"/>
      <c r="R99" s="581"/>
      <c r="S99" s="582"/>
      <c r="T99" s="582"/>
      <c r="U99" s="40"/>
      <c r="V99" s="40"/>
    </row>
    <row r="100" spans="1:22" ht="18" customHeight="1" x14ac:dyDescent="0.35">
      <c r="A100" s="40"/>
      <c r="B100" s="40"/>
      <c r="C100" s="583" t="s">
        <v>408</v>
      </c>
      <c r="D100" s="584"/>
      <c r="E100" s="584"/>
      <c r="F100" s="584"/>
      <c r="G100" s="584"/>
      <c r="H100" s="584"/>
      <c r="I100" s="585"/>
      <c r="J100" s="511"/>
      <c r="K100" s="511"/>
      <c r="L100" s="511"/>
      <c r="M100" s="511"/>
      <c r="N100" s="511"/>
      <c r="O100" s="511"/>
      <c r="P100" s="511"/>
      <c r="Q100" s="511"/>
      <c r="R100" s="511"/>
      <c r="S100" s="580"/>
      <c r="T100" s="580"/>
      <c r="U100" s="40"/>
      <c r="V100" s="40"/>
    </row>
    <row r="101" spans="1:22" ht="18" customHeight="1" x14ac:dyDescent="0.35">
      <c r="A101" s="40"/>
      <c r="B101" s="40"/>
      <c r="C101" s="490" t="s">
        <v>409</v>
      </c>
      <c r="D101" s="453"/>
      <c r="E101" s="453"/>
      <c r="F101" s="453"/>
      <c r="G101" s="453"/>
      <c r="H101" s="453"/>
      <c r="I101" s="491"/>
      <c r="J101" s="581"/>
      <c r="K101" s="581"/>
      <c r="L101" s="581"/>
      <c r="M101" s="581"/>
      <c r="N101" s="581"/>
      <c r="O101" s="581"/>
      <c r="P101" s="581"/>
      <c r="Q101" s="581"/>
      <c r="R101" s="581"/>
      <c r="S101" s="582"/>
      <c r="T101" s="582"/>
      <c r="U101" s="40"/>
      <c r="V101" s="40"/>
    </row>
    <row r="102" spans="1:22" ht="18" customHeight="1" x14ac:dyDescent="0.35">
      <c r="C102" s="583" t="s">
        <v>410</v>
      </c>
      <c r="D102" s="584"/>
      <c r="E102" s="584"/>
      <c r="F102" s="584"/>
      <c r="G102" s="584"/>
      <c r="H102" s="584"/>
      <c r="I102" s="585"/>
      <c r="J102" s="511"/>
      <c r="K102" s="511"/>
      <c r="L102" s="511"/>
      <c r="M102" s="511"/>
      <c r="N102" s="511"/>
      <c r="O102" s="511"/>
      <c r="P102" s="511"/>
      <c r="Q102" s="511"/>
      <c r="R102" s="511"/>
      <c r="S102" s="580"/>
      <c r="T102" s="580"/>
    </row>
    <row r="103" spans="1:22" ht="18" customHeight="1" x14ac:dyDescent="0.35">
      <c r="A103" s="40"/>
      <c r="B103" s="40"/>
      <c r="C103" s="490" t="s">
        <v>411</v>
      </c>
      <c r="D103" s="453"/>
      <c r="E103" s="453"/>
      <c r="F103" s="453"/>
      <c r="G103" s="453"/>
      <c r="H103" s="453"/>
      <c r="I103" s="491"/>
      <c r="J103" s="581"/>
      <c r="K103" s="581"/>
      <c r="L103" s="581"/>
      <c r="M103" s="581"/>
      <c r="N103" s="581"/>
      <c r="O103" s="581"/>
      <c r="P103" s="581"/>
      <c r="Q103" s="581"/>
      <c r="R103" s="581"/>
      <c r="S103" s="582"/>
      <c r="T103" s="582"/>
      <c r="U103" s="40"/>
      <c r="V103" s="40"/>
    </row>
    <row r="104" spans="1:22" ht="18" customHeight="1" x14ac:dyDescent="0.35">
      <c r="C104" s="583" t="s">
        <v>394</v>
      </c>
      <c r="D104" s="584"/>
      <c r="E104" s="584"/>
      <c r="F104" s="584"/>
      <c r="G104" s="584"/>
      <c r="H104" s="584"/>
      <c r="I104" s="585"/>
      <c r="J104" s="511"/>
      <c r="K104" s="511"/>
      <c r="L104" s="511"/>
      <c r="M104" s="511"/>
      <c r="N104" s="511"/>
      <c r="O104" s="511"/>
      <c r="P104" s="511"/>
      <c r="Q104" s="511"/>
      <c r="R104" s="511"/>
      <c r="S104" s="580"/>
      <c r="T104" s="580"/>
    </row>
    <row r="105" spans="1:22" ht="18" customHeight="1" x14ac:dyDescent="0.35">
      <c r="A105" s="40"/>
      <c r="B105" s="40"/>
      <c r="C105" s="490" t="s">
        <v>412</v>
      </c>
      <c r="D105" s="453"/>
      <c r="E105" s="453"/>
      <c r="F105" s="453"/>
      <c r="G105" s="453"/>
      <c r="H105" s="453"/>
      <c r="I105" s="491"/>
      <c r="J105" s="581"/>
      <c r="K105" s="581"/>
      <c r="L105" s="581"/>
      <c r="M105" s="581"/>
      <c r="N105" s="581"/>
      <c r="O105" s="581"/>
      <c r="P105" s="581"/>
      <c r="Q105" s="581"/>
      <c r="R105" s="581"/>
      <c r="S105" s="582"/>
      <c r="T105" s="582"/>
      <c r="U105" s="40"/>
      <c r="V105" s="40"/>
    </row>
    <row r="106" spans="1:22" ht="18" customHeight="1" x14ac:dyDescent="0.35">
      <c r="A106" s="40"/>
      <c r="B106" s="40"/>
      <c r="C106" s="583" t="s">
        <v>413</v>
      </c>
      <c r="D106" s="584"/>
      <c r="E106" s="584"/>
      <c r="F106" s="584"/>
      <c r="G106" s="584"/>
      <c r="H106" s="584"/>
      <c r="I106" s="585"/>
      <c r="J106" s="511"/>
      <c r="K106" s="511"/>
      <c r="L106" s="511"/>
      <c r="M106" s="511"/>
      <c r="N106" s="511"/>
      <c r="O106" s="511"/>
      <c r="P106" s="511"/>
      <c r="Q106" s="511"/>
      <c r="R106" s="511"/>
      <c r="S106" s="580"/>
      <c r="T106" s="580"/>
      <c r="U106" s="40"/>
      <c r="V106" s="40"/>
    </row>
    <row r="107" spans="1:22" ht="18" customHeight="1" x14ac:dyDescent="0.35">
      <c r="A107" s="40"/>
      <c r="B107" s="40"/>
      <c r="C107" s="490" t="s">
        <v>414</v>
      </c>
      <c r="D107" s="453"/>
      <c r="E107" s="453"/>
      <c r="F107" s="453"/>
      <c r="G107" s="453"/>
      <c r="H107" s="453"/>
      <c r="I107" s="491"/>
      <c r="J107" s="581"/>
      <c r="K107" s="581"/>
      <c r="L107" s="581"/>
      <c r="M107" s="581"/>
      <c r="N107" s="581"/>
      <c r="O107" s="581"/>
      <c r="P107" s="581"/>
      <c r="Q107" s="581"/>
      <c r="R107" s="581"/>
      <c r="S107" s="582"/>
      <c r="T107" s="582"/>
      <c r="U107" s="40"/>
      <c r="V107" s="40"/>
    </row>
    <row r="108" spans="1:22" ht="18" customHeight="1" x14ac:dyDescent="0.35">
      <c r="A108" s="40"/>
      <c r="B108" s="40"/>
      <c r="C108" s="583" t="s">
        <v>415</v>
      </c>
      <c r="D108" s="584"/>
      <c r="E108" s="584"/>
      <c r="F108" s="584"/>
      <c r="G108" s="584"/>
      <c r="H108" s="584"/>
      <c r="I108" s="585"/>
      <c r="J108" s="511"/>
      <c r="K108" s="511"/>
      <c r="L108" s="511"/>
      <c r="M108" s="511"/>
      <c r="N108" s="511"/>
      <c r="O108" s="511"/>
      <c r="P108" s="511"/>
      <c r="Q108" s="511"/>
      <c r="R108" s="511"/>
      <c r="S108" s="580"/>
      <c r="T108" s="580"/>
      <c r="U108" s="40"/>
      <c r="V108" s="40"/>
    </row>
    <row r="109" spans="1:22" ht="18" customHeight="1" x14ac:dyDescent="0.35">
      <c r="A109" s="40"/>
      <c r="B109" s="40"/>
      <c r="C109" s="490" t="s">
        <v>416</v>
      </c>
      <c r="D109" s="453"/>
      <c r="E109" s="453"/>
      <c r="F109" s="453"/>
      <c r="G109" s="453"/>
      <c r="H109" s="453"/>
      <c r="I109" s="491"/>
      <c r="J109" s="581"/>
      <c r="K109" s="581"/>
      <c r="L109" s="581"/>
      <c r="M109" s="581"/>
      <c r="N109" s="581"/>
      <c r="O109" s="581"/>
      <c r="P109" s="581"/>
      <c r="Q109" s="581"/>
      <c r="R109" s="581"/>
      <c r="S109" s="582"/>
      <c r="T109" s="582"/>
      <c r="U109" s="40"/>
      <c r="V109" s="40"/>
    </row>
    <row r="110" spans="1:22" ht="18" customHeight="1" x14ac:dyDescent="0.35">
      <c r="A110" s="40"/>
      <c r="B110" s="40"/>
      <c r="C110" s="583" t="s">
        <v>417</v>
      </c>
      <c r="D110" s="584"/>
      <c r="E110" s="584"/>
      <c r="F110" s="584"/>
      <c r="G110" s="584"/>
      <c r="H110" s="584"/>
      <c r="I110" s="585"/>
      <c r="J110" s="511"/>
      <c r="K110" s="511"/>
      <c r="L110" s="511"/>
      <c r="M110" s="511"/>
      <c r="N110" s="511"/>
      <c r="O110" s="511"/>
      <c r="P110" s="511"/>
      <c r="Q110" s="511"/>
      <c r="R110" s="511"/>
      <c r="S110" s="580"/>
      <c r="T110" s="580"/>
      <c r="U110" s="40"/>
      <c r="V110" s="40"/>
    </row>
    <row r="111" spans="1:22" ht="18" customHeight="1" x14ac:dyDescent="0.35">
      <c r="C111" s="490" t="s">
        <v>418</v>
      </c>
      <c r="D111" s="453"/>
      <c r="E111" s="453"/>
      <c r="F111" s="453"/>
      <c r="G111" s="453"/>
      <c r="H111" s="453"/>
      <c r="I111" s="491"/>
      <c r="J111" s="581"/>
      <c r="K111" s="581"/>
      <c r="L111" s="581"/>
      <c r="M111" s="581"/>
      <c r="N111" s="581"/>
      <c r="O111" s="581"/>
      <c r="P111" s="581"/>
      <c r="Q111" s="581"/>
      <c r="R111" s="581"/>
      <c r="S111" s="582"/>
      <c r="T111" s="582"/>
    </row>
    <row r="112" spans="1:22" ht="18" customHeight="1" x14ac:dyDescent="0.35">
      <c r="A112" s="40"/>
      <c r="B112" s="40"/>
      <c r="C112" s="583" t="s">
        <v>419</v>
      </c>
      <c r="D112" s="584"/>
      <c r="E112" s="584"/>
      <c r="F112" s="584"/>
      <c r="G112" s="584"/>
      <c r="H112" s="584"/>
      <c r="I112" s="585"/>
      <c r="J112" s="511"/>
      <c r="K112" s="511"/>
      <c r="L112" s="511"/>
      <c r="M112" s="511"/>
      <c r="N112" s="511"/>
      <c r="O112" s="511"/>
      <c r="P112" s="511"/>
      <c r="Q112" s="511"/>
      <c r="R112" s="511"/>
      <c r="S112" s="580"/>
      <c r="T112" s="580"/>
      <c r="U112" s="40"/>
      <c r="V112" s="40"/>
    </row>
    <row r="113" spans="1:22" ht="18" customHeight="1" x14ac:dyDescent="0.35">
      <c r="C113" s="490" t="s">
        <v>420</v>
      </c>
      <c r="D113" s="453"/>
      <c r="E113" s="453"/>
      <c r="F113" s="453"/>
      <c r="G113" s="453"/>
      <c r="H113" s="453"/>
      <c r="I113" s="491"/>
      <c r="J113" s="581"/>
      <c r="K113" s="581"/>
      <c r="L113" s="581"/>
      <c r="M113" s="581"/>
      <c r="N113" s="581"/>
      <c r="O113" s="581"/>
      <c r="P113" s="581"/>
      <c r="Q113" s="581"/>
      <c r="R113" s="581"/>
      <c r="S113" s="582"/>
      <c r="T113" s="582"/>
    </row>
    <row r="114" spans="1:22" ht="18" customHeight="1" x14ac:dyDescent="0.35">
      <c r="A114" s="40"/>
      <c r="B114" s="40"/>
      <c r="C114" s="583" t="s">
        <v>421</v>
      </c>
      <c r="D114" s="584"/>
      <c r="E114" s="584"/>
      <c r="F114" s="584"/>
      <c r="G114" s="584"/>
      <c r="H114" s="584"/>
      <c r="I114" s="585"/>
      <c r="J114" s="511"/>
      <c r="K114" s="511"/>
      <c r="L114" s="511"/>
      <c r="M114" s="511"/>
      <c r="N114" s="511"/>
      <c r="O114" s="511"/>
      <c r="P114" s="511"/>
      <c r="Q114" s="511"/>
      <c r="R114" s="511"/>
      <c r="S114" s="580"/>
      <c r="T114" s="580"/>
      <c r="U114" s="40"/>
      <c r="V114" s="40"/>
    </row>
    <row r="115" spans="1:22" ht="18" customHeight="1" x14ac:dyDescent="0.35">
      <c r="A115" s="40"/>
      <c r="B115" s="40"/>
      <c r="C115" s="490" t="s">
        <v>422</v>
      </c>
      <c r="D115" s="453"/>
      <c r="E115" s="453"/>
      <c r="F115" s="453"/>
      <c r="G115" s="453"/>
      <c r="H115" s="453"/>
      <c r="I115" s="491"/>
      <c r="J115" s="581"/>
      <c r="K115" s="581"/>
      <c r="L115" s="581"/>
      <c r="M115" s="581"/>
      <c r="N115" s="581"/>
      <c r="O115" s="581"/>
      <c r="P115" s="581"/>
      <c r="Q115" s="581"/>
      <c r="R115" s="581"/>
      <c r="S115" s="582"/>
      <c r="T115" s="582"/>
      <c r="U115" s="40"/>
      <c r="V115" s="40"/>
    </row>
    <row r="116" spans="1:22" ht="18" customHeight="1" x14ac:dyDescent="0.35">
      <c r="A116" s="40"/>
      <c r="B116" s="40"/>
      <c r="C116" s="583" t="s">
        <v>401</v>
      </c>
      <c r="D116" s="584"/>
      <c r="E116" s="584"/>
      <c r="F116" s="584"/>
      <c r="G116" s="584"/>
      <c r="H116" s="584"/>
      <c r="I116" s="585"/>
      <c r="J116" s="511"/>
      <c r="K116" s="511"/>
      <c r="L116" s="511"/>
      <c r="M116" s="511"/>
      <c r="N116" s="511"/>
      <c r="O116" s="511"/>
      <c r="P116" s="511"/>
      <c r="Q116" s="511"/>
      <c r="R116" s="511"/>
      <c r="S116" s="580"/>
      <c r="T116" s="580"/>
      <c r="U116" s="40"/>
      <c r="V116" s="40"/>
    </row>
    <row r="117" spans="1:22" ht="18" customHeight="1" x14ac:dyDescent="0.35">
      <c r="C117" s="490" t="s">
        <v>401</v>
      </c>
      <c r="D117" s="453"/>
      <c r="E117" s="453"/>
      <c r="F117" s="453"/>
      <c r="G117" s="453"/>
      <c r="H117" s="453"/>
      <c r="I117" s="491"/>
      <c r="J117" s="581"/>
      <c r="K117" s="581"/>
      <c r="L117" s="581"/>
      <c r="M117" s="581"/>
      <c r="N117" s="581"/>
      <c r="O117" s="581"/>
      <c r="P117" s="581"/>
      <c r="Q117" s="581"/>
      <c r="R117" s="581"/>
      <c r="S117" s="582"/>
      <c r="T117" s="582"/>
    </row>
    <row r="118" spans="1:22" ht="18" customHeight="1" thickBot="1" x14ac:dyDescent="0.4">
      <c r="A118" s="40"/>
      <c r="B118" s="40"/>
      <c r="C118" s="586" t="s">
        <v>401</v>
      </c>
      <c r="D118" s="587"/>
      <c r="E118" s="587"/>
      <c r="F118" s="587"/>
      <c r="G118" s="587"/>
      <c r="H118" s="587"/>
      <c r="I118" s="588"/>
      <c r="J118" s="510"/>
      <c r="K118" s="510"/>
      <c r="L118" s="510"/>
      <c r="M118" s="510"/>
      <c r="N118" s="510"/>
      <c r="O118" s="510"/>
      <c r="P118" s="510"/>
      <c r="Q118" s="510"/>
      <c r="R118" s="510"/>
      <c r="S118" s="589"/>
      <c r="T118" s="589"/>
      <c r="U118" s="40"/>
      <c r="V118" s="40"/>
    </row>
    <row r="119" spans="1:22" ht="7.5" customHeight="1" x14ac:dyDescent="0.35">
      <c r="C119" s="10"/>
      <c r="D119" s="10"/>
      <c r="E119" s="10"/>
      <c r="S119" s="4"/>
      <c r="T119" s="4"/>
    </row>
    <row r="120" spans="1:22" ht="12" customHeight="1" x14ac:dyDescent="0.35"/>
    <row r="121" spans="1:22" ht="32" customHeight="1" x14ac:dyDescent="0.35">
      <c r="A121" s="4"/>
      <c r="B121" s="17" t="s">
        <v>290</v>
      </c>
      <c r="C121" s="448" t="s">
        <v>439</v>
      </c>
      <c r="D121" s="448"/>
      <c r="E121" s="448"/>
      <c r="F121" s="448"/>
      <c r="G121" s="448"/>
      <c r="H121" s="448"/>
      <c r="I121" s="448"/>
      <c r="J121" s="448"/>
      <c r="K121" s="448"/>
      <c r="L121" s="448"/>
      <c r="M121" s="448"/>
      <c r="N121" s="448"/>
      <c r="O121" s="448"/>
      <c r="P121" s="448"/>
      <c r="Q121" s="448"/>
      <c r="R121" s="448"/>
      <c r="S121" s="448"/>
      <c r="T121" s="448"/>
      <c r="U121" s="448"/>
      <c r="V121" s="4"/>
    </row>
    <row r="122" spans="1:22" ht="7.5" customHeight="1" x14ac:dyDescent="0.35">
      <c r="C122" s="10"/>
      <c r="D122" s="10"/>
      <c r="E122" s="10"/>
      <c r="U122" s="4"/>
      <c r="V122" s="4"/>
    </row>
    <row r="123" spans="1:22" ht="16.5" customHeight="1" thickBot="1" x14ac:dyDescent="0.4">
      <c r="A123" s="2"/>
      <c r="B123" s="2"/>
      <c r="C123" s="573" t="s">
        <v>826</v>
      </c>
      <c r="D123" s="573"/>
      <c r="E123" s="573"/>
      <c r="F123" s="573" t="s">
        <v>517</v>
      </c>
      <c r="G123" s="573"/>
      <c r="H123" s="573"/>
      <c r="I123" s="573"/>
      <c r="J123" s="573" t="s">
        <v>827</v>
      </c>
      <c r="K123" s="573"/>
      <c r="L123" s="573"/>
      <c r="M123" s="573"/>
      <c r="N123" s="573"/>
      <c r="O123" s="573"/>
      <c r="P123" s="573"/>
      <c r="Q123" s="573"/>
      <c r="R123" s="573"/>
      <c r="S123" s="573"/>
      <c r="T123" s="573"/>
      <c r="U123" s="39"/>
      <c r="V123" s="39"/>
    </row>
    <row r="124" spans="1:22" ht="27" customHeight="1" x14ac:dyDescent="0.35">
      <c r="A124" s="40"/>
      <c r="B124" s="40"/>
      <c r="C124" s="496" t="s">
        <v>403</v>
      </c>
      <c r="D124" s="496"/>
      <c r="E124" s="496"/>
      <c r="F124" s="615"/>
      <c r="G124" s="615"/>
      <c r="H124" s="615"/>
      <c r="I124" s="615"/>
      <c r="J124" s="630"/>
      <c r="K124" s="631"/>
      <c r="L124" s="631"/>
      <c r="M124" s="631"/>
      <c r="N124" s="631"/>
      <c r="O124" s="631"/>
      <c r="P124" s="631"/>
      <c r="Q124" s="631"/>
      <c r="R124" s="631"/>
      <c r="S124" s="631"/>
      <c r="T124" s="632"/>
      <c r="U124" s="40"/>
      <c r="V124" s="40"/>
    </row>
    <row r="125" spans="1:22" ht="27" customHeight="1" x14ac:dyDescent="0.35">
      <c r="A125" s="40"/>
      <c r="B125" s="40"/>
      <c r="C125" s="493" t="s">
        <v>404</v>
      </c>
      <c r="D125" s="493"/>
      <c r="E125" s="493"/>
      <c r="F125" s="616"/>
      <c r="G125" s="616"/>
      <c r="H125" s="616"/>
      <c r="I125" s="616"/>
      <c r="J125" s="620"/>
      <c r="K125" s="621"/>
      <c r="L125" s="621"/>
      <c r="M125" s="621"/>
      <c r="N125" s="621"/>
      <c r="O125" s="621"/>
      <c r="P125" s="621"/>
      <c r="Q125" s="621"/>
      <c r="R125" s="621"/>
      <c r="S125" s="621"/>
      <c r="T125" s="622"/>
      <c r="U125" s="40"/>
      <c r="V125" s="40"/>
    </row>
    <row r="126" spans="1:22" ht="27" customHeight="1" x14ac:dyDescent="0.35">
      <c r="A126" s="40"/>
      <c r="B126" s="40"/>
      <c r="C126" s="628" t="s">
        <v>405</v>
      </c>
      <c r="D126" s="628"/>
      <c r="E126" s="628"/>
      <c r="F126" s="629"/>
      <c r="G126" s="629"/>
      <c r="H126" s="629"/>
      <c r="I126" s="629"/>
      <c r="J126" s="617"/>
      <c r="K126" s="618"/>
      <c r="L126" s="618"/>
      <c r="M126" s="618"/>
      <c r="N126" s="618"/>
      <c r="O126" s="618"/>
      <c r="P126" s="618"/>
      <c r="Q126" s="618"/>
      <c r="R126" s="618"/>
      <c r="S126" s="618"/>
      <c r="T126" s="619"/>
      <c r="U126" s="40"/>
      <c r="V126" s="40"/>
    </row>
    <row r="127" spans="1:22" ht="27" customHeight="1" x14ac:dyDescent="0.35">
      <c r="A127" s="40"/>
      <c r="B127" s="40"/>
      <c r="C127" s="493" t="s">
        <v>406</v>
      </c>
      <c r="D127" s="493"/>
      <c r="E127" s="493"/>
      <c r="F127" s="616"/>
      <c r="G127" s="616"/>
      <c r="H127" s="616"/>
      <c r="I127" s="616"/>
      <c r="J127" s="620"/>
      <c r="K127" s="621"/>
      <c r="L127" s="621"/>
      <c r="M127" s="621"/>
      <c r="N127" s="621"/>
      <c r="O127" s="621"/>
      <c r="P127" s="621"/>
      <c r="Q127" s="621"/>
      <c r="R127" s="621"/>
      <c r="S127" s="621"/>
      <c r="T127" s="622"/>
      <c r="U127" s="40"/>
      <c r="V127" s="40"/>
    </row>
    <row r="128" spans="1:22" ht="27" customHeight="1" x14ac:dyDescent="0.35">
      <c r="C128" s="628" t="s">
        <v>401</v>
      </c>
      <c r="D128" s="628"/>
      <c r="E128" s="628"/>
      <c r="F128" s="629"/>
      <c r="G128" s="629"/>
      <c r="H128" s="629"/>
      <c r="I128" s="629"/>
      <c r="J128" s="617"/>
      <c r="K128" s="618"/>
      <c r="L128" s="618"/>
      <c r="M128" s="618"/>
      <c r="N128" s="618"/>
      <c r="O128" s="618"/>
      <c r="P128" s="618"/>
      <c r="Q128" s="618"/>
      <c r="R128" s="618"/>
      <c r="S128" s="618"/>
      <c r="T128" s="619"/>
    </row>
    <row r="129" spans="1:22" ht="27" customHeight="1" x14ac:dyDescent="0.35">
      <c r="C129" s="493" t="s">
        <v>401</v>
      </c>
      <c r="D129" s="493"/>
      <c r="E129" s="493"/>
      <c r="F129" s="616"/>
      <c r="G129" s="616"/>
      <c r="H129" s="616"/>
      <c r="I129" s="616"/>
      <c r="J129" s="620"/>
      <c r="K129" s="621"/>
      <c r="L129" s="621"/>
      <c r="M129" s="621"/>
      <c r="N129" s="621"/>
      <c r="O129" s="621"/>
      <c r="P129" s="621"/>
      <c r="Q129" s="621"/>
      <c r="R129" s="621"/>
      <c r="S129" s="621"/>
      <c r="T129" s="622"/>
    </row>
    <row r="130" spans="1:22" ht="27" customHeight="1" thickBot="1" x14ac:dyDescent="0.4">
      <c r="A130" s="40"/>
      <c r="B130" s="40"/>
      <c r="C130" s="626" t="s">
        <v>401</v>
      </c>
      <c r="D130" s="626"/>
      <c r="E130" s="626"/>
      <c r="F130" s="627"/>
      <c r="G130" s="627"/>
      <c r="H130" s="627"/>
      <c r="I130" s="627"/>
      <c r="J130" s="623"/>
      <c r="K130" s="624"/>
      <c r="L130" s="624"/>
      <c r="M130" s="624"/>
      <c r="N130" s="624"/>
      <c r="O130" s="624"/>
      <c r="P130" s="624"/>
      <c r="Q130" s="624"/>
      <c r="R130" s="624"/>
      <c r="S130" s="624"/>
      <c r="T130" s="625"/>
      <c r="U130" s="40"/>
      <c r="V130" s="40"/>
    </row>
    <row r="131" spans="1:22" ht="7.5" customHeight="1" x14ac:dyDescent="0.35">
      <c r="C131" s="10"/>
      <c r="D131" s="10"/>
      <c r="E131" s="10"/>
      <c r="S131" s="4"/>
      <c r="T131" s="4"/>
    </row>
    <row r="132" spans="1:22" ht="12" customHeight="1" x14ac:dyDescent="0.35"/>
    <row r="133" spans="1:22" ht="32" customHeight="1" x14ac:dyDescent="0.35">
      <c r="A133" s="4"/>
      <c r="B133" s="17" t="s">
        <v>423</v>
      </c>
      <c r="C133" s="448" t="s">
        <v>440</v>
      </c>
      <c r="D133" s="448"/>
      <c r="E133" s="448"/>
      <c r="F133" s="448"/>
      <c r="G133" s="448"/>
      <c r="H133" s="448"/>
      <c r="I133" s="448"/>
      <c r="J133" s="448"/>
      <c r="K133" s="448"/>
      <c r="L133" s="448"/>
      <c r="M133" s="448"/>
      <c r="N133" s="448"/>
      <c r="O133" s="448"/>
      <c r="P133" s="448"/>
      <c r="Q133" s="448"/>
      <c r="R133" s="448"/>
      <c r="S133" s="448"/>
      <c r="T133" s="448"/>
      <c r="U133" s="448"/>
      <c r="V133" s="4"/>
    </row>
    <row r="134" spans="1:22" ht="7.5" customHeight="1" x14ac:dyDescent="0.35">
      <c r="C134" s="10"/>
      <c r="D134" s="10"/>
      <c r="E134" s="10"/>
      <c r="U134" s="4"/>
      <c r="V134" s="4"/>
    </row>
    <row r="135" spans="1:22" ht="16.5" customHeight="1" thickBot="1" x14ac:dyDescent="0.4">
      <c r="A135" s="2"/>
      <c r="B135" s="2"/>
      <c r="C135" s="573" t="s">
        <v>518</v>
      </c>
      <c r="D135" s="573"/>
      <c r="E135" s="573"/>
      <c r="F135" s="573"/>
      <c r="G135" s="573"/>
      <c r="H135" s="573"/>
      <c r="I135" s="573"/>
      <c r="J135" s="573" t="s">
        <v>519</v>
      </c>
      <c r="K135" s="573"/>
      <c r="L135" s="573"/>
      <c r="M135" s="573"/>
      <c r="N135" s="573"/>
      <c r="O135" s="573"/>
      <c r="P135" s="573"/>
      <c r="Q135" s="573"/>
      <c r="R135" s="573"/>
      <c r="S135" s="573"/>
      <c r="T135" s="573"/>
      <c r="U135" s="39"/>
      <c r="V135" s="39"/>
    </row>
    <row r="136" spans="1:22" s="340" customFormat="1" ht="27" customHeight="1" x14ac:dyDescent="0.35">
      <c r="A136" s="339"/>
      <c r="B136" s="339"/>
      <c r="C136" s="552"/>
      <c r="D136" s="553"/>
      <c r="E136" s="553"/>
      <c r="F136" s="553"/>
      <c r="G136" s="553"/>
      <c r="H136" s="553"/>
      <c r="I136" s="554"/>
      <c r="J136" s="577"/>
      <c r="K136" s="578"/>
      <c r="L136" s="578"/>
      <c r="M136" s="578"/>
      <c r="N136" s="578"/>
      <c r="O136" s="578"/>
      <c r="P136" s="578"/>
      <c r="Q136" s="578"/>
      <c r="R136" s="578"/>
      <c r="S136" s="578"/>
      <c r="T136" s="579"/>
    </row>
    <row r="137" spans="1:22" s="340" customFormat="1" ht="27" customHeight="1" x14ac:dyDescent="0.35">
      <c r="A137" s="339"/>
      <c r="B137" s="339"/>
      <c r="C137" s="567"/>
      <c r="D137" s="568"/>
      <c r="E137" s="568"/>
      <c r="F137" s="568"/>
      <c r="G137" s="568"/>
      <c r="H137" s="568"/>
      <c r="I137" s="569"/>
      <c r="J137" s="558"/>
      <c r="K137" s="559"/>
      <c r="L137" s="559"/>
      <c r="M137" s="559"/>
      <c r="N137" s="559"/>
      <c r="O137" s="559"/>
      <c r="P137" s="559"/>
      <c r="Q137" s="559"/>
      <c r="R137" s="559"/>
      <c r="S137" s="559"/>
      <c r="T137" s="560"/>
    </row>
    <row r="138" spans="1:22" s="340" customFormat="1" ht="27" customHeight="1" x14ac:dyDescent="0.35">
      <c r="A138" s="339"/>
      <c r="B138" s="339"/>
      <c r="C138" s="570"/>
      <c r="D138" s="571"/>
      <c r="E138" s="571"/>
      <c r="F138" s="571"/>
      <c r="G138" s="571"/>
      <c r="H138" s="571"/>
      <c r="I138" s="572"/>
      <c r="J138" s="561"/>
      <c r="K138" s="562"/>
      <c r="L138" s="562"/>
      <c r="M138" s="562"/>
      <c r="N138" s="562"/>
      <c r="O138" s="562"/>
      <c r="P138" s="562"/>
      <c r="Q138" s="562"/>
      <c r="R138" s="562"/>
      <c r="S138" s="562"/>
      <c r="T138" s="563"/>
    </row>
    <row r="139" spans="1:22" s="340" customFormat="1" ht="27" customHeight="1" x14ac:dyDescent="0.35">
      <c r="A139" s="339"/>
      <c r="B139" s="339"/>
      <c r="C139" s="567"/>
      <c r="D139" s="568"/>
      <c r="E139" s="568"/>
      <c r="F139" s="568"/>
      <c r="G139" s="568"/>
      <c r="H139" s="568"/>
      <c r="I139" s="569"/>
      <c r="J139" s="558"/>
      <c r="K139" s="559"/>
      <c r="L139" s="559"/>
      <c r="M139" s="559"/>
      <c r="N139" s="559"/>
      <c r="O139" s="559"/>
      <c r="P139" s="559"/>
      <c r="Q139" s="559"/>
      <c r="R139" s="559"/>
      <c r="S139" s="559"/>
      <c r="T139" s="560"/>
    </row>
    <row r="140" spans="1:22" s="340" customFormat="1" ht="27" customHeight="1" x14ac:dyDescent="0.35">
      <c r="B140" s="341"/>
      <c r="C140" s="570"/>
      <c r="D140" s="571"/>
      <c r="E140" s="571"/>
      <c r="F140" s="571"/>
      <c r="G140" s="571"/>
      <c r="H140" s="571"/>
      <c r="I140" s="572"/>
      <c r="J140" s="561"/>
      <c r="K140" s="562"/>
      <c r="L140" s="562"/>
      <c r="M140" s="562"/>
      <c r="N140" s="562"/>
      <c r="O140" s="562"/>
      <c r="P140" s="562"/>
      <c r="Q140" s="562"/>
      <c r="R140" s="562"/>
      <c r="S140" s="562"/>
      <c r="T140" s="563"/>
    </row>
    <row r="141" spans="1:22" s="340" customFormat="1" ht="27" customHeight="1" x14ac:dyDescent="0.35">
      <c r="A141" s="339"/>
      <c r="B141" s="339"/>
      <c r="C141" s="567"/>
      <c r="D141" s="568"/>
      <c r="E141" s="568"/>
      <c r="F141" s="568"/>
      <c r="G141" s="568"/>
      <c r="H141" s="568"/>
      <c r="I141" s="569"/>
      <c r="J141" s="558"/>
      <c r="K141" s="559"/>
      <c r="L141" s="559"/>
      <c r="M141" s="559"/>
      <c r="N141" s="559"/>
      <c r="O141" s="559"/>
      <c r="P141" s="559"/>
      <c r="Q141" s="559"/>
      <c r="R141" s="559"/>
      <c r="S141" s="559"/>
      <c r="T141" s="560"/>
    </row>
    <row r="142" spans="1:22" s="340" customFormat="1" ht="27" customHeight="1" x14ac:dyDescent="0.35">
      <c r="A142" s="339"/>
      <c r="B142" s="339"/>
      <c r="C142" s="570"/>
      <c r="D142" s="571"/>
      <c r="E142" s="571"/>
      <c r="F142" s="571"/>
      <c r="G142" s="571"/>
      <c r="H142" s="571"/>
      <c r="I142" s="572"/>
      <c r="J142" s="561"/>
      <c r="K142" s="562"/>
      <c r="L142" s="562"/>
      <c r="M142" s="562"/>
      <c r="N142" s="562"/>
      <c r="O142" s="562"/>
      <c r="P142" s="562"/>
      <c r="Q142" s="562"/>
      <c r="R142" s="562"/>
      <c r="S142" s="562"/>
      <c r="T142" s="563"/>
    </row>
    <row r="143" spans="1:22" s="340" customFormat="1" ht="27" customHeight="1" x14ac:dyDescent="0.35">
      <c r="A143" s="339"/>
      <c r="B143" s="339"/>
      <c r="C143" s="567"/>
      <c r="D143" s="568"/>
      <c r="E143" s="568"/>
      <c r="F143" s="568"/>
      <c r="G143" s="568"/>
      <c r="H143" s="568"/>
      <c r="I143" s="569"/>
      <c r="J143" s="558"/>
      <c r="K143" s="559"/>
      <c r="L143" s="559"/>
      <c r="M143" s="559"/>
      <c r="N143" s="559"/>
      <c r="O143" s="559"/>
      <c r="P143" s="559"/>
      <c r="Q143" s="559"/>
      <c r="R143" s="559"/>
      <c r="S143" s="559"/>
      <c r="T143" s="560"/>
    </row>
    <row r="144" spans="1:22" s="340" customFormat="1" ht="27" customHeight="1" x14ac:dyDescent="0.35">
      <c r="A144" s="339"/>
      <c r="B144" s="339"/>
      <c r="C144" s="570"/>
      <c r="D144" s="571"/>
      <c r="E144" s="571"/>
      <c r="F144" s="571"/>
      <c r="G144" s="571"/>
      <c r="H144" s="571"/>
      <c r="I144" s="572"/>
      <c r="J144" s="561"/>
      <c r="K144" s="562"/>
      <c r="L144" s="562"/>
      <c r="M144" s="562"/>
      <c r="N144" s="562"/>
      <c r="O144" s="562"/>
      <c r="P144" s="562"/>
      <c r="Q144" s="562"/>
      <c r="R144" s="562"/>
      <c r="S144" s="562"/>
      <c r="T144" s="563"/>
    </row>
    <row r="145" spans="1:22" s="340" customFormat="1" ht="27" customHeight="1" x14ac:dyDescent="0.35">
      <c r="A145" s="339"/>
      <c r="B145" s="339"/>
      <c r="C145" s="567"/>
      <c r="D145" s="568"/>
      <c r="E145" s="568"/>
      <c r="F145" s="568"/>
      <c r="G145" s="568"/>
      <c r="H145" s="568"/>
      <c r="I145" s="569"/>
      <c r="J145" s="558"/>
      <c r="K145" s="559"/>
      <c r="L145" s="559"/>
      <c r="M145" s="559"/>
      <c r="N145" s="559"/>
      <c r="O145" s="559"/>
      <c r="P145" s="559"/>
      <c r="Q145" s="559"/>
      <c r="R145" s="559"/>
      <c r="S145" s="559"/>
      <c r="T145" s="560"/>
    </row>
    <row r="146" spans="1:22" s="340" customFormat="1" ht="27" customHeight="1" x14ac:dyDescent="0.35">
      <c r="A146" s="339"/>
      <c r="B146" s="339"/>
      <c r="C146" s="570"/>
      <c r="D146" s="571"/>
      <c r="E146" s="571"/>
      <c r="F146" s="571"/>
      <c r="G146" s="571"/>
      <c r="H146" s="571"/>
      <c r="I146" s="572"/>
      <c r="J146" s="561"/>
      <c r="K146" s="562"/>
      <c r="L146" s="562"/>
      <c r="M146" s="562"/>
      <c r="N146" s="562"/>
      <c r="O146" s="562"/>
      <c r="P146" s="562"/>
      <c r="Q146" s="562"/>
      <c r="R146" s="562"/>
      <c r="S146" s="562"/>
      <c r="T146" s="563"/>
    </row>
    <row r="147" spans="1:22" s="340" customFormat="1" ht="27" customHeight="1" thickBot="1" x14ac:dyDescent="0.4">
      <c r="A147" s="339"/>
      <c r="B147" s="339"/>
      <c r="C147" s="574"/>
      <c r="D147" s="575"/>
      <c r="E147" s="575"/>
      <c r="F147" s="575"/>
      <c r="G147" s="575"/>
      <c r="H147" s="575"/>
      <c r="I147" s="576"/>
      <c r="J147" s="564"/>
      <c r="K147" s="565"/>
      <c r="L147" s="565"/>
      <c r="M147" s="565"/>
      <c r="N147" s="565"/>
      <c r="O147" s="565"/>
      <c r="P147" s="565"/>
      <c r="Q147" s="565"/>
      <c r="R147" s="565"/>
      <c r="S147" s="565"/>
      <c r="T147" s="566"/>
    </row>
    <row r="148" spans="1:22" ht="7.5" customHeight="1" x14ac:dyDescent="0.35">
      <c r="C148" s="10"/>
      <c r="D148" s="10"/>
      <c r="E148" s="10"/>
      <c r="S148" s="4"/>
      <c r="T148" s="4"/>
    </row>
    <row r="149" spans="1:22" ht="12" customHeight="1" x14ac:dyDescent="0.35"/>
    <row r="150" spans="1:22" ht="32" customHeight="1" x14ac:dyDescent="0.35">
      <c r="A150" s="4"/>
      <c r="B150" s="17" t="s">
        <v>424</v>
      </c>
      <c r="C150" s="448" t="s">
        <v>435</v>
      </c>
      <c r="D150" s="448"/>
      <c r="E150" s="448"/>
      <c r="F150" s="448"/>
      <c r="G150" s="448"/>
      <c r="H150" s="448"/>
      <c r="I150" s="448"/>
      <c r="J150" s="448"/>
      <c r="K150" s="448"/>
      <c r="L150" s="448"/>
      <c r="M150" s="448"/>
      <c r="N150" s="448"/>
      <c r="O150" s="448"/>
      <c r="P150" s="448"/>
      <c r="Q150" s="448"/>
      <c r="R150" s="448"/>
      <c r="S150" s="448"/>
      <c r="T150" s="448"/>
      <c r="U150" s="448"/>
      <c r="V150" s="4"/>
    </row>
    <row r="151" spans="1:22" ht="7.5" customHeight="1" x14ac:dyDescent="0.35">
      <c r="C151" s="10"/>
      <c r="D151" s="10"/>
      <c r="E151" s="10"/>
      <c r="U151" s="4"/>
      <c r="V151" s="4"/>
    </row>
    <row r="152" spans="1:22" ht="15.5" x14ac:dyDescent="0.35">
      <c r="B152"/>
      <c r="C152" s="435" t="s">
        <v>426</v>
      </c>
      <c r="D152" s="435"/>
      <c r="E152" s="435"/>
      <c r="F152" s="435"/>
      <c r="G152" s="435"/>
      <c r="H152" s="435"/>
      <c r="I152" s="435"/>
      <c r="J152" s="435"/>
      <c r="K152" s="435"/>
      <c r="L152" s="435"/>
      <c r="M152" s="435"/>
      <c r="N152" s="435"/>
      <c r="O152" s="435"/>
      <c r="P152" s="435"/>
      <c r="Q152" s="435"/>
      <c r="R152" s="435"/>
      <c r="S152" s="435"/>
      <c r="T152" s="435"/>
      <c r="U152" s="20"/>
      <c r="V152" s="20"/>
    </row>
    <row r="153" spans="1:22" ht="26.5" customHeight="1" x14ac:dyDescent="0.35">
      <c r="B153"/>
      <c r="C153" s="438" t="s">
        <v>427</v>
      </c>
      <c r="D153" s="438"/>
      <c r="E153" s="438"/>
      <c r="F153" s="438"/>
      <c r="G153" s="438"/>
      <c r="H153" s="438"/>
      <c r="I153" s="438"/>
      <c r="J153" s="438"/>
      <c r="K153" s="438"/>
      <c r="L153" s="438"/>
      <c r="M153" s="438"/>
      <c r="N153" s="438"/>
      <c r="O153" s="438"/>
      <c r="P153" s="438"/>
      <c r="Q153" s="438"/>
      <c r="R153" s="438"/>
      <c r="S153" s="438"/>
      <c r="T153" s="438"/>
    </row>
    <row r="154" spans="1:22" ht="7.5" customHeight="1" thickBot="1" x14ac:dyDescent="0.4">
      <c r="C154" s="10"/>
      <c r="D154" s="10"/>
      <c r="E154" s="10"/>
      <c r="S154" s="4"/>
      <c r="T154" s="4"/>
    </row>
    <row r="155" spans="1:22" ht="100" customHeight="1" thickBot="1" x14ac:dyDescent="0.4">
      <c r="C155" s="555"/>
      <c r="D155" s="556"/>
      <c r="E155" s="556"/>
      <c r="F155" s="556"/>
      <c r="G155" s="556"/>
      <c r="H155" s="556"/>
      <c r="I155" s="556"/>
      <c r="J155" s="556"/>
      <c r="K155" s="556"/>
      <c r="L155" s="556"/>
      <c r="M155" s="556"/>
      <c r="N155" s="556"/>
      <c r="O155" s="556"/>
      <c r="P155" s="556"/>
      <c r="Q155" s="556"/>
      <c r="R155" s="556"/>
      <c r="S155" s="556"/>
      <c r="T155" s="557"/>
    </row>
    <row r="156" spans="1:22" x14ac:dyDescent="0.35">
      <c r="C156" s="169" t="s">
        <v>738</v>
      </c>
      <c r="D156" s="47"/>
      <c r="P156" s="49"/>
      <c r="R156" s="50"/>
      <c r="S156" s="48" t="s">
        <v>825</v>
      </c>
      <c r="T156" s="50">
        <f>LEN(C155)</f>
        <v>0</v>
      </c>
    </row>
    <row r="157" spans="1:22" ht="7.5" customHeight="1" x14ac:dyDescent="0.35">
      <c r="C157" s="10"/>
      <c r="D157" s="10"/>
      <c r="E157" s="10"/>
      <c r="S157" s="4"/>
      <c r="T157" s="4"/>
    </row>
    <row r="158" spans="1:22" ht="15.5" x14ac:dyDescent="0.35">
      <c r="B158"/>
      <c r="C158" s="435" t="s">
        <v>428</v>
      </c>
      <c r="D158" s="435"/>
      <c r="E158" s="435"/>
      <c r="F158" s="435"/>
      <c r="G158" s="435"/>
      <c r="H158" s="435"/>
      <c r="I158" s="435"/>
      <c r="J158" s="435"/>
      <c r="K158" s="435"/>
      <c r="L158" s="435"/>
      <c r="M158" s="435"/>
      <c r="N158" s="435"/>
      <c r="O158" s="435"/>
      <c r="P158" s="435"/>
      <c r="Q158" s="435"/>
      <c r="R158" s="435"/>
      <c r="S158" s="435"/>
      <c r="T158" s="435"/>
      <c r="U158" s="20"/>
      <c r="V158" s="20"/>
    </row>
    <row r="159" spans="1:22" x14ac:dyDescent="0.35">
      <c r="B159"/>
      <c r="C159" s="424" t="s">
        <v>432</v>
      </c>
      <c r="D159" s="424"/>
      <c r="E159" s="424"/>
      <c r="F159" s="424"/>
      <c r="G159" s="424"/>
      <c r="H159" s="424"/>
      <c r="I159" s="424"/>
      <c r="J159" s="424"/>
      <c r="K159" s="424"/>
      <c r="L159" s="424"/>
      <c r="M159" s="424"/>
      <c r="N159" s="424"/>
      <c r="O159" s="424"/>
      <c r="P159" s="424"/>
      <c r="Q159" s="424"/>
      <c r="R159" s="424"/>
      <c r="S159" s="424"/>
      <c r="T159" s="424"/>
      <c r="U159" s="18"/>
      <c r="V159" s="18"/>
    </row>
    <row r="160" spans="1:22" ht="7.5" customHeight="1" thickBot="1" x14ac:dyDescent="0.4">
      <c r="C160" s="10"/>
      <c r="D160" s="10"/>
      <c r="E160" s="10"/>
      <c r="S160" s="4"/>
      <c r="T160" s="4"/>
    </row>
    <row r="161" spans="2:22" ht="100" customHeight="1" thickBot="1" x14ac:dyDescent="0.4">
      <c r="C161" s="555"/>
      <c r="D161" s="556"/>
      <c r="E161" s="556"/>
      <c r="F161" s="556"/>
      <c r="G161" s="556"/>
      <c r="H161" s="556"/>
      <c r="I161" s="556"/>
      <c r="J161" s="556"/>
      <c r="K161" s="556"/>
      <c r="L161" s="556"/>
      <c r="M161" s="556"/>
      <c r="N161" s="556"/>
      <c r="O161" s="556"/>
      <c r="P161" s="556"/>
      <c r="Q161" s="556"/>
      <c r="R161" s="556"/>
      <c r="S161" s="556"/>
      <c r="T161" s="557"/>
    </row>
    <row r="162" spans="2:22" x14ac:dyDescent="0.35">
      <c r="C162" s="169" t="s">
        <v>738</v>
      </c>
      <c r="D162" s="47"/>
      <c r="P162" s="49"/>
      <c r="R162" s="50"/>
      <c r="S162" s="48" t="s">
        <v>825</v>
      </c>
      <c r="T162" s="50">
        <f>LEN(C161)</f>
        <v>0</v>
      </c>
    </row>
    <row r="163" spans="2:22" ht="7.5" customHeight="1" x14ac:dyDescent="0.35">
      <c r="C163" s="10"/>
      <c r="D163" s="10"/>
      <c r="E163" s="10"/>
      <c r="S163" s="4"/>
      <c r="T163" s="4"/>
    </row>
    <row r="164" spans="2:22" ht="15.5" x14ac:dyDescent="0.35">
      <c r="B164"/>
      <c r="C164" s="435" t="s">
        <v>429</v>
      </c>
      <c r="D164" s="435"/>
      <c r="E164" s="435"/>
      <c r="F164" s="435"/>
      <c r="G164" s="435"/>
      <c r="H164" s="435"/>
      <c r="I164" s="435"/>
      <c r="J164" s="435"/>
      <c r="K164" s="435"/>
      <c r="L164" s="435"/>
      <c r="M164" s="435"/>
      <c r="N164" s="435"/>
      <c r="O164" s="435"/>
      <c r="P164" s="435"/>
      <c r="Q164" s="435"/>
      <c r="R164" s="435"/>
      <c r="S164" s="435"/>
      <c r="T164" s="435"/>
      <c r="U164" s="20"/>
      <c r="V164" s="20"/>
    </row>
    <row r="165" spans="2:22" x14ac:dyDescent="0.35">
      <c r="B165"/>
      <c r="C165" s="424" t="s">
        <v>433</v>
      </c>
      <c r="D165" s="424"/>
      <c r="E165" s="424"/>
      <c r="F165" s="424"/>
      <c r="G165" s="424"/>
      <c r="H165" s="424"/>
      <c r="I165" s="424"/>
      <c r="J165" s="424"/>
      <c r="K165" s="424"/>
      <c r="L165" s="424"/>
      <c r="M165" s="424"/>
      <c r="N165" s="424"/>
      <c r="O165" s="424"/>
      <c r="P165" s="424"/>
      <c r="Q165" s="424"/>
      <c r="R165" s="424"/>
      <c r="S165" s="424"/>
      <c r="T165" s="424"/>
      <c r="U165" s="18"/>
      <c r="V165" s="18"/>
    </row>
    <row r="166" spans="2:22" ht="7.5" customHeight="1" thickBot="1" x14ac:dyDescent="0.4">
      <c r="C166" s="10"/>
      <c r="D166" s="10"/>
      <c r="E166" s="10"/>
      <c r="S166" s="4"/>
      <c r="T166" s="4"/>
    </row>
    <row r="167" spans="2:22" ht="100" customHeight="1" thickBot="1" x14ac:dyDescent="0.4">
      <c r="C167" s="555"/>
      <c r="D167" s="556"/>
      <c r="E167" s="556"/>
      <c r="F167" s="556"/>
      <c r="G167" s="556"/>
      <c r="H167" s="556"/>
      <c r="I167" s="556"/>
      <c r="J167" s="556"/>
      <c r="K167" s="556"/>
      <c r="L167" s="556"/>
      <c r="M167" s="556"/>
      <c r="N167" s="556"/>
      <c r="O167" s="556"/>
      <c r="P167" s="556"/>
      <c r="Q167" s="556"/>
      <c r="R167" s="556"/>
      <c r="S167" s="556"/>
      <c r="T167" s="557"/>
    </row>
    <row r="168" spans="2:22" x14ac:dyDescent="0.35">
      <c r="C168" s="169" t="s">
        <v>738</v>
      </c>
      <c r="D168" s="47"/>
      <c r="P168" s="49"/>
      <c r="R168" s="50"/>
      <c r="S168" s="48" t="s">
        <v>825</v>
      </c>
      <c r="T168" s="50">
        <f>LEN(C167)</f>
        <v>0</v>
      </c>
    </row>
    <row r="169" spans="2:22" ht="7.5" customHeight="1" x14ac:dyDescent="0.35">
      <c r="C169" s="10"/>
      <c r="D169" s="10"/>
      <c r="E169" s="10"/>
      <c r="S169" s="4"/>
      <c r="T169" s="4"/>
    </row>
    <row r="170" spans="2:22" ht="15.5" x14ac:dyDescent="0.35">
      <c r="B170"/>
      <c r="C170" s="435" t="s">
        <v>430</v>
      </c>
      <c r="D170" s="435"/>
      <c r="E170" s="435"/>
      <c r="F170" s="435"/>
      <c r="G170" s="435"/>
      <c r="H170" s="435"/>
      <c r="I170" s="435"/>
      <c r="J170" s="435"/>
      <c r="K170" s="435"/>
      <c r="L170" s="435"/>
      <c r="M170" s="435"/>
      <c r="N170" s="435"/>
      <c r="O170" s="435"/>
      <c r="P170" s="435"/>
      <c r="Q170" s="435"/>
      <c r="R170" s="435"/>
      <c r="S170" s="435"/>
      <c r="T170" s="435"/>
      <c r="U170" s="20"/>
      <c r="V170" s="20"/>
    </row>
    <row r="171" spans="2:22" x14ac:dyDescent="0.35">
      <c r="B171"/>
      <c r="C171" s="424" t="s">
        <v>434</v>
      </c>
      <c r="D171" s="424"/>
      <c r="E171" s="424"/>
      <c r="F171" s="424"/>
      <c r="G171" s="424"/>
      <c r="H171" s="424"/>
      <c r="I171" s="424"/>
      <c r="J171" s="424"/>
      <c r="K171" s="424"/>
      <c r="L171" s="424"/>
      <c r="M171" s="424"/>
      <c r="N171" s="424"/>
      <c r="O171" s="424"/>
      <c r="P171" s="424"/>
      <c r="Q171" s="424"/>
      <c r="R171" s="424"/>
      <c r="S171" s="424"/>
      <c r="T171" s="424"/>
      <c r="U171" s="18"/>
      <c r="V171" s="18"/>
    </row>
    <row r="172" spans="2:22" ht="7.5" customHeight="1" thickBot="1" x14ac:dyDescent="0.4">
      <c r="C172" s="10"/>
      <c r="D172" s="10"/>
      <c r="E172" s="10"/>
      <c r="S172" s="4"/>
      <c r="T172" s="4"/>
    </row>
    <row r="173" spans="2:22" ht="100" customHeight="1" thickBot="1" x14ac:dyDescent="0.4">
      <c r="C173" s="555"/>
      <c r="D173" s="556"/>
      <c r="E173" s="556"/>
      <c r="F173" s="556"/>
      <c r="G173" s="556"/>
      <c r="H173" s="556"/>
      <c r="I173" s="556"/>
      <c r="J173" s="556"/>
      <c r="K173" s="556"/>
      <c r="L173" s="556"/>
      <c r="M173" s="556"/>
      <c r="N173" s="556"/>
      <c r="O173" s="556"/>
      <c r="P173" s="556"/>
      <c r="Q173" s="556"/>
      <c r="R173" s="556"/>
      <c r="S173" s="556"/>
      <c r="T173" s="557"/>
    </row>
    <row r="174" spans="2:22" x14ac:dyDescent="0.35">
      <c r="C174" s="169" t="s">
        <v>738</v>
      </c>
      <c r="D174" s="47"/>
      <c r="P174" s="49"/>
      <c r="R174" s="50"/>
      <c r="S174" s="48" t="s">
        <v>825</v>
      </c>
      <c r="T174" s="50">
        <f>LEN(C173)</f>
        <v>0</v>
      </c>
    </row>
    <row r="175" spans="2:22" ht="7.5" customHeight="1" x14ac:dyDescent="0.35">
      <c r="C175" s="10"/>
      <c r="D175" s="10"/>
      <c r="E175" s="10"/>
      <c r="S175" s="4"/>
      <c r="T175" s="4"/>
    </row>
    <row r="176" spans="2:22" ht="12" customHeight="1" x14ac:dyDescent="0.35"/>
    <row r="177" spans="3:20" ht="15.5" x14ac:dyDescent="0.35">
      <c r="C177" s="20"/>
      <c r="D177" s="20"/>
      <c r="E177" s="20"/>
      <c r="F177" s="20"/>
      <c r="G177" s="20"/>
      <c r="H177" s="20"/>
      <c r="I177" s="20"/>
      <c r="J177" s="20"/>
      <c r="K177" s="20"/>
      <c r="L177" s="20"/>
      <c r="M177" s="20"/>
      <c r="N177" s="20"/>
      <c r="O177" s="20"/>
      <c r="P177" s="20"/>
      <c r="Q177" s="20"/>
      <c r="R177" s="20"/>
      <c r="S177" s="20"/>
      <c r="T177" s="20"/>
    </row>
    <row r="178" spans="3:20" ht="7.5" customHeight="1" x14ac:dyDescent="0.35"/>
    <row r="180" spans="3:20" ht="15.5" x14ac:dyDescent="0.35">
      <c r="C180" s="10"/>
      <c r="D180" s="10"/>
      <c r="E180" s="10"/>
      <c r="S180" s="4"/>
      <c r="T180" s="4"/>
    </row>
  </sheetData>
  <sheetProtection algorithmName="SHA-512" hashValue="fWmwD7nSE9Rblo29ImDzSjoiJgGGzwdspPwTxxOO0s6Xzox+x+EOVmiXNaiupKf//jDswEaZMGiNPzsKN/8dvQ==" saltValue="TuR2pfxiMxlx6ft6WyvAeA==" spinCount="100000" sheet="1" objects="1" scenarios="1"/>
  <mergeCells count="250">
    <mergeCell ref="J126:T126"/>
    <mergeCell ref="J127:T127"/>
    <mergeCell ref="J128:T128"/>
    <mergeCell ref="J129:T129"/>
    <mergeCell ref="J130:T130"/>
    <mergeCell ref="C41:U41"/>
    <mergeCell ref="C42:U43"/>
    <mergeCell ref="C129:E129"/>
    <mergeCell ref="F129:I129"/>
    <mergeCell ref="C130:E130"/>
    <mergeCell ref="F130:I130"/>
    <mergeCell ref="C121:U121"/>
    <mergeCell ref="S123:T123"/>
    <mergeCell ref="C123:E123"/>
    <mergeCell ref="F123:I123"/>
    <mergeCell ref="C126:E126"/>
    <mergeCell ref="F126:I126"/>
    <mergeCell ref="C127:E127"/>
    <mergeCell ref="C128:E128"/>
    <mergeCell ref="F128:I128"/>
    <mergeCell ref="F127:I127"/>
    <mergeCell ref="J124:T124"/>
    <mergeCell ref="J125:T125"/>
    <mergeCell ref="N123:P123"/>
    <mergeCell ref="Q123:R123"/>
    <mergeCell ref="C124:E124"/>
    <mergeCell ref="F124:I124"/>
    <mergeCell ref="C125:E125"/>
    <mergeCell ref="F125:I125"/>
    <mergeCell ref="C98:I98"/>
    <mergeCell ref="J98:R98"/>
    <mergeCell ref="S98:T98"/>
    <mergeCell ref="C100:I100"/>
    <mergeCell ref="J100:R100"/>
    <mergeCell ref="S100:T100"/>
    <mergeCell ref="C99:I99"/>
    <mergeCell ref="J99:R99"/>
    <mergeCell ref="S99:T99"/>
    <mergeCell ref="S101:T101"/>
    <mergeCell ref="C102:I102"/>
    <mergeCell ref="J102:R102"/>
    <mergeCell ref="S102:T102"/>
    <mergeCell ref="C107:I107"/>
    <mergeCell ref="J107:R107"/>
    <mergeCell ref="S107:T107"/>
    <mergeCell ref="C110:I110"/>
    <mergeCell ref="J110:R110"/>
    <mergeCell ref="S110:T110"/>
    <mergeCell ref="C84:I84"/>
    <mergeCell ref="J84:R84"/>
    <mergeCell ref="S84:T84"/>
    <mergeCell ref="C94:I94"/>
    <mergeCell ref="J94:R94"/>
    <mergeCell ref="S94:T94"/>
    <mergeCell ref="C92:U92"/>
    <mergeCell ref="C90:U90"/>
    <mergeCell ref="C108:I108"/>
    <mergeCell ref="C103:I103"/>
    <mergeCell ref="J103:R103"/>
    <mergeCell ref="S103:T103"/>
    <mergeCell ref="C104:I104"/>
    <mergeCell ref="J104:R104"/>
    <mergeCell ref="S104:T104"/>
    <mergeCell ref="J108:R108"/>
    <mergeCell ref="S108:T108"/>
    <mergeCell ref="C105:I105"/>
    <mergeCell ref="J105:R105"/>
    <mergeCell ref="S105:T105"/>
    <mergeCell ref="C106:I106"/>
    <mergeCell ref="C95:I95"/>
    <mergeCell ref="J95:R95"/>
    <mergeCell ref="S95:T95"/>
    <mergeCell ref="S82:T82"/>
    <mergeCell ref="C83:I83"/>
    <mergeCell ref="J83:R83"/>
    <mergeCell ref="S83:T83"/>
    <mergeCell ref="I27:K27"/>
    <mergeCell ref="M27:O27"/>
    <mergeCell ref="T27:U27"/>
    <mergeCell ref="Q27:R27"/>
    <mergeCell ref="Q26:R26"/>
    <mergeCell ref="T26:U26"/>
    <mergeCell ref="M26:O26"/>
    <mergeCell ref="I26:K26"/>
    <mergeCell ref="C26:G26"/>
    <mergeCell ref="C46:U46"/>
    <mergeCell ref="C32:K33"/>
    <mergeCell ref="C36:K37"/>
    <mergeCell ref="C70:I70"/>
    <mergeCell ref="C56:U56"/>
    <mergeCell ref="C53:U53"/>
    <mergeCell ref="C54:U54"/>
    <mergeCell ref="C59:U59"/>
    <mergeCell ref="C61:U61"/>
    <mergeCell ref="C30:U30"/>
    <mergeCell ref="C27:G27"/>
    <mergeCell ref="C1:U1"/>
    <mergeCell ref="C4:J4"/>
    <mergeCell ref="O4:Q4"/>
    <mergeCell ref="R4:T4"/>
    <mergeCell ref="C5:J5"/>
    <mergeCell ref="O5:Q5"/>
    <mergeCell ref="T23:U23"/>
    <mergeCell ref="C23:R23"/>
    <mergeCell ref="C14:H14"/>
    <mergeCell ref="M14:S14"/>
    <mergeCell ref="M13:S13"/>
    <mergeCell ref="J17:J18"/>
    <mergeCell ref="M17:S17"/>
    <mergeCell ref="C7:H7"/>
    <mergeCell ref="C22:Q22"/>
    <mergeCell ref="T22:U22"/>
    <mergeCell ref="C11:U11"/>
    <mergeCell ref="J13:J14"/>
    <mergeCell ref="T13:U14"/>
    <mergeCell ref="C13:I13"/>
    <mergeCell ref="T21:U21"/>
    <mergeCell ref="C17:H18"/>
    <mergeCell ref="T17:U18"/>
    <mergeCell ref="M18:S18"/>
    <mergeCell ref="M32:M33"/>
    <mergeCell ref="M36:U37"/>
    <mergeCell ref="C48:U48"/>
    <mergeCell ref="C50:H51"/>
    <mergeCell ref="J50:J51"/>
    <mergeCell ref="C21:K21"/>
    <mergeCell ref="T25:U25"/>
    <mergeCell ref="C71:I71"/>
    <mergeCell ref="C72:I72"/>
    <mergeCell ref="C73:I73"/>
    <mergeCell ref="J63:S63"/>
    <mergeCell ref="J64:S64"/>
    <mergeCell ref="J65:S65"/>
    <mergeCell ref="J66:S66"/>
    <mergeCell ref="J67:S67"/>
    <mergeCell ref="J68:S68"/>
    <mergeCell ref="J69:S69"/>
    <mergeCell ref="J70:S70"/>
    <mergeCell ref="J71:S71"/>
    <mergeCell ref="J72:S72"/>
    <mergeCell ref="J73:S73"/>
    <mergeCell ref="C63:I63"/>
    <mergeCell ref="C65:I65"/>
    <mergeCell ref="C64:I64"/>
    <mergeCell ref="C66:I66"/>
    <mergeCell ref="C67:I67"/>
    <mergeCell ref="C68:I68"/>
    <mergeCell ref="C69:I69"/>
    <mergeCell ref="C76:U76"/>
    <mergeCell ref="C85:I85"/>
    <mergeCell ref="C86:I86"/>
    <mergeCell ref="C87:I87"/>
    <mergeCell ref="J85:R85"/>
    <mergeCell ref="J86:R86"/>
    <mergeCell ref="J87:R87"/>
    <mergeCell ref="S85:T85"/>
    <mergeCell ref="S86:T86"/>
    <mergeCell ref="S87:T87"/>
    <mergeCell ref="C78:I78"/>
    <mergeCell ref="J78:R78"/>
    <mergeCell ref="S78:T78"/>
    <mergeCell ref="C79:I79"/>
    <mergeCell ref="J79:R79"/>
    <mergeCell ref="S79:T79"/>
    <mergeCell ref="C80:I80"/>
    <mergeCell ref="J80:R80"/>
    <mergeCell ref="S80:T80"/>
    <mergeCell ref="C81:I81"/>
    <mergeCell ref="J81:R81"/>
    <mergeCell ref="S81:T81"/>
    <mergeCell ref="C82:I82"/>
    <mergeCell ref="J82:R82"/>
    <mergeCell ref="J113:R113"/>
    <mergeCell ref="S113:T113"/>
    <mergeCell ref="C114:I114"/>
    <mergeCell ref="J114:R114"/>
    <mergeCell ref="S114:T114"/>
    <mergeCell ref="C111:I111"/>
    <mergeCell ref="J111:R111"/>
    <mergeCell ref="S111:T111"/>
    <mergeCell ref="C112:I112"/>
    <mergeCell ref="J112:R112"/>
    <mergeCell ref="S112:T112"/>
    <mergeCell ref="C96:I96"/>
    <mergeCell ref="J96:R96"/>
    <mergeCell ref="S96:T96"/>
    <mergeCell ref="C97:I97"/>
    <mergeCell ref="J97:R97"/>
    <mergeCell ref="S97:T97"/>
    <mergeCell ref="C101:I101"/>
    <mergeCell ref="J101:R101"/>
    <mergeCell ref="J109:R109"/>
    <mergeCell ref="S109:T109"/>
    <mergeCell ref="C135:I135"/>
    <mergeCell ref="C147:I147"/>
    <mergeCell ref="J135:T135"/>
    <mergeCell ref="J136:T136"/>
    <mergeCell ref="J106:R106"/>
    <mergeCell ref="S106:T106"/>
    <mergeCell ref="J139:T139"/>
    <mergeCell ref="J140:T140"/>
    <mergeCell ref="J141:T141"/>
    <mergeCell ref="C115:I115"/>
    <mergeCell ref="J115:R115"/>
    <mergeCell ref="S115:T115"/>
    <mergeCell ref="C116:I116"/>
    <mergeCell ref="J116:R116"/>
    <mergeCell ref="S116:T116"/>
    <mergeCell ref="C117:I117"/>
    <mergeCell ref="J117:R117"/>
    <mergeCell ref="S117:T117"/>
    <mergeCell ref="C118:I118"/>
    <mergeCell ref="J118:R118"/>
    <mergeCell ref="S118:T118"/>
    <mergeCell ref="J123:M123"/>
    <mergeCell ref="C109:I109"/>
    <mergeCell ref="C113:I113"/>
    <mergeCell ref="C146:I146"/>
    <mergeCell ref="C143:I143"/>
    <mergeCell ref="C144:I144"/>
    <mergeCell ref="C141:I141"/>
    <mergeCell ref="C142:I142"/>
    <mergeCell ref="C139:I139"/>
    <mergeCell ref="C140:I140"/>
    <mergeCell ref="C137:I137"/>
    <mergeCell ref="C138:I138"/>
    <mergeCell ref="C136:I136"/>
    <mergeCell ref="C170:T170"/>
    <mergeCell ref="C171:T171"/>
    <mergeCell ref="C133:U133"/>
    <mergeCell ref="C155:T155"/>
    <mergeCell ref="C153:T153"/>
    <mergeCell ref="J137:T137"/>
    <mergeCell ref="J138:T138"/>
    <mergeCell ref="C173:T173"/>
    <mergeCell ref="C165:T165"/>
    <mergeCell ref="C167:T167"/>
    <mergeCell ref="C164:T164"/>
    <mergeCell ref="C159:T159"/>
    <mergeCell ref="C161:T161"/>
    <mergeCell ref="C158:T158"/>
    <mergeCell ref="J142:T142"/>
    <mergeCell ref="J143:T143"/>
    <mergeCell ref="J144:T144"/>
    <mergeCell ref="J145:T145"/>
    <mergeCell ref="J146:T146"/>
    <mergeCell ref="J147:T147"/>
    <mergeCell ref="C152:T152"/>
    <mergeCell ref="C150:U150"/>
    <mergeCell ref="C145:I145"/>
  </mergeCells>
  <conditionalFormatting sqref="C42">
    <cfRule type="expression" dxfId="16" priority="1">
      <formula>$C$42="Non"</formula>
    </cfRule>
  </conditionalFormatting>
  <conditionalFormatting sqref="C56">
    <cfRule type="expression" dxfId="15" priority="4">
      <formula>$J$50="Oui"</formula>
    </cfRule>
  </conditionalFormatting>
  <conditionalFormatting sqref="M32:M33">
    <cfRule type="expression" dxfId="14" priority="3">
      <formula>$M$32="Non"</formula>
    </cfRule>
  </conditionalFormatting>
  <conditionalFormatting sqref="M36">
    <cfRule type="expression" dxfId="13" priority="2">
      <formula>$M$36="Non"</formula>
    </cfRule>
  </conditionalFormatting>
  <conditionalFormatting sqref="T13">
    <cfRule type="expression" dxfId="12" priority="6">
      <formula>$J$13="Non"</formula>
    </cfRule>
  </conditionalFormatting>
  <conditionalFormatting sqref="T17">
    <cfRule type="expression" dxfId="11" priority="5">
      <formula>$J$17="Oui"</formula>
    </cfRule>
  </conditionalFormatting>
  <dataValidations count="12">
    <dataValidation type="list" allowBlank="1" showInputMessage="1" showErrorMessage="1" errorTitle="Valeur non autorisée" error="Utilisez la liste pour faire votre choix" promptTitle="Sélection requise" prompt="Cliquez sur la flèche pour choisir une option dans la liste" sqref="T23:U23" xr:uid="{D1281F9C-50D8-4369-8A62-A5B51BA83F50}">
      <formula1>"Provisoire,Définitif"</formula1>
    </dataValidation>
    <dataValidation type="list" allowBlank="1" showInputMessage="1" showErrorMessage="1" errorTitle="Valeur non autorisée" error="Utilisez la liste pour faire votre choix" promptTitle="Sélection requise" prompt="Cliquez sur la flèche pour choisir une option dans la liste" sqref="J13:J14 M32 J50:J51 J17:J18" xr:uid="{485EFBB7-C69D-4014-9DCD-24098F60759C}">
      <formula1>"Oui,Non"</formula1>
    </dataValidation>
    <dataValidation allowBlank="1" showInputMessage="1" showErrorMessage="1" prompt="Requis si vous avez répondu Non à la question précédente" sqref="T13:U14" xr:uid="{0EBE66A9-E0C8-42DA-930E-CA11934A5251}"/>
    <dataValidation type="list" allowBlank="1" showInputMessage="1" showErrorMessage="1" sqref="C27" xr:uid="{112CDF08-E77B-41D2-A910-23C22E050C6C}">
      <formula1>"Album contenant 50 % de nouveautés et plus,Album contenant 100% de nouveautés, Album ou DVD Live,Réenregistrement"</formula1>
    </dataValidation>
    <dataValidation type="list" allowBlank="1" showInputMessage="1" showErrorMessage="1" sqref="M27:O27" xr:uid="{21BDD8A4-C19B-448D-9454-54F53C6803DD}">
      <formula1>"Alternatif,Classique,Country,Folk contemporain,Hip hop,Instrumental,Jazz,Jeunesse,Musique électronique,Musique globale,Pop rock,Populaire,Rock,Traditionnel"</formula1>
    </dataValidation>
    <dataValidation type="list" allowBlank="1" showInputMessage="1" showErrorMessage="1" errorTitle="Valeur non autorisée" error="Utilisez la liste pour faire votre choix" promptTitle="Sélection requise" prompt="Cliquez sur la flèche pour choisir une option dans la liste_x000a_" sqref="T27:U27" xr:uid="{2227F898-7284-4F1A-B37C-A64665BC3C5D}">
      <formula1>"Prévue,Confirmée,Déjà parue"</formula1>
    </dataValidation>
    <dataValidation type="list" allowBlank="1" showInputMessage="1" showErrorMessage="1" sqref="I27:K27" xr:uid="{C2B418F5-C60C-4E7C-876F-ABF4FCBBDF58}">
      <formula1>"Vocale francophone,Non vocale,Autre langue"</formula1>
    </dataValidation>
    <dataValidation allowBlank="1" showInputMessage="1" showErrorMessage="1" prompt="Requis si vous avez répondu Oui à la question précédente" sqref="T17:U18" xr:uid="{7C684CE5-6E42-43F7-9EBD-6351259FF0A8}"/>
    <dataValidation type="list" allowBlank="1" showInputMessage="1" showErrorMessage="1" errorTitle="Valeur non autorisée" error="Utilisez la liste pour faire votre choix" promptTitle="Sélection requise" prompt="Cliquez sur la flèche pour choisir une option dans la liste" sqref="M36:U37" xr:uid="{B565F150-808F-414D-B1CB-0F624B667F01}">
      <mc:AlternateContent xmlns:x12ac="http://schemas.microsoft.com/office/spreadsheetml/2011/1/ac" xmlns:mc="http://schemas.openxmlformats.org/markup-compatibility/2006">
        <mc:Choice Requires="x12ac">
          <x12ac:list>Oui,Non,"Exception (musique classique, musique globale, musique traditionnelle et jazz traditionnel)"</x12ac:list>
        </mc:Choice>
        <mc:Fallback>
          <formula1>"Oui,Non,Exception (musique classique, musique globale, musique traditionnelle et jazz traditionnel)"</formula1>
        </mc:Fallback>
      </mc:AlternateContent>
    </dataValidation>
    <dataValidation type="list" allowBlank="1" showInputMessage="1" showErrorMessage="1" errorTitle="Valeur non autorisée" error="Utilisez la liste pour faire votre choix" promptTitle="Sélection requise" prompt="Cliquez sur la flèche pour choisir une option dans la liste" sqref="C42" xr:uid="{CE37DB38-8488-4DFD-9B7B-9CEEE36713EE}">
      <mc:AlternateContent xmlns:x12ac="http://schemas.microsoft.com/office/spreadsheetml/2011/1/ac" xmlns:mc="http://schemas.openxmlformats.org/markup-compatibility/2006">
        <mc:Choice Requires="x12ac">
          <x12ac:list>Oui,Non,"Exception (langues autochtones, musique classique, instrumentale et musique globale)"</x12ac:list>
        </mc:Choice>
        <mc:Fallback>
          <formula1>"Oui,Non,Exception (langues autochtones, musique classique, instrumentale et musique globale)"</formula1>
        </mc:Fallback>
      </mc:AlternateContent>
    </dataValidation>
    <dataValidation type="list" allowBlank="1" showInputMessage="1" showErrorMessage="1" errorTitle="Valeur non autorisée" error="Utilisez la liste pour faire votre choix_x000a_" promptTitle="Sélection requise" prompt="Cliquez sur la flèche pour choisir une option dans la liste" sqref="T64:T73" xr:uid="{4210554F-AFBE-4FB8-A883-FBDE59CEC6BB}">
      <formula1>"Oui,Non,Déjà fourni"</formula1>
    </dataValidation>
    <dataValidation type="list" allowBlank="1" showInputMessage="1" showErrorMessage="1" errorTitle="Valeur non autorisée" error="Utilisez la liste pour faire votre choix" promptTitle="Sélection requise" prompt="Cliquez sur la flèche pour choisir une option dans la liste" sqref="S79:T87 S95:T118" xr:uid="{6AAC3EED-7C5E-467D-8802-34723AF7061F}">
      <formula1>"Citoyen.ne canadien.ne,Résident.e permanent.e, Citoyen.ne  étranger.ère"</formula1>
    </dataValidation>
  </dataValidations>
  <printOptions horizontalCentered="1"/>
  <pageMargins left="0.23622047244094491" right="0.23622047244094491" top="0.35433070866141736" bottom="0.55118110236220474" header="0.11811023622047245" footer="0.11811023622047245"/>
  <pageSetup scale="79" fitToHeight="0" orientation="landscape" r:id="rId1"/>
  <headerFooter>
    <oddFooter>&amp;L&amp;"Calibri,Gras"&amp;9&amp;K00-042Confidentiel | Usage exclusif Musicaction&amp;C&amp;"Calibri,Gras"&amp;9&amp;K00-042&amp;P de &amp;N&amp;R&amp;G</oddFooter>
  </headerFooter>
  <rowBreaks count="2" manualBreakCount="2">
    <brk id="45" max="16383" man="1"/>
    <brk id="163"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E8728-1DE4-4F7E-86E9-40DCF29AFC4F}">
  <sheetPr>
    <tabColor rgb="FF94BDC9"/>
    <pageSetUpPr fitToPage="1"/>
  </sheetPr>
  <dimension ref="A1:V109"/>
  <sheetViews>
    <sheetView showGridLines="0" workbookViewId="0">
      <selection activeCell="C4" sqref="C4:D5"/>
    </sheetView>
  </sheetViews>
  <sheetFormatPr baseColWidth="10" defaultRowHeight="14.5" x14ac:dyDescent="0.35"/>
  <cols>
    <col min="1" max="1" width="2.1796875" customWidth="1"/>
    <col min="2" max="2" width="3.1796875" style="11" customWidth="1"/>
    <col min="3" max="3" width="3.6328125" style="46" customWidth="1"/>
    <col min="4" max="4" width="32.26953125" customWidth="1"/>
    <col min="5" max="5" width="25.6328125" customWidth="1"/>
    <col min="6" max="6" width="13.1796875" customWidth="1"/>
    <col min="7" max="8" width="6.6328125" customWidth="1"/>
    <col min="9" max="9" width="10.1796875" bestFit="1" customWidth="1"/>
    <col min="10" max="10" width="12.6328125" customWidth="1"/>
    <col min="11" max="12" width="16.1796875" customWidth="1"/>
    <col min="13" max="13" width="37" customWidth="1"/>
    <col min="14" max="14" width="2.1796875" customWidth="1"/>
    <col min="15" max="15" width="3.1796875" style="11" customWidth="1"/>
  </cols>
  <sheetData>
    <row r="1" spans="1:21" ht="49.5" customHeight="1" x14ac:dyDescent="0.35">
      <c r="A1" s="12"/>
      <c r="B1" s="28"/>
      <c r="C1" s="654" t="s">
        <v>255</v>
      </c>
      <c r="D1" s="654"/>
      <c r="E1" s="654"/>
      <c r="F1" s="654"/>
      <c r="G1" s="654"/>
      <c r="H1" s="654"/>
      <c r="I1" s="654"/>
      <c r="J1" s="654"/>
      <c r="K1" s="654"/>
      <c r="L1" s="654"/>
      <c r="M1" s="654"/>
      <c r="N1" s="12"/>
      <c r="O1" s="28"/>
    </row>
    <row r="2" spans="1:21" ht="12" customHeight="1" x14ac:dyDescent="0.35"/>
    <row r="3" spans="1:21" ht="15.5" customHeight="1" x14ac:dyDescent="0.35">
      <c r="H3" s="35"/>
      <c r="I3" s="37"/>
      <c r="J3" s="35"/>
      <c r="K3" s="35"/>
    </row>
    <row r="4" spans="1:21" ht="12" customHeight="1" x14ac:dyDescent="0.35">
      <c r="C4" s="641" t="s">
        <v>441</v>
      </c>
      <c r="D4" s="641"/>
      <c r="F4" s="643" t="s">
        <v>3</v>
      </c>
      <c r="G4" s="643"/>
      <c r="H4" s="633"/>
      <c r="I4" s="633"/>
      <c r="J4" s="633"/>
      <c r="K4" s="633"/>
      <c r="L4" s="633"/>
    </row>
    <row r="5" spans="1:21" ht="12" customHeight="1" x14ac:dyDescent="0.35">
      <c r="B5" s="15"/>
      <c r="C5" s="641"/>
      <c r="D5" s="641"/>
      <c r="E5" s="342"/>
      <c r="F5" s="643"/>
      <c r="G5" s="643"/>
      <c r="H5" s="633"/>
      <c r="I5" s="633"/>
      <c r="J5" s="633"/>
      <c r="K5" s="633"/>
      <c r="L5" s="633"/>
      <c r="O5" s="15"/>
    </row>
    <row r="6" spans="1:21" ht="3.5" customHeight="1" x14ac:dyDescent="0.35">
      <c r="C6" s="103"/>
      <c r="D6" s="101"/>
      <c r="E6" s="101"/>
      <c r="F6" s="310"/>
      <c r="G6" s="310"/>
      <c r="H6" s="343"/>
      <c r="J6" s="309"/>
      <c r="K6" s="309"/>
      <c r="L6" s="309"/>
      <c r="M6" s="35"/>
      <c r="N6" s="35"/>
      <c r="O6" s="35"/>
      <c r="S6" s="35"/>
      <c r="T6" s="35"/>
    </row>
    <row r="7" spans="1:21" ht="12" customHeight="1" x14ac:dyDescent="0.35">
      <c r="B7" s="15"/>
      <c r="C7" s="642" t="s">
        <v>442</v>
      </c>
      <c r="D7" s="642"/>
      <c r="E7" s="642"/>
      <c r="F7" s="643" t="s">
        <v>823</v>
      </c>
      <c r="G7" s="643"/>
      <c r="H7" s="633"/>
      <c r="I7" s="633"/>
      <c r="J7" s="633"/>
      <c r="K7" s="633"/>
      <c r="L7" s="633"/>
      <c r="O7" s="15"/>
    </row>
    <row r="8" spans="1:21" ht="12" customHeight="1" x14ac:dyDescent="0.35">
      <c r="B8" s="15"/>
      <c r="C8" s="642"/>
      <c r="D8" s="642"/>
      <c r="E8" s="642"/>
      <c r="F8" s="643"/>
      <c r="G8" s="643"/>
      <c r="H8" s="633"/>
      <c r="I8" s="633"/>
      <c r="J8" s="633"/>
      <c r="K8" s="633"/>
      <c r="L8" s="633"/>
      <c r="O8" s="15"/>
    </row>
    <row r="9" spans="1:21" ht="3.5" customHeight="1" x14ac:dyDescent="0.35">
      <c r="C9" s="103"/>
      <c r="D9" s="101"/>
      <c r="E9" s="101"/>
      <c r="F9" s="310"/>
      <c r="G9" s="310"/>
      <c r="H9" s="343"/>
      <c r="J9" s="309"/>
      <c r="K9" s="309"/>
      <c r="L9" s="309"/>
      <c r="M9" s="35"/>
      <c r="N9" s="35"/>
      <c r="O9" s="35"/>
      <c r="S9" s="35"/>
      <c r="T9" s="35"/>
    </row>
    <row r="10" spans="1:21" ht="12" customHeight="1" x14ac:dyDescent="0.35">
      <c r="C10" s="424" t="s">
        <v>824</v>
      </c>
      <c r="D10" s="424"/>
      <c r="F10" s="643" t="s">
        <v>822</v>
      </c>
      <c r="G10" s="643"/>
      <c r="H10" s="633"/>
      <c r="I10" s="633"/>
      <c r="J10" s="633"/>
      <c r="K10" s="633"/>
      <c r="L10" s="633"/>
      <c r="M10" s="35"/>
      <c r="N10" s="35"/>
      <c r="O10" s="35"/>
      <c r="P10" s="35"/>
      <c r="Q10" s="35"/>
      <c r="R10" s="35"/>
      <c r="S10" s="35"/>
      <c r="T10" s="35"/>
      <c r="U10" s="35"/>
    </row>
    <row r="11" spans="1:21" ht="12" customHeight="1" x14ac:dyDescent="0.35">
      <c r="C11" s="424"/>
      <c r="D11" s="424"/>
      <c r="E11" s="101"/>
      <c r="F11" s="643"/>
      <c r="G11" s="643"/>
      <c r="H11" s="633"/>
      <c r="I11" s="633"/>
      <c r="J11" s="633"/>
      <c r="K11" s="633"/>
      <c r="L11" s="633"/>
      <c r="M11" s="35"/>
      <c r="N11" s="35"/>
      <c r="O11" s="35"/>
      <c r="S11" s="35"/>
      <c r="T11" s="35"/>
    </row>
    <row r="12" spans="1:21" ht="12" customHeight="1" x14ac:dyDescent="0.35">
      <c r="C12" s="103"/>
      <c r="D12" s="101"/>
      <c r="E12" s="101"/>
      <c r="F12" s="101"/>
      <c r="G12" s="344"/>
      <c r="H12" s="344"/>
      <c r="I12" s="344"/>
      <c r="K12" s="35"/>
      <c r="L12" s="35"/>
      <c r="M12" s="35"/>
      <c r="N12" s="35"/>
      <c r="O12" s="35"/>
      <c r="S12" s="35"/>
      <c r="T12" s="35"/>
    </row>
    <row r="13" spans="1:21" ht="12" customHeight="1" x14ac:dyDescent="0.35">
      <c r="C13" s="103"/>
      <c r="D13" s="101"/>
      <c r="E13" s="101"/>
      <c r="F13" s="101"/>
      <c r="G13" s="344"/>
      <c r="H13" s="344"/>
      <c r="I13" s="344"/>
      <c r="K13" s="35"/>
      <c r="L13" s="35"/>
      <c r="M13" s="35"/>
      <c r="N13" s="35"/>
      <c r="O13" s="35"/>
      <c r="S13" s="35"/>
      <c r="T13" s="35"/>
    </row>
    <row r="14" spans="1:21" ht="12" customHeight="1" x14ac:dyDescent="0.35">
      <c r="C14" s="103"/>
      <c r="D14" s="101"/>
      <c r="E14" s="101"/>
      <c r="F14" s="101"/>
      <c r="G14" s="344"/>
      <c r="H14" s="344"/>
      <c r="I14" s="344"/>
      <c r="K14" s="35"/>
      <c r="L14" s="35"/>
      <c r="M14" s="35"/>
      <c r="N14" s="35"/>
      <c r="O14" s="35"/>
      <c r="S14" s="35"/>
      <c r="T14" s="35"/>
    </row>
    <row r="15" spans="1:21" ht="36" customHeight="1" x14ac:dyDescent="0.35">
      <c r="A15" s="46"/>
      <c r="B15" s="57"/>
      <c r="C15" s="345" t="s">
        <v>558</v>
      </c>
      <c r="D15" s="61"/>
      <c r="E15" s="60"/>
      <c r="F15" s="60"/>
      <c r="G15" s="60"/>
      <c r="H15" s="60"/>
      <c r="I15" s="60"/>
      <c r="J15" s="312"/>
      <c r="K15" s="638" t="s">
        <v>637</v>
      </c>
      <c r="L15" s="639"/>
      <c r="N15" s="46"/>
      <c r="O15" s="57"/>
    </row>
    <row r="16" spans="1:21" ht="18" customHeight="1" x14ac:dyDescent="0.35">
      <c r="A16" s="46"/>
      <c r="B16" s="57"/>
      <c r="C16" s="58"/>
      <c r="D16" s="61"/>
      <c r="E16" s="60"/>
      <c r="F16" s="60"/>
      <c r="G16" s="60"/>
      <c r="H16" s="60"/>
      <c r="I16" s="60"/>
      <c r="J16" s="312"/>
      <c r="K16" s="640" t="s">
        <v>634</v>
      </c>
      <c r="L16" s="640"/>
      <c r="M16" s="346"/>
      <c r="N16" s="346"/>
      <c r="O16"/>
      <c r="P16" s="46"/>
      <c r="Q16" s="57"/>
    </row>
    <row r="17" spans="1:22" ht="7.5" customHeight="1" x14ac:dyDescent="0.35">
      <c r="B17"/>
      <c r="C17" s="655" t="s">
        <v>443</v>
      </c>
      <c r="D17" s="655"/>
      <c r="E17" s="650" t="s">
        <v>636</v>
      </c>
      <c r="F17" s="650" t="s">
        <v>467</v>
      </c>
      <c r="G17" s="650" t="s">
        <v>468</v>
      </c>
      <c r="H17" s="650" t="s">
        <v>461</v>
      </c>
      <c r="I17" s="650" t="s">
        <v>465</v>
      </c>
      <c r="J17" s="650" t="s">
        <v>466</v>
      </c>
      <c r="K17" s="650" t="s">
        <v>469</v>
      </c>
      <c r="L17" s="650" t="s">
        <v>464</v>
      </c>
      <c r="M17" s="648" t="s">
        <v>684</v>
      </c>
      <c r="O17"/>
      <c r="V17" s="4"/>
    </row>
    <row r="18" spans="1:22" s="314" customFormat="1" ht="35" customHeight="1" x14ac:dyDescent="0.35">
      <c r="A18" s="313"/>
      <c r="B18" s="313"/>
      <c r="C18" s="655"/>
      <c r="D18" s="655"/>
      <c r="E18" s="650"/>
      <c r="F18" s="650"/>
      <c r="G18" s="650"/>
      <c r="H18" s="650"/>
      <c r="I18" s="650"/>
      <c r="J18" s="650"/>
      <c r="K18" s="650"/>
      <c r="L18" s="650"/>
      <c r="M18" s="648"/>
      <c r="N18" s="313"/>
      <c r="O18" s="313"/>
    </row>
    <row r="19" spans="1:22" ht="7.5" customHeight="1" thickBot="1" x14ac:dyDescent="0.4">
      <c r="B19"/>
      <c r="C19" s="655"/>
      <c r="D19" s="655"/>
      <c r="E19" s="650"/>
      <c r="F19" s="651"/>
      <c r="G19" s="651"/>
      <c r="H19" s="651"/>
      <c r="I19" s="651"/>
      <c r="J19" s="651"/>
      <c r="K19" s="651"/>
      <c r="L19" s="651"/>
      <c r="M19" s="649"/>
      <c r="O19"/>
      <c r="V19" s="4"/>
    </row>
    <row r="20" spans="1:22" s="53" customFormat="1" ht="20.5" customHeight="1" thickBot="1" x14ac:dyDescent="0.4">
      <c r="A20" s="54"/>
      <c r="B20" s="55"/>
      <c r="C20" s="652" t="s">
        <v>445</v>
      </c>
      <c r="D20" s="653"/>
      <c r="E20" s="653"/>
      <c r="F20" s="653"/>
      <c r="G20" s="653"/>
      <c r="H20" s="653"/>
      <c r="I20" s="653"/>
      <c r="J20" s="653"/>
      <c r="K20" s="347"/>
      <c r="L20" s="348"/>
      <c r="M20" s="348"/>
      <c r="N20" s="54"/>
      <c r="O20" s="55"/>
    </row>
    <row r="21" spans="1:22" s="2" customFormat="1" ht="18" customHeight="1" x14ac:dyDescent="0.35">
      <c r="A21" s="40"/>
      <c r="B21" s="63"/>
      <c r="C21" s="349" t="s">
        <v>444</v>
      </c>
      <c r="D21" s="350" t="s">
        <v>445</v>
      </c>
      <c r="E21" s="351" t="s">
        <v>785</v>
      </c>
      <c r="F21" s="352"/>
      <c r="G21" s="352"/>
      <c r="H21" s="352"/>
      <c r="I21" s="352"/>
      <c r="J21" s="352"/>
      <c r="K21" s="352"/>
      <c r="L21" s="353"/>
      <c r="M21" s="354"/>
      <c r="N21" s="40"/>
      <c r="O21" s="63"/>
    </row>
    <row r="22" spans="1:22" s="2" customFormat="1" ht="18" customHeight="1" x14ac:dyDescent="0.35">
      <c r="A22" s="40"/>
      <c r="B22" s="63"/>
      <c r="C22" s="70" t="s">
        <v>446</v>
      </c>
      <c r="D22" s="71" t="s">
        <v>839</v>
      </c>
      <c r="E22" s="143"/>
      <c r="F22" s="156"/>
      <c r="G22" s="147"/>
      <c r="H22" s="147"/>
      <c r="I22" s="148"/>
      <c r="J22" s="78"/>
      <c r="K22" s="74">
        <f>$K$94</f>
        <v>0</v>
      </c>
      <c r="L22" s="75">
        <f>$L$103</f>
        <v>0</v>
      </c>
      <c r="M22" s="139"/>
      <c r="N22" s="40"/>
      <c r="O22" s="63"/>
    </row>
    <row r="23" spans="1:22" s="2" customFormat="1" ht="18" customHeight="1" x14ac:dyDescent="0.35">
      <c r="A23" s="40"/>
      <c r="B23" s="63"/>
      <c r="C23" s="69" t="s">
        <v>447</v>
      </c>
      <c r="D23" s="72" t="s">
        <v>448</v>
      </c>
      <c r="E23" s="144"/>
      <c r="F23" s="157"/>
      <c r="G23" s="149"/>
      <c r="H23" s="149"/>
      <c r="I23" s="150"/>
      <c r="J23" s="79"/>
      <c r="K23" s="123">
        <v>0</v>
      </c>
      <c r="L23" s="124">
        <v>0</v>
      </c>
      <c r="M23" s="140"/>
      <c r="N23" s="40"/>
      <c r="O23" s="63"/>
    </row>
    <row r="24" spans="1:22" s="2" customFormat="1" ht="18" customHeight="1" x14ac:dyDescent="0.35">
      <c r="A24" s="40"/>
      <c r="B24" s="63"/>
      <c r="C24" s="70" t="s">
        <v>449</v>
      </c>
      <c r="D24" s="71" t="s">
        <v>450</v>
      </c>
      <c r="E24" s="143"/>
      <c r="F24" s="156"/>
      <c r="G24" s="147"/>
      <c r="H24" s="147"/>
      <c r="I24" s="148"/>
      <c r="J24" s="78"/>
      <c r="K24" s="74">
        <f>$K$88-($K$22+$K$23+$K$25)</f>
        <v>0</v>
      </c>
      <c r="L24" s="75">
        <f>$L$88-($L$22+$L$23+$L$25)</f>
        <v>0</v>
      </c>
      <c r="M24" s="139"/>
      <c r="N24" s="40"/>
      <c r="O24" s="63"/>
    </row>
    <row r="25" spans="1:22" s="2" customFormat="1" ht="18" customHeight="1" thickBot="1" x14ac:dyDescent="0.4">
      <c r="A25" s="40"/>
      <c r="B25" s="63"/>
      <c r="C25" s="68" t="s">
        <v>451</v>
      </c>
      <c r="D25" s="73" t="s">
        <v>452</v>
      </c>
      <c r="E25" s="145"/>
      <c r="F25" s="158"/>
      <c r="G25" s="151"/>
      <c r="H25" s="151"/>
      <c r="I25" s="152"/>
      <c r="J25" s="81"/>
      <c r="K25" s="125">
        <v>0</v>
      </c>
      <c r="L25" s="126">
        <v>0</v>
      </c>
      <c r="M25" s="141"/>
      <c r="N25" s="40"/>
      <c r="O25" s="63"/>
    </row>
    <row r="26" spans="1:22" ht="18" customHeight="1" thickBot="1" x14ac:dyDescent="0.4">
      <c r="A26" s="46"/>
      <c r="B26" s="57"/>
      <c r="C26" s="58"/>
      <c r="D26" s="61" t="s">
        <v>462</v>
      </c>
      <c r="E26" s="60"/>
      <c r="F26" s="60"/>
      <c r="G26" s="60"/>
      <c r="H26" s="60"/>
      <c r="I26" s="60"/>
      <c r="J26" s="60"/>
      <c r="K26" s="357">
        <f>ROUND(SUBTOTAL(9,K22:K25),0)</f>
        <v>0</v>
      </c>
      <c r="L26" s="358">
        <f>ROUND(SUBTOTAL(9,L22:L25),0)</f>
        <v>0</v>
      </c>
      <c r="N26" s="46"/>
      <c r="O26" s="57"/>
    </row>
    <row r="27" spans="1:22" ht="15" thickBot="1" x14ac:dyDescent="0.4">
      <c r="A27" s="46"/>
      <c r="B27" s="57"/>
      <c r="C27" s="58"/>
      <c r="D27" s="57"/>
      <c r="E27" s="57"/>
      <c r="F27" s="57"/>
      <c r="G27" s="57"/>
      <c r="H27" s="57"/>
      <c r="I27" s="57"/>
      <c r="J27" s="57"/>
      <c r="K27" s="57"/>
      <c r="L27" s="56"/>
      <c r="N27" s="46"/>
      <c r="O27" s="57"/>
    </row>
    <row r="28" spans="1:22" s="53" customFormat="1" ht="20.5" customHeight="1" thickBot="1" x14ac:dyDescent="0.4">
      <c r="A28" s="54"/>
      <c r="B28" s="55"/>
      <c r="C28" s="652" t="s">
        <v>453</v>
      </c>
      <c r="D28" s="653"/>
      <c r="E28" s="653"/>
      <c r="F28" s="653"/>
      <c r="G28" s="653"/>
      <c r="H28" s="653"/>
      <c r="I28" s="653"/>
      <c r="J28" s="653"/>
      <c r="K28" s="347"/>
      <c r="L28" s="348"/>
      <c r="M28" s="348"/>
      <c r="N28" s="54"/>
      <c r="O28" s="55"/>
    </row>
    <row r="29" spans="1:22" s="2" customFormat="1" ht="18" customHeight="1" x14ac:dyDescent="0.35">
      <c r="A29" s="40"/>
      <c r="B29" s="63"/>
      <c r="C29" s="349" t="s">
        <v>470</v>
      </c>
      <c r="D29" s="350" t="s">
        <v>454</v>
      </c>
      <c r="E29" s="352"/>
      <c r="F29" s="352"/>
      <c r="G29" s="352"/>
      <c r="H29" s="352"/>
      <c r="I29" s="352"/>
      <c r="J29" s="352"/>
      <c r="K29" s="352"/>
      <c r="L29" s="353"/>
      <c r="M29" s="359"/>
      <c r="N29" s="40"/>
      <c r="O29" s="63"/>
    </row>
    <row r="30" spans="1:22" s="2" customFormat="1" ht="18" customHeight="1" x14ac:dyDescent="0.35">
      <c r="A30" s="40"/>
      <c r="B30" s="63"/>
      <c r="C30" s="634" t="s">
        <v>595</v>
      </c>
      <c r="D30" s="635"/>
      <c r="E30" s="143"/>
      <c r="F30" s="156"/>
      <c r="G30" s="147"/>
      <c r="H30" s="147"/>
      <c r="I30" s="153"/>
      <c r="J30" s="74">
        <f>G30*H30*I30</f>
        <v>0</v>
      </c>
      <c r="K30" s="153">
        <v>0</v>
      </c>
      <c r="L30" s="185">
        <v>0</v>
      </c>
      <c r="M30" s="139"/>
      <c r="N30" s="40"/>
      <c r="O30" s="63"/>
      <c r="P30" s="88"/>
    </row>
    <row r="31" spans="1:22" s="2" customFormat="1" ht="18" customHeight="1" x14ac:dyDescent="0.35">
      <c r="A31" s="40"/>
      <c r="B31" s="63"/>
      <c r="C31" s="636" t="s">
        <v>596</v>
      </c>
      <c r="D31" s="637"/>
      <c r="E31" s="144"/>
      <c r="F31" s="157"/>
      <c r="G31" s="149"/>
      <c r="H31" s="149"/>
      <c r="I31" s="123"/>
      <c r="J31" s="355">
        <f t="shared" ref="J31:J32" si="0">G31*H31*I31</f>
        <v>0</v>
      </c>
      <c r="K31" s="123">
        <v>0</v>
      </c>
      <c r="L31" s="124">
        <v>0</v>
      </c>
      <c r="M31" s="140"/>
      <c r="N31" s="40"/>
      <c r="O31" s="63"/>
    </row>
    <row r="32" spans="1:22" s="2" customFormat="1" ht="18" customHeight="1" x14ac:dyDescent="0.35">
      <c r="A32" s="40"/>
      <c r="B32" s="63"/>
      <c r="C32" s="634" t="s">
        <v>597</v>
      </c>
      <c r="D32" s="635"/>
      <c r="E32" s="143"/>
      <c r="F32" s="156"/>
      <c r="G32" s="147"/>
      <c r="H32" s="147"/>
      <c r="I32" s="153"/>
      <c r="J32" s="74">
        <f t="shared" si="0"/>
        <v>0</v>
      </c>
      <c r="K32" s="153">
        <v>0</v>
      </c>
      <c r="L32" s="185">
        <v>0</v>
      </c>
      <c r="M32" s="139"/>
      <c r="N32" s="40"/>
      <c r="O32" s="63"/>
    </row>
    <row r="33" spans="1:15" s="2" customFormat="1" ht="18" customHeight="1" x14ac:dyDescent="0.35">
      <c r="A33" s="40"/>
      <c r="B33" s="63"/>
      <c r="C33" s="636" t="s">
        <v>598</v>
      </c>
      <c r="D33" s="637"/>
      <c r="E33" s="144"/>
      <c r="F33" s="157"/>
      <c r="G33" s="149"/>
      <c r="H33" s="149"/>
      <c r="I33" s="123"/>
      <c r="J33" s="355"/>
      <c r="K33" s="123">
        <v>0</v>
      </c>
      <c r="L33" s="124">
        <v>0</v>
      </c>
      <c r="M33" s="140"/>
      <c r="N33" s="40"/>
      <c r="O33" s="63"/>
    </row>
    <row r="34" spans="1:15" s="2" customFormat="1" ht="18" customHeight="1" x14ac:dyDescent="0.35">
      <c r="A34" s="40"/>
      <c r="B34" s="63"/>
      <c r="C34" s="634" t="s">
        <v>599</v>
      </c>
      <c r="D34" s="635"/>
      <c r="E34" s="143"/>
      <c r="F34" s="156"/>
      <c r="G34" s="147"/>
      <c r="H34" s="147"/>
      <c r="I34" s="153"/>
      <c r="J34" s="74">
        <f>G34*H34*I34</f>
        <v>0</v>
      </c>
      <c r="K34" s="153">
        <v>0</v>
      </c>
      <c r="L34" s="185">
        <v>0</v>
      </c>
      <c r="M34" s="139"/>
      <c r="N34" s="40"/>
      <c r="O34" s="63"/>
    </row>
    <row r="35" spans="1:15" s="2" customFormat="1" ht="18" customHeight="1" x14ac:dyDescent="0.35">
      <c r="A35" s="40"/>
      <c r="B35" s="63"/>
      <c r="C35" s="636" t="s">
        <v>600</v>
      </c>
      <c r="D35" s="637"/>
      <c r="E35" s="144"/>
      <c r="F35" s="157"/>
      <c r="G35" s="149"/>
      <c r="H35" s="149"/>
      <c r="I35" s="123"/>
      <c r="J35" s="355">
        <f t="shared" ref="J35" si="1">G35*H35*I35</f>
        <v>0</v>
      </c>
      <c r="K35" s="123">
        <v>0</v>
      </c>
      <c r="L35" s="124">
        <v>0</v>
      </c>
      <c r="M35" s="140"/>
      <c r="N35" s="40"/>
      <c r="O35" s="63"/>
    </row>
    <row r="36" spans="1:15" s="2" customFormat="1" ht="18" customHeight="1" thickBot="1" x14ac:dyDescent="0.4">
      <c r="A36" s="40"/>
      <c r="B36" s="63"/>
      <c r="C36" s="644" t="s">
        <v>601</v>
      </c>
      <c r="D36" s="645"/>
      <c r="E36" s="146"/>
      <c r="F36" s="159"/>
      <c r="G36" s="154"/>
      <c r="H36" s="154"/>
      <c r="I36" s="155"/>
      <c r="J36" s="360"/>
      <c r="K36" s="155">
        <v>0</v>
      </c>
      <c r="L36" s="186">
        <v>0</v>
      </c>
      <c r="M36" s="142"/>
      <c r="N36" s="40"/>
      <c r="O36" s="63"/>
    </row>
    <row r="37" spans="1:15" ht="18" customHeight="1" thickBot="1" x14ac:dyDescent="0.4">
      <c r="A37" s="46"/>
      <c r="B37" s="57"/>
      <c r="C37" s="58"/>
      <c r="D37" s="62" t="s">
        <v>463</v>
      </c>
      <c r="E37" s="60"/>
      <c r="F37" s="60"/>
      <c r="G37" s="60"/>
      <c r="H37" s="60"/>
      <c r="I37" s="60"/>
      <c r="J37" s="60"/>
      <c r="K37" s="357">
        <f>ROUND(SUBTOTAL(9,K30:K36),0)</f>
        <v>0</v>
      </c>
      <c r="L37" s="358">
        <f>ROUND(SUBTOTAL(9,L30:L36),0)</f>
        <v>0</v>
      </c>
      <c r="N37" s="46"/>
      <c r="O37" s="57"/>
    </row>
    <row r="38" spans="1:15" ht="18" customHeight="1" thickBot="1" x14ac:dyDescent="0.4">
      <c r="A38" s="46"/>
      <c r="B38" s="57"/>
      <c r="C38" s="58"/>
      <c r="D38" s="57"/>
      <c r="E38" s="57"/>
      <c r="F38" s="57"/>
      <c r="G38" s="57"/>
      <c r="H38" s="57"/>
      <c r="I38" s="57"/>
      <c r="J38" s="57"/>
      <c r="K38" s="57"/>
      <c r="L38" s="56"/>
      <c r="N38" s="46"/>
      <c r="O38" s="57"/>
    </row>
    <row r="39" spans="1:15" s="2" customFormat="1" ht="18" customHeight="1" x14ac:dyDescent="0.35">
      <c r="A39" s="40"/>
      <c r="B39" s="63"/>
      <c r="C39" s="65" t="s">
        <v>472</v>
      </c>
      <c r="D39" s="66" t="s">
        <v>455</v>
      </c>
      <c r="E39" s="67"/>
      <c r="F39" s="67"/>
      <c r="G39" s="67"/>
      <c r="H39" s="67"/>
      <c r="I39" s="67"/>
      <c r="J39" s="67"/>
      <c r="K39" s="67"/>
      <c r="L39" s="87"/>
      <c r="M39" s="86"/>
      <c r="N39" s="40"/>
      <c r="O39" s="63"/>
    </row>
    <row r="40" spans="1:15" s="2" customFormat="1" ht="18" customHeight="1" x14ac:dyDescent="0.35">
      <c r="A40" s="40"/>
      <c r="B40" s="63"/>
      <c r="C40" s="634" t="s">
        <v>602</v>
      </c>
      <c r="D40" s="635"/>
      <c r="E40" s="143"/>
      <c r="F40" s="156"/>
      <c r="G40" s="147"/>
      <c r="H40" s="147"/>
      <c r="I40" s="153"/>
      <c r="J40" s="74">
        <f>G40*H40*I40</f>
        <v>0</v>
      </c>
      <c r="K40" s="153">
        <v>0</v>
      </c>
      <c r="L40" s="185">
        <v>0</v>
      </c>
      <c r="M40" s="139"/>
      <c r="N40" s="40"/>
      <c r="O40" s="63"/>
    </row>
    <row r="41" spans="1:15" s="2" customFormat="1" ht="18" customHeight="1" x14ac:dyDescent="0.35">
      <c r="A41" s="40"/>
      <c r="B41" s="63"/>
      <c r="C41" s="636" t="s">
        <v>603</v>
      </c>
      <c r="D41" s="637"/>
      <c r="E41" s="144"/>
      <c r="F41" s="157"/>
      <c r="G41" s="149"/>
      <c r="H41" s="149"/>
      <c r="I41" s="123"/>
      <c r="J41" s="355">
        <f t="shared" ref="J41:J46" si="2">G41*H41*I41</f>
        <v>0</v>
      </c>
      <c r="K41" s="123">
        <v>0</v>
      </c>
      <c r="L41" s="124">
        <v>0</v>
      </c>
      <c r="M41" s="140"/>
      <c r="N41" s="40"/>
      <c r="O41" s="63"/>
    </row>
    <row r="42" spans="1:15" s="2" customFormat="1" ht="18" customHeight="1" x14ac:dyDescent="0.35">
      <c r="A42" s="40"/>
      <c r="B42" s="63"/>
      <c r="C42" s="634" t="s">
        <v>604</v>
      </c>
      <c r="D42" s="635"/>
      <c r="E42" s="143"/>
      <c r="F42" s="156"/>
      <c r="G42" s="147"/>
      <c r="H42" s="147"/>
      <c r="I42" s="153"/>
      <c r="J42" s="74">
        <f t="shared" si="2"/>
        <v>0</v>
      </c>
      <c r="K42" s="153">
        <v>0</v>
      </c>
      <c r="L42" s="185">
        <v>0</v>
      </c>
      <c r="M42" s="139"/>
      <c r="N42" s="40"/>
      <c r="O42" s="63"/>
    </row>
    <row r="43" spans="1:15" s="2" customFormat="1" ht="18" customHeight="1" x14ac:dyDescent="0.35">
      <c r="A43" s="40"/>
      <c r="B43" s="63"/>
      <c r="C43" s="636" t="s">
        <v>605</v>
      </c>
      <c r="D43" s="637"/>
      <c r="E43" s="144"/>
      <c r="F43" s="157"/>
      <c r="G43" s="149"/>
      <c r="H43" s="149"/>
      <c r="I43" s="123"/>
      <c r="J43" s="355">
        <f t="shared" si="2"/>
        <v>0</v>
      </c>
      <c r="K43" s="123">
        <v>0</v>
      </c>
      <c r="L43" s="124">
        <v>0</v>
      </c>
      <c r="M43" s="140"/>
      <c r="N43" s="40"/>
      <c r="O43" s="63"/>
    </row>
    <row r="44" spans="1:15" s="2" customFormat="1" ht="18" customHeight="1" x14ac:dyDescent="0.35">
      <c r="A44" s="40"/>
      <c r="B44" s="63"/>
      <c r="C44" s="634" t="s">
        <v>606</v>
      </c>
      <c r="D44" s="635"/>
      <c r="E44" s="143"/>
      <c r="F44" s="156"/>
      <c r="G44" s="147"/>
      <c r="H44" s="147"/>
      <c r="I44" s="153"/>
      <c r="J44" s="74">
        <f t="shared" si="2"/>
        <v>0</v>
      </c>
      <c r="K44" s="153">
        <v>0</v>
      </c>
      <c r="L44" s="185">
        <v>0</v>
      </c>
      <c r="M44" s="139"/>
      <c r="N44" s="40"/>
      <c r="O44" s="63"/>
    </row>
    <row r="45" spans="1:15" s="2" customFormat="1" ht="18" customHeight="1" x14ac:dyDescent="0.35">
      <c r="A45" s="40"/>
      <c r="B45" s="63"/>
      <c r="C45" s="636" t="s">
        <v>607</v>
      </c>
      <c r="D45" s="637"/>
      <c r="E45" s="144"/>
      <c r="F45" s="157"/>
      <c r="G45" s="149"/>
      <c r="H45" s="149"/>
      <c r="I45" s="123"/>
      <c r="J45" s="355">
        <f t="shared" si="2"/>
        <v>0</v>
      </c>
      <c r="K45" s="123">
        <v>0</v>
      </c>
      <c r="L45" s="124">
        <v>0</v>
      </c>
      <c r="M45" s="140"/>
      <c r="N45" s="40"/>
      <c r="O45" s="63"/>
    </row>
    <row r="46" spans="1:15" s="2" customFormat="1" ht="18" customHeight="1" thickBot="1" x14ac:dyDescent="0.4">
      <c r="A46" s="40"/>
      <c r="B46" s="63"/>
      <c r="C46" s="644" t="s">
        <v>608</v>
      </c>
      <c r="D46" s="645"/>
      <c r="E46" s="146"/>
      <c r="F46" s="159"/>
      <c r="G46" s="154"/>
      <c r="H46" s="154"/>
      <c r="I46" s="155"/>
      <c r="J46" s="360">
        <f t="shared" si="2"/>
        <v>0</v>
      </c>
      <c r="K46" s="155">
        <v>0</v>
      </c>
      <c r="L46" s="186">
        <v>0</v>
      </c>
      <c r="M46" s="142"/>
      <c r="N46" s="40"/>
      <c r="O46" s="63"/>
    </row>
    <row r="47" spans="1:15" ht="18" customHeight="1" thickBot="1" x14ac:dyDescent="0.4">
      <c r="A47" s="46"/>
      <c r="B47" s="57"/>
      <c r="C47" s="58"/>
      <c r="D47" s="62" t="s">
        <v>471</v>
      </c>
      <c r="E47" s="57"/>
      <c r="F47" s="57"/>
      <c r="G47" s="57"/>
      <c r="H47" s="57"/>
      <c r="I47" s="57"/>
      <c r="J47" s="57"/>
      <c r="K47" s="357">
        <f>ROUND(SUBTOTAL(9,K40:K46),0)</f>
        <v>0</v>
      </c>
      <c r="L47" s="358">
        <f>ROUND(SUBTOTAL(9,L40:L46),0)</f>
        <v>0</v>
      </c>
      <c r="N47" s="46"/>
      <c r="O47" s="57"/>
    </row>
    <row r="48" spans="1:15" ht="18" customHeight="1" thickBot="1" x14ac:dyDescent="0.4">
      <c r="A48" s="46"/>
      <c r="B48" s="57"/>
      <c r="C48" s="58"/>
      <c r="D48" s="57"/>
      <c r="E48" s="57"/>
      <c r="F48" s="57"/>
      <c r="G48" s="57"/>
      <c r="H48" s="57"/>
      <c r="I48" s="57"/>
      <c r="J48" s="57"/>
      <c r="K48" s="57"/>
      <c r="L48" s="56"/>
      <c r="N48" s="46"/>
      <c r="O48" s="57"/>
    </row>
    <row r="49" spans="1:15" ht="18" customHeight="1" x14ac:dyDescent="0.35">
      <c r="A49" s="46"/>
      <c r="B49" s="57"/>
      <c r="C49" s="65" t="s">
        <v>473</v>
      </c>
      <c r="D49" s="66" t="s">
        <v>456</v>
      </c>
      <c r="E49" s="67"/>
      <c r="F49" s="67"/>
      <c r="G49" s="67"/>
      <c r="H49" s="67"/>
      <c r="I49" s="67"/>
      <c r="J49" s="67"/>
      <c r="K49" s="67"/>
      <c r="L49" s="87"/>
      <c r="M49" s="86"/>
      <c r="N49" s="46"/>
      <c r="O49" s="57"/>
    </row>
    <row r="50" spans="1:15" s="2" customFormat="1" ht="18" customHeight="1" x14ac:dyDescent="0.35">
      <c r="A50" s="40"/>
      <c r="B50" s="63"/>
      <c r="C50" s="634" t="s">
        <v>609</v>
      </c>
      <c r="D50" s="635"/>
      <c r="E50" s="143"/>
      <c r="F50" s="156"/>
      <c r="G50" s="147"/>
      <c r="H50" s="147"/>
      <c r="I50" s="153"/>
      <c r="J50" s="74">
        <f t="shared" ref="J50:J53" si="3">G50*H50*I50</f>
        <v>0</v>
      </c>
      <c r="K50" s="153">
        <v>0</v>
      </c>
      <c r="L50" s="185">
        <v>0</v>
      </c>
      <c r="M50" s="139"/>
      <c r="N50" s="40"/>
      <c r="O50" s="63"/>
    </row>
    <row r="51" spans="1:15" s="2" customFormat="1" ht="18" customHeight="1" x14ac:dyDescent="0.35">
      <c r="A51" s="40"/>
      <c r="B51" s="63"/>
      <c r="C51" s="636" t="s">
        <v>610</v>
      </c>
      <c r="D51" s="637"/>
      <c r="E51" s="144"/>
      <c r="F51" s="157"/>
      <c r="G51" s="149"/>
      <c r="H51" s="149"/>
      <c r="I51" s="123"/>
      <c r="J51" s="355">
        <f t="shared" si="3"/>
        <v>0</v>
      </c>
      <c r="K51" s="123">
        <v>0</v>
      </c>
      <c r="L51" s="124">
        <v>0</v>
      </c>
      <c r="M51" s="140"/>
      <c r="N51" s="40"/>
      <c r="O51" s="63"/>
    </row>
    <row r="52" spans="1:15" s="2" customFormat="1" ht="18" customHeight="1" x14ac:dyDescent="0.35">
      <c r="A52" s="40"/>
      <c r="B52" s="63"/>
      <c r="C52" s="634" t="s">
        <v>611</v>
      </c>
      <c r="D52" s="635"/>
      <c r="E52" s="143"/>
      <c r="F52" s="156"/>
      <c r="G52" s="147"/>
      <c r="H52" s="147"/>
      <c r="I52" s="153"/>
      <c r="J52" s="74">
        <f t="shared" si="3"/>
        <v>0</v>
      </c>
      <c r="K52" s="153">
        <v>0</v>
      </c>
      <c r="L52" s="185">
        <v>0</v>
      </c>
      <c r="M52" s="139"/>
      <c r="N52" s="40"/>
      <c r="O52" s="63"/>
    </row>
    <row r="53" spans="1:15" s="2" customFormat="1" ht="18" customHeight="1" thickBot="1" x14ac:dyDescent="0.4">
      <c r="A53" s="40"/>
      <c r="B53" s="63"/>
      <c r="C53" s="646" t="s">
        <v>623</v>
      </c>
      <c r="D53" s="647"/>
      <c r="E53" s="145"/>
      <c r="F53" s="158"/>
      <c r="G53" s="151"/>
      <c r="H53" s="151"/>
      <c r="I53" s="125"/>
      <c r="J53" s="356">
        <f t="shared" si="3"/>
        <v>0</v>
      </c>
      <c r="K53" s="125">
        <v>0</v>
      </c>
      <c r="L53" s="126">
        <v>0</v>
      </c>
      <c r="M53" s="141"/>
      <c r="N53" s="40"/>
      <c r="O53" s="63"/>
    </row>
    <row r="54" spans="1:15" ht="18" customHeight="1" thickBot="1" x14ac:dyDescent="0.4">
      <c r="A54" s="46"/>
      <c r="B54" s="57"/>
      <c r="C54" s="58"/>
      <c r="D54" s="62" t="s">
        <v>475</v>
      </c>
      <c r="E54" s="57"/>
      <c r="F54" s="57"/>
      <c r="G54" s="57"/>
      <c r="H54" s="57"/>
      <c r="I54" s="57"/>
      <c r="J54" s="57"/>
      <c r="K54" s="357">
        <f>ROUND(SUBTOTAL(9,K50:K53),0)</f>
        <v>0</v>
      </c>
      <c r="L54" s="358">
        <f>ROUND(SUBTOTAL(9,L50:L53),0)</f>
        <v>0</v>
      </c>
      <c r="N54" s="46"/>
      <c r="O54" s="57"/>
    </row>
    <row r="55" spans="1:15" ht="18" customHeight="1" thickBot="1" x14ac:dyDescent="0.4">
      <c r="A55" s="46"/>
      <c r="B55" s="57"/>
      <c r="C55" s="58"/>
      <c r="D55" s="57"/>
      <c r="E55" s="57"/>
      <c r="F55" s="57"/>
      <c r="G55" s="57"/>
      <c r="H55" s="57"/>
      <c r="I55" s="57"/>
      <c r="J55" s="57"/>
      <c r="K55" s="57"/>
      <c r="L55" s="56"/>
      <c r="N55" s="46"/>
      <c r="O55" s="57"/>
    </row>
    <row r="56" spans="1:15" ht="18" customHeight="1" x14ac:dyDescent="0.35">
      <c r="A56" s="46"/>
      <c r="B56" s="57"/>
      <c r="C56" s="65" t="s">
        <v>474</v>
      </c>
      <c r="D56" s="66" t="s">
        <v>457</v>
      </c>
      <c r="E56" s="67"/>
      <c r="F56" s="67"/>
      <c r="G56" s="67"/>
      <c r="H56" s="67"/>
      <c r="I56" s="67"/>
      <c r="J56" s="67"/>
      <c r="K56" s="67"/>
      <c r="L56" s="87"/>
      <c r="M56" s="86"/>
      <c r="N56" s="46"/>
      <c r="O56" s="57"/>
    </row>
    <row r="57" spans="1:15" s="2" customFormat="1" ht="18" customHeight="1" thickBot="1" x14ac:dyDescent="0.4">
      <c r="A57" s="40"/>
      <c r="B57" s="63"/>
      <c r="C57" s="644" t="s">
        <v>612</v>
      </c>
      <c r="D57" s="645"/>
      <c r="E57" s="146"/>
      <c r="F57" s="159"/>
      <c r="G57" s="154"/>
      <c r="H57" s="154"/>
      <c r="I57" s="155"/>
      <c r="J57" s="360">
        <f>G57*H57*I57</f>
        <v>0</v>
      </c>
      <c r="K57" s="155">
        <v>0</v>
      </c>
      <c r="L57" s="186">
        <v>0</v>
      </c>
      <c r="M57" s="142"/>
      <c r="N57" s="40"/>
      <c r="O57" s="63"/>
    </row>
    <row r="58" spans="1:15" ht="18" customHeight="1" thickBot="1" x14ac:dyDescent="0.4">
      <c r="A58" s="46"/>
      <c r="B58" s="57"/>
      <c r="C58" s="58"/>
      <c r="D58" s="62" t="s">
        <v>485</v>
      </c>
      <c r="E58" s="57"/>
      <c r="F58" s="57"/>
      <c r="G58" s="57"/>
      <c r="H58" s="57"/>
      <c r="I58" s="57"/>
      <c r="J58" s="57"/>
      <c r="K58" s="357">
        <f>ROUND(SUBTOTAL(9,K57),0)</f>
        <v>0</v>
      </c>
      <c r="L58" s="358">
        <f>ROUND(SUBTOTAL(9,L57),0)</f>
        <v>0</v>
      </c>
      <c r="N58" s="46"/>
      <c r="O58" s="57"/>
    </row>
    <row r="59" spans="1:15" ht="18" customHeight="1" thickBot="1" x14ac:dyDescent="0.4">
      <c r="A59" s="46"/>
      <c r="B59" s="57"/>
      <c r="C59" s="58"/>
      <c r="D59" s="57"/>
      <c r="E59" s="57"/>
      <c r="F59" s="57"/>
      <c r="G59" s="57"/>
      <c r="H59" s="57"/>
      <c r="I59" s="57"/>
      <c r="J59" s="57"/>
      <c r="K59" s="57"/>
      <c r="L59" s="56"/>
      <c r="N59" s="46"/>
      <c r="O59" s="57"/>
    </row>
    <row r="60" spans="1:15" ht="18" customHeight="1" x14ac:dyDescent="0.35">
      <c r="A60" s="46"/>
      <c r="B60" s="57"/>
      <c r="C60" s="65" t="s">
        <v>477</v>
      </c>
      <c r="D60" s="66" t="s">
        <v>458</v>
      </c>
      <c r="E60" s="67"/>
      <c r="F60" s="67"/>
      <c r="G60" s="67"/>
      <c r="H60" s="67"/>
      <c r="I60" s="67"/>
      <c r="J60" s="67"/>
      <c r="K60" s="67"/>
      <c r="L60" s="87"/>
      <c r="M60" s="86"/>
      <c r="N60" s="46"/>
      <c r="O60" s="57"/>
    </row>
    <row r="61" spans="1:15" s="2" customFormat="1" ht="18" customHeight="1" x14ac:dyDescent="0.35">
      <c r="A61" s="40"/>
      <c r="B61" s="63"/>
      <c r="C61" s="634" t="s">
        <v>613</v>
      </c>
      <c r="D61" s="635"/>
      <c r="E61" s="143"/>
      <c r="F61" s="156"/>
      <c r="G61" s="147"/>
      <c r="H61" s="147"/>
      <c r="I61" s="153"/>
      <c r="J61" s="74">
        <f t="shared" ref="J61:J63" si="4">G61*H61*I61</f>
        <v>0</v>
      </c>
      <c r="K61" s="153">
        <v>0</v>
      </c>
      <c r="L61" s="185">
        <v>0</v>
      </c>
      <c r="M61" s="139"/>
      <c r="N61" s="40"/>
      <c r="O61" s="63"/>
    </row>
    <row r="62" spans="1:15" s="2" customFormat="1" ht="18" customHeight="1" x14ac:dyDescent="0.35">
      <c r="A62" s="40"/>
      <c r="B62" s="63"/>
      <c r="C62" s="636" t="s">
        <v>614</v>
      </c>
      <c r="D62" s="637"/>
      <c r="E62" s="144"/>
      <c r="F62" s="157"/>
      <c r="G62" s="149"/>
      <c r="H62" s="149"/>
      <c r="I62" s="123"/>
      <c r="J62" s="355">
        <f t="shared" si="4"/>
        <v>0</v>
      </c>
      <c r="K62" s="123">
        <v>0</v>
      </c>
      <c r="L62" s="124">
        <v>0</v>
      </c>
      <c r="M62" s="140"/>
      <c r="N62" s="40"/>
      <c r="O62" s="63"/>
    </row>
    <row r="63" spans="1:15" s="2" customFormat="1" ht="18" customHeight="1" thickBot="1" x14ac:dyDescent="0.4">
      <c r="A63" s="40"/>
      <c r="B63" s="63"/>
      <c r="C63" s="644" t="s">
        <v>622</v>
      </c>
      <c r="D63" s="645"/>
      <c r="E63" s="146"/>
      <c r="F63" s="159"/>
      <c r="G63" s="154"/>
      <c r="H63" s="154"/>
      <c r="I63" s="155"/>
      <c r="J63" s="360">
        <f t="shared" si="4"/>
        <v>0</v>
      </c>
      <c r="K63" s="155">
        <v>0</v>
      </c>
      <c r="L63" s="186">
        <v>0</v>
      </c>
      <c r="M63" s="142"/>
      <c r="N63" s="40"/>
      <c r="O63" s="63"/>
    </row>
    <row r="64" spans="1:15" ht="18" customHeight="1" thickBot="1" x14ac:dyDescent="0.4">
      <c r="A64" s="46"/>
      <c r="B64" s="57"/>
      <c r="C64" s="58"/>
      <c r="D64" s="62" t="s">
        <v>476</v>
      </c>
      <c r="E64" s="57"/>
      <c r="F64" s="57"/>
      <c r="G64" s="57"/>
      <c r="H64" s="57"/>
      <c r="I64" s="57"/>
      <c r="J64" s="57"/>
      <c r="K64" s="357">
        <f>ROUND(SUBTOTAL(9,K61:K63),0)</f>
        <v>0</v>
      </c>
      <c r="L64" s="358">
        <f>ROUND(SUBTOTAL(9,L61:L63),0)</f>
        <v>0</v>
      </c>
      <c r="N64" s="46"/>
      <c r="O64" s="57"/>
    </row>
    <row r="65" spans="1:15" ht="18" customHeight="1" thickBot="1" x14ac:dyDescent="0.4">
      <c r="A65" s="46"/>
      <c r="B65" s="57"/>
      <c r="C65" s="58"/>
      <c r="D65" s="57"/>
      <c r="E65" s="57"/>
      <c r="F65" s="57"/>
      <c r="G65" s="57"/>
      <c r="H65" s="57"/>
      <c r="I65" s="57"/>
      <c r="J65" s="57"/>
      <c r="K65" s="57"/>
      <c r="L65" s="56"/>
      <c r="N65" s="46"/>
      <c r="O65" s="57"/>
    </row>
    <row r="66" spans="1:15" ht="18" customHeight="1" x14ac:dyDescent="0.35">
      <c r="A66" s="46"/>
      <c r="B66" s="57"/>
      <c r="C66" s="65" t="s">
        <v>478</v>
      </c>
      <c r="D66" s="66" t="s">
        <v>459</v>
      </c>
      <c r="E66" s="67"/>
      <c r="F66" s="67"/>
      <c r="G66" s="67"/>
      <c r="H66" s="67"/>
      <c r="I66" s="67"/>
      <c r="J66" s="67"/>
      <c r="K66" s="67"/>
      <c r="L66" s="87"/>
      <c r="M66" s="86"/>
      <c r="N66" s="46"/>
      <c r="O66" s="57"/>
    </row>
    <row r="67" spans="1:15" s="2" customFormat="1" ht="18" customHeight="1" x14ac:dyDescent="0.35">
      <c r="A67" s="40"/>
      <c r="B67" s="63"/>
      <c r="C67" s="634" t="s">
        <v>615</v>
      </c>
      <c r="D67" s="635"/>
      <c r="E67" s="143"/>
      <c r="F67" s="156"/>
      <c r="G67" s="147"/>
      <c r="H67" s="147"/>
      <c r="I67" s="153"/>
      <c r="J67" s="74">
        <f t="shared" ref="J67:J69" si="5">G67*H67*I67</f>
        <v>0</v>
      </c>
      <c r="K67" s="153">
        <v>0</v>
      </c>
      <c r="L67" s="185">
        <v>0</v>
      </c>
      <c r="M67" s="139"/>
      <c r="N67" s="40"/>
      <c r="O67" s="63"/>
    </row>
    <row r="68" spans="1:15" s="2" customFormat="1" ht="18" customHeight="1" x14ac:dyDescent="0.35">
      <c r="B68" s="82"/>
      <c r="C68" s="636" t="s">
        <v>616</v>
      </c>
      <c r="D68" s="637"/>
      <c r="E68" s="144"/>
      <c r="F68" s="157"/>
      <c r="G68" s="149"/>
      <c r="H68" s="149"/>
      <c r="I68" s="123"/>
      <c r="J68" s="355">
        <f t="shared" si="5"/>
        <v>0</v>
      </c>
      <c r="K68" s="123">
        <v>0</v>
      </c>
      <c r="L68" s="124">
        <v>0</v>
      </c>
      <c r="M68" s="140"/>
      <c r="O68" s="82"/>
    </row>
    <row r="69" spans="1:15" s="2" customFormat="1" ht="18" customHeight="1" thickBot="1" x14ac:dyDescent="0.4">
      <c r="B69" s="82"/>
      <c r="C69" s="644" t="s">
        <v>617</v>
      </c>
      <c r="D69" s="645"/>
      <c r="E69" s="146"/>
      <c r="F69" s="159"/>
      <c r="G69" s="154"/>
      <c r="H69" s="154"/>
      <c r="I69" s="155"/>
      <c r="J69" s="360">
        <f t="shared" si="5"/>
        <v>0</v>
      </c>
      <c r="K69" s="155">
        <v>0</v>
      </c>
      <c r="L69" s="186">
        <v>0</v>
      </c>
      <c r="M69" s="142"/>
      <c r="O69" s="82"/>
    </row>
    <row r="70" spans="1:15" ht="18" customHeight="1" thickBot="1" x14ac:dyDescent="0.4">
      <c r="B70" s="59"/>
      <c r="C70" s="58"/>
      <c r="D70" s="62" t="s">
        <v>479</v>
      </c>
      <c r="E70" s="56"/>
      <c r="F70" s="56"/>
      <c r="G70" s="56"/>
      <c r="H70" s="56"/>
      <c r="I70" s="56"/>
      <c r="J70" s="56"/>
      <c r="K70" s="357">
        <f>ROUND(SUBTOTAL(9,K67:K69),0)</f>
        <v>0</v>
      </c>
      <c r="L70" s="358">
        <f>ROUND(SUBTOTAL(9,L67:L69),0)</f>
        <v>0</v>
      </c>
      <c r="O70" s="59"/>
    </row>
    <row r="71" spans="1:15" ht="18" customHeight="1" thickBot="1" x14ac:dyDescent="0.4">
      <c r="B71" s="59"/>
      <c r="C71" s="58"/>
      <c r="D71" s="56"/>
      <c r="E71" s="56"/>
      <c r="F71" s="56"/>
      <c r="G71" s="56"/>
      <c r="H71" s="56"/>
      <c r="I71" s="56"/>
      <c r="J71" s="56"/>
      <c r="K71" s="56"/>
      <c r="L71" s="56"/>
      <c r="O71" s="59"/>
    </row>
    <row r="72" spans="1:15" ht="18" customHeight="1" x14ac:dyDescent="0.35">
      <c r="B72" s="59"/>
      <c r="C72" s="65" t="s">
        <v>480</v>
      </c>
      <c r="D72" s="66" t="s">
        <v>460</v>
      </c>
      <c r="E72" s="67"/>
      <c r="F72" s="67"/>
      <c r="G72" s="67"/>
      <c r="H72" s="67"/>
      <c r="I72" s="67"/>
      <c r="J72" s="67"/>
      <c r="K72" s="67"/>
      <c r="L72" s="87"/>
      <c r="M72" s="86"/>
      <c r="O72" s="59"/>
    </row>
    <row r="73" spans="1:15" s="2" customFormat="1" ht="18" customHeight="1" x14ac:dyDescent="0.35">
      <c r="B73" s="82"/>
      <c r="C73" s="634" t="s">
        <v>618</v>
      </c>
      <c r="D73" s="635"/>
      <c r="E73" s="143"/>
      <c r="F73" s="156"/>
      <c r="G73" s="147"/>
      <c r="H73" s="147"/>
      <c r="I73" s="153"/>
      <c r="J73" s="74">
        <f t="shared" ref="J73:J75" si="6">G73*H73*I73</f>
        <v>0</v>
      </c>
      <c r="K73" s="153">
        <v>0</v>
      </c>
      <c r="L73" s="185">
        <v>0</v>
      </c>
      <c r="M73" s="139"/>
      <c r="O73" s="82"/>
    </row>
    <row r="74" spans="1:15" s="2" customFormat="1" ht="18" customHeight="1" x14ac:dyDescent="0.35">
      <c r="B74" s="82"/>
      <c r="C74" s="636" t="s">
        <v>619</v>
      </c>
      <c r="D74" s="637"/>
      <c r="E74" s="144"/>
      <c r="F74" s="157"/>
      <c r="G74" s="149"/>
      <c r="H74" s="149"/>
      <c r="I74" s="123"/>
      <c r="J74" s="355">
        <f t="shared" si="6"/>
        <v>0</v>
      </c>
      <c r="K74" s="123">
        <v>0</v>
      </c>
      <c r="L74" s="124">
        <v>0</v>
      </c>
      <c r="M74" s="140"/>
      <c r="O74" s="82"/>
    </row>
    <row r="75" spans="1:15" s="2" customFormat="1" ht="18" customHeight="1" x14ac:dyDescent="0.35">
      <c r="B75" s="82"/>
      <c r="C75" s="634" t="s">
        <v>620</v>
      </c>
      <c r="D75" s="635"/>
      <c r="E75" s="143"/>
      <c r="F75" s="156"/>
      <c r="G75" s="147"/>
      <c r="H75" s="147"/>
      <c r="I75" s="153"/>
      <c r="J75" s="74">
        <f t="shared" si="6"/>
        <v>0</v>
      </c>
      <c r="K75" s="153">
        <v>0</v>
      </c>
      <c r="L75" s="185">
        <v>0</v>
      </c>
      <c r="M75" s="139"/>
      <c r="O75" s="82"/>
    </row>
    <row r="76" spans="1:15" s="2" customFormat="1" ht="18" customHeight="1" thickBot="1" x14ac:dyDescent="0.4">
      <c r="B76" s="82"/>
      <c r="C76" s="646" t="s">
        <v>621</v>
      </c>
      <c r="D76" s="647"/>
      <c r="E76" s="145"/>
      <c r="F76" s="158"/>
      <c r="G76" s="151"/>
      <c r="H76" s="151"/>
      <c r="I76" s="125"/>
      <c r="J76" s="356">
        <f>G76*H76*I76</f>
        <v>0</v>
      </c>
      <c r="K76" s="125">
        <v>0</v>
      </c>
      <c r="L76" s="126">
        <v>0</v>
      </c>
      <c r="M76" s="141"/>
      <c r="O76" s="82"/>
    </row>
    <row r="77" spans="1:15" ht="18" customHeight="1" thickBot="1" x14ac:dyDescent="0.4">
      <c r="B77" s="59"/>
      <c r="C77" s="58"/>
      <c r="D77" s="62" t="s">
        <v>481</v>
      </c>
      <c r="E77" s="56"/>
      <c r="F77" s="56"/>
      <c r="G77" s="56"/>
      <c r="H77" s="56"/>
      <c r="I77" s="56"/>
      <c r="J77" s="56"/>
      <c r="K77" s="357">
        <f>ROUND(SUBTOTAL(9,K73:K76),0)</f>
        <v>0</v>
      </c>
      <c r="L77" s="358">
        <f>ROUND(SUBTOTAL(9,L73:L76),0)</f>
        <v>0</v>
      </c>
      <c r="O77" s="59"/>
    </row>
    <row r="78" spans="1:15" ht="18" customHeight="1" thickBot="1" x14ac:dyDescent="0.4"/>
    <row r="79" spans="1:15" s="2" customFormat="1" ht="18" customHeight="1" thickBot="1" x14ac:dyDescent="0.4">
      <c r="B79" s="85"/>
      <c r="C79" s="64" t="s">
        <v>25</v>
      </c>
      <c r="D79" s="64" t="s">
        <v>482</v>
      </c>
      <c r="K79" s="357">
        <f>ROUND(SUBTOTAL(9,K30:K77),0)</f>
        <v>0</v>
      </c>
      <c r="L79" s="358">
        <f>ROUND(SUBTOTAL(9,L30:L77),0)</f>
        <v>0</v>
      </c>
      <c r="O79" s="85"/>
    </row>
    <row r="80" spans="1:15" ht="12" customHeight="1" x14ac:dyDescent="0.35">
      <c r="C80" s="64"/>
      <c r="D80" s="424" t="s">
        <v>521</v>
      </c>
      <c r="E80" s="424"/>
      <c r="F80" s="424"/>
      <c r="G80" s="424"/>
      <c r="H80" s="424"/>
      <c r="I80" s="424"/>
      <c r="J80" s="424"/>
    </row>
    <row r="81" spans="2:22" ht="7.5" customHeight="1" x14ac:dyDescent="0.35">
      <c r="B81"/>
      <c r="C81" s="64"/>
      <c r="D81" s="83"/>
      <c r="K81" s="84"/>
      <c r="L81" s="84"/>
      <c r="O81"/>
      <c r="V81" s="4"/>
    </row>
    <row r="82" spans="2:22" s="2" customFormat="1" ht="18" customHeight="1" thickBot="1" x14ac:dyDescent="0.4">
      <c r="B82" s="85"/>
      <c r="C82" s="64" t="s">
        <v>29</v>
      </c>
      <c r="D82" s="64" t="s">
        <v>487</v>
      </c>
      <c r="K82" s="94"/>
      <c r="L82" s="177"/>
      <c r="O82" s="85"/>
    </row>
    <row r="83" spans="2:22" ht="12" customHeight="1" x14ac:dyDescent="0.35">
      <c r="C83" s="64"/>
      <c r="D83" s="424" t="s">
        <v>821</v>
      </c>
      <c r="E83" s="424"/>
      <c r="F83" s="424"/>
      <c r="G83" s="424"/>
      <c r="H83" s="424"/>
      <c r="I83" s="424"/>
      <c r="J83" s="424"/>
    </row>
    <row r="84" spans="2:22" ht="7.5" customHeight="1" thickBot="1" x14ac:dyDescent="0.4">
      <c r="B84"/>
      <c r="C84" s="64"/>
      <c r="D84" s="83"/>
      <c r="K84" s="84"/>
      <c r="L84" s="84"/>
      <c r="O84"/>
      <c r="V84" s="4"/>
    </row>
    <row r="85" spans="2:22" s="2" customFormat="1" ht="18" customHeight="1" thickBot="1" x14ac:dyDescent="0.4">
      <c r="B85" s="85"/>
      <c r="C85" s="64" t="s">
        <v>269</v>
      </c>
      <c r="D85" s="64" t="s">
        <v>488</v>
      </c>
      <c r="K85" s="357">
        <f>ROUND($K$79*15%,0)</f>
        <v>0</v>
      </c>
      <c r="L85" s="358">
        <f>ROUND($L$82*15%,0)</f>
        <v>0</v>
      </c>
      <c r="O85" s="85"/>
    </row>
    <row r="86" spans="2:22" ht="12" customHeight="1" x14ac:dyDescent="0.35">
      <c r="C86" s="64"/>
      <c r="D86" s="424" t="s">
        <v>523</v>
      </c>
      <c r="E86" s="424"/>
      <c r="F86" s="424"/>
      <c r="G86" s="424"/>
      <c r="H86" s="424"/>
      <c r="I86" s="424"/>
      <c r="J86" s="424"/>
    </row>
    <row r="87" spans="2:22" ht="7.5" customHeight="1" thickBot="1" x14ac:dyDescent="0.4">
      <c r="B87"/>
      <c r="C87" s="64"/>
      <c r="D87" s="83"/>
      <c r="K87" s="84"/>
      <c r="L87" s="84"/>
      <c r="O87"/>
      <c r="V87" s="4"/>
    </row>
    <row r="88" spans="2:22" s="2" customFormat="1" ht="18" customHeight="1" thickBot="1" x14ac:dyDescent="0.4">
      <c r="B88" s="85"/>
      <c r="C88" s="64" t="s">
        <v>272</v>
      </c>
      <c r="D88" s="64" t="s">
        <v>483</v>
      </c>
      <c r="K88" s="357">
        <f>$K$79+$K$85</f>
        <v>0</v>
      </c>
      <c r="L88" s="358">
        <f>$L$82+$L$85</f>
        <v>0</v>
      </c>
      <c r="O88" s="85"/>
    </row>
    <row r="89" spans="2:22" ht="12" customHeight="1" x14ac:dyDescent="0.35">
      <c r="C89" s="64"/>
      <c r="D89" s="424" t="s">
        <v>524</v>
      </c>
      <c r="E89" s="424"/>
      <c r="F89" s="424"/>
      <c r="G89" s="424"/>
      <c r="H89" s="424"/>
      <c r="I89" s="424"/>
      <c r="J89" s="424"/>
    </row>
    <row r="90" spans="2:22" ht="7.5" customHeight="1" thickBot="1" x14ac:dyDescent="0.4">
      <c r="B90"/>
      <c r="C90" s="64"/>
      <c r="D90" s="83"/>
      <c r="K90" s="84"/>
      <c r="L90" s="84"/>
      <c r="O90"/>
      <c r="V90" s="4"/>
    </row>
    <row r="91" spans="2:22" s="2" customFormat="1" ht="18" customHeight="1" thickBot="1" x14ac:dyDescent="0.4">
      <c r="B91" s="85"/>
      <c r="C91" s="64" t="s">
        <v>273</v>
      </c>
      <c r="D91" s="64" t="s">
        <v>484</v>
      </c>
      <c r="K91" s="358">
        <f>ROUND($K$88*50%,0)</f>
        <v>0</v>
      </c>
      <c r="L91" s="358">
        <f>ROUND($L$88*50%,0)</f>
        <v>0</v>
      </c>
      <c r="O91" s="85"/>
    </row>
    <row r="92" spans="2:22" ht="12" customHeight="1" x14ac:dyDescent="0.35">
      <c r="C92" s="64"/>
      <c r="D92" s="424" t="s">
        <v>489</v>
      </c>
      <c r="E92" s="424"/>
      <c r="F92" s="424"/>
      <c r="G92" s="424"/>
      <c r="H92" s="424"/>
      <c r="I92" s="424"/>
      <c r="J92" s="424"/>
    </row>
    <row r="93" spans="2:22" ht="7.5" customHeight="1" x14ac:dyDescent="0.35">
      <c r="B93"/>
      <c r="C93" s="64"/>
      <c r="D93" s="83"/>
      <c r="K93" s="84"/>
      <c r="O93"/>
      <c r="V93" s="4"/>
    </row>
    <row r="94" spans="2:22" s="2" customFormat="1" ht="18" customHeight="1" thickBot="1" x14ac:dyDescent="0.4">
      <c r="B94" s="85"/>
      <c r="C94" s="40"/>
      <c r="D94" s="64" t="s">
        <v>486</v>
      </c>
      <c r="K94" s="173">
        <v>0</v>
      </c>
      <c r="L94"/>
      <c r="O94" s="85"/>
    </row>
    <row r="95" spans="2:22" s="2" customFormat="1" x14ac:dyDescent="0.35">
      <c r="C95" s="18"/>
      <c r="D95" s="424" t="s">
        <v>520</v>
      </c>
      <c r="E95" s="424"/>
      <c r="F95" s="424"/>
      <c r="G95" s="424"/>
      <c r="H95" s="424"/>
      <c r="I95" s="424"/>
      <c r="J95" s="424"/>
      <c r="K95" s="18"/>
      <c r="L95" s="18"/>
      <c r="M95" s="18"/>
      <c r="P95" s="18"/>
      <c r="Q95" s="18"/>
      <c r="R95" s="18"/>
      <c r="S95" s="18"/>
      <c r="T95" s="18"/>
      <c r="U95" s="18"/>
      <c r="V95" s="18"/>
    </row>
    <row r="96" spans="2:22" ht="7.5" customHeight="1" x14ac:dyDescent="0.35">
      <c r="C96" s="10"/>
      <c r="D96" s="10"/>
      <c r="E96" s="10"/>
      <c r="O96"/>
      <c r="U96" s="4"/>
      <c r="V96" s="4"/>
    </row>
    <row r="97" spans="2:22" s="12" customFormat="1" ht="35" customHeight="1" x14ac:dyDescent="0.35">
      <c r="B97" s="11"/>
      <c r="C97" s="442" t="s">
        <v>840</v>
      </c>
      <c r="D97" s="442"/>
      <c r="E97" s="442"/>
      <c r="F97" s="442"/>
      <c r="G97" s="442"/>
      <c r="H97" s="442"/>
      <c r="I97" s="442"/>
      <c r="J97" s="442"/>
      <c r="K97" s="442"/>
      <c r="L97" s="442"/>
      <c r="M97" s="442"/>
      <c r="N97" s="89"/>
      <c r="O97" s="89"/>
      <c r="P97" s="89"/>
      <c r="Q97" s="89"/>
      <c r="R97" s="89"/>
      <c r="S97" s="89"/>
      <c r="T97" s="89"/>
      <c r="U97" s="89"/>
    </row>
    <row r="98" spans="2:22" ht="7.5" customHeight="1" x14ac:dyDescent="0.35">
      <c r="C98" s="10"/>
      <c r="D98" s="10"/>
      <c r="E98" s="10"/>
      <c r="O98"/>
      <c r="S98" s="4"/>
      <c r="T98" s="4"/>
    </row>
    <row r="99" spans="2:22" ht="12" customHeight="1" x14ac:dyDescent="0.35">
      <c r="C99"/>
      <c r="O99"/>
    </row>
    <row r="100" spans="2:22" ht="18" customHeight="1" x14ac:dyDescent="0.35">
      <c r="D100" s="91"/>
      <c r="E100" s="91"/>
      <c r="F100" s="91"/>
      <c r="G100" s="91"/>
      <c r="H100" s="91"/>
      <c r="I100" s="93" t="s">
        <v>490</v>
      </c>
      <c r="J100" s="60"/>
      <c r="K100" s="60"/>
      <c r="L100" s="60"/>
    </row>
    <row r="101" spans="2:22" ht="7.5" customHeight="1" x14ac:dyDescent="0.35">
      <c r="C101" s="10"/>
      <c r="D101" s="10"/>
      <c r="E101" s="10"/>
      <c r="O101"/>
      <c r="S101" s="4"/>
      <c r="T101" s="4"/>
    </row>
    <row r="102" spans="2:22" ht="7.5" customHeight="1" x14ac:dyDescent="0.35">
      <c r="C102" s="10"/>
      <c r="D102" s="10"/>
      <c r="E102" s="10"/>
      <c r="O102"/>
      <c r="S102" s="4"/>
      <c r="T102" s="4"/>
    </row>
    <row r="103" spans="2:22" ht="18" customHeight="1" thickBot="1" x14ac:dyDescent="0.4">
      <c r="D103" s="90"/>
      <c r="E103" s="90"/>
      <c r="F103" s="90"/>
      <c r="G103" s="90"/>
      <c r="H103" s="90"/>
      <c r="I103" s="60"/>
      <c r="J103" s="60"/>
      <c r="K103" s="92" t="s">
        <v>843</v>
      </c>
      <c r="L103" s="177"/>
    </row>
    <row r="104" spans="2:22" ht="7.5" customHeight="1" x14ac:dyDescent="0.35">
      <c r="B104"/>
      <c r="C104" s="11"/>
      <c r="O104"/>
      <c r="V104" s="4"/>
    </row>
    <row r="105" spans="2:22" ht="18" customHeight="1" thickBot="1" x14ac:dyDescent="0.4">
      <c r="D105" s="90"/>
      <c r="E105" s="90"/>
      <c r="F105" s="90"/>
      <c r="G105" s="90"/>
      <c r="H105" s="90"/>
      <c r="I105" s="60"/>
      <c r="J105" s="60"/>
      <c r="K105" s="92" t="s">
        <v>491</v>
      </c>
      <c r="L105" s="184"/>
    </row>
    <row r="106" spans="2:22" ht="7.5" customHeight="1" x14ac:dyDescent="0.35">
      <c r="B106"/>
      <c r="C106" s="11"/>
      <c r="O106"/>
      <c r="V106" s="4"/>
    </row>
    <row r="107" spans="2:22" ht="18" customHeight="1" thickBot="1" x14ac:dyDescent="0.4">
      <c r="D107" s="90"/>
      <c r="E107" s="90"/>
      <c r="F107" s="90"/>
      <c r="G107" s="90"/>
      <c r="H107" s="90"/>
      <c r="I107" s="60"/>
      <c r="J107" s="60"/>
      <c r="K107" s="92" t="s">
        <v>492</v>
      </c>
      <c r="L107" s="361" t="str">
        <f>IFERROR(DATE(YEAR(L105),MONTH(L105)-6,DAY(L105)),"")</f>
        <v/>
      </c>
    </row>
    <row r="108" spans="2:22" ht="7.5" customHeight="1" x14ac:dyDescent="0.35">
      <c r="C108" s="10"/>
      <c r="D108" s="10"/>
      <c r="E108" s="10"/>
      <c r="O108"/>
      <c r="S108" s="4"/>
      <c r="T108" s="4"/>
    </row>
    <row r="109" spans="2:22" ht="18" customHeight="1" x14ac:dyDescent="0.35">
      <c r="D109" s="90"/>
      <c r="E109" s="90"/>
      <c r="F109" s="90"/>
      <c r="G109" s="90"/>
      <c r="H109" s="90"/>
      <c r="I109" s="90"/>
      <c r="J109" s="90"/>
      <c r="K109" s="90"/>
      <c r="L109" s="90"/>
    </row>
  </sheetData>
  <sheetProtection algorithmName="SHA-512" hashValue="onKSV4KwxjEcynfKu9mN8I8z/p927YchQIjEFuwKD8/svDwkaNQ+yPez04T20VMC01NNRA1PfSvff+Sk+JvSDQ==" saltValue="enx5JbGFxpx7WzAgaL3KLg==" spinCount="100000" sheet="1" objects="1" scenarios="1"/>
  <mergeCells count="60">
    <mergeCell ref="C1:M1"/>
    <mergeCell ref="C97:M97"/>
    <mergeCell ref="E17:E19"/>
    <mergeCell ref="F17:F19"/>
    <mergeCell ref="G17:G19"/>
    <mergeCell ref="H17:H19"/>
    <mergeCell ref="I17:I19"/>
    <mergeCell ref="J17:J19"/>
    <mergeCell ref="D92:J92"/>
    <mergeCell ref="D89:J89"/>
    <mergeCell ref="D95:J95"/>
    <mergeCell ref="D86:J86"/>
    <mergeCell ref="D80:J80"/>
    <mergeCell ref="D83:J83"/>
    <mergeCell ref="C17:D19"/>
    <mergeCell ref="C30:D30"/>
    <mergeCell ref="C40:D40"/>
    <mergeCell ref="C41:D41"/>
    <mergeCell ref="C42:D42"/>
    <mergeCell ref="C43:D43"/>
    <mergeCell ref="C31:D31"/>
    <mergeCell ref="C32:D32"/>
    <mergeCell ref="C33:D33"/>
    <mergeCell ref="C34:D34"/>
    <mergeCell ref="C35:D35"/>
    <mergeCell ref="M17:M19"/>
    <mergeCell ref="K17:K19"/>
    <mergeCell ref="L17:L19"/>
    <mergeCell ref="C20:J20"/>
    <mergeCell ref="C28:J28"/>
    <mergeCell ref="C75:D75"/>
    <mergeCell ref="C76:D76"/>
    <mergeCell ref="C46:D46"/>
    <mergeCell ref="C62:D62"/>
    <mergeCell ref="C63:D63"/>
    <mergeCell ref="C69:D69"/>
    <mergeCell ref="C52:D52"/>
    <mergeCell ref="C61:D61"/>
    <mergeCell ref="C67:D67"/>
    <mergeCell ref="C68:D68"/>
    <mergeCell ref="C57:D57"/>
    <mergeCell ref="C50:D50"/>
    <mergeCell ref="C51:D51"/>
    <mergeCell ref="C53:D53"/>
    <mergeCell ref="H4:L5"/>
    <mergeCell ref="H7:L8"/>
    <mergeCell ref="H10:L11"/>
    <mergeCell ref="C73:D73"/>
    <mergeCell ref="C74:D74"/>
    <mergeCell ref="C44:D44"/>
    <mergeCell ref="C45:D45"/>
    <mergeCell ref="K15:L15"/>
    <mergeCell ref="K16:L16"/>
    <mergeCell ref="C4:D5"/>
    <mergeCell ref="C7:E8"/>
    <mergeCell ref="C10:D11"/>
    <mergeCell ref="F4:G5"/>
    <mergeCell ref="F7:G8"/>
    <mergeCell ref="F10:G11"/>
    <mergeCell ref="C36:D36"/>
  </mergeCells>
  <phoneticPr fontId="18" type="noConversion"/>
  <dataValidations count="2">
    <dataValidation type="list" allowBlank="1" showInputMessage="1" showErrorMessage="1" sqref="F21:F25 F30:F36 F57 F50:F53 F61:F63 F40:F46 F67:F69 F73:F76" xr:uid="{1741F1BB-61A5-4989-A7DC-1B7BDF227A0E}">
      <formula1>"Oui,Non"</formula1>
    </dataValidation>
    <dataValidation allowBlank="1" showInputMessage="1" showErrorMessage="1" prompt="💡 Les montants sont automatiquement arrondis sans décimale, à l'entier le plus proche." sqref="K15:L15" xr:uid="{B78401BA-DF8D-428D-9713-16C803E2BE64}"/>
  </dataValidations>
  <printOptions horizontalCentered="1"/>
  <pageMargins left="0.23622047244094491" right="0.23622047244094491" top="0.35433070866141736" bottom="0.82677165354330717" header="0.11811023622047245" footer="0.11811023622047245"/>
  <pageSetup scale="74" fitToHeight="0" orientation="landscape" r:id="rId1"/>
  <headerFooter>
    <oddFooter>&amp;L&amp;"Calibri,Gras"&amp;9&amp;K00-044Confidentiel | Usage exclusif Musicaction&amp;C&amp;"Calibri,Gras"&amp;9&amp;K00-044&amp;P de &amp;N&amp;R&amp;G</oddFooter>
  </headerFooter>
  <rowBreaks count="3" manualBreakCount="3">
    <brk id="38" max="16383" man="1"/>
    <brk id="59" max="16383" man="1"/>
    <brk id="80"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F6BD-68ED-486B-8E1A-3BDF7DFC98AB}">
  <sheetPr>
    <tabColor rgb="FF94BDC9"/>
    <pageSetUpPr fitToPage="1"/>
  </sheetPr>
  <dimension ref="A1:W73"/>
  <sheetViews>
    <sheetView showGridLines="0" workbookViewId="0">
      <selection activeCell="C4" sqref="C4:K4"/>
    </sheetView>
  </sheetViews>
  <sheetFormatPr baseColWidth="10" defaultRowHeight="14.5" x14ac:dyDescent="0.35"/>
  <cols>
    <col min="1" max="1" width="2.1796875" customWidth="1"/>
    <col min="2" max="2" width="5.6328125" style="11" customWidth="1"/>
    <col min="3" max="3" width="5.6328125" customWidth="1"/>
    <col min="4" max="4" width="10.6328125" customWidth="1"/>
    <col min="5" max="5" width="11.6328125" customWidth="1"/>
    <col min="6" max="6" width="13.6328125" customWidth="1"/>
    <col min="7" max="7" width="8.1796875" customWidth="1"/>
    <col min="8" max="8" width="2" customWidth="1"/>
    <col min="9" max="9" width="8.1796875" customWidth="1"/>
    <col min="10" max="10" width="5.36328125" customWidth="1"/>
    <col min="11" max="11" width="15.6328125" customWidth="1"/>
    <col min="12" max="12" width="10.6328125" customWidth="1"/>
    <col min="13" max="13" width="2" customWidth="1"/>
    <col min="14" max="14" width="8.1796875" customWidth="1"/>
    <col min="15" max="15" width="2" customWidth="1"/>
    <col min="16" max="17" width="8.1796875" customWidth="1"/>
    <col min="18" max="18" width="3" customWidth="1"/>
    <col min="19" max="20" width="15.6328125" customWidth="1"/>
    <col min="21" max="21" width="3" customWidth="1"/>
    <col min="22" max="22" width="5.6328125" customWidth="1"/>
  </cols>
  <sheetData>
    <row r="1" spans="1:22" ht="49.5" customHeight="1" x14ac:dyDescent="0.35">
      <c r="A1" s="12"/>
      <c r="B1" s="28"/>
      <c r="C1" s="446" t="s">
        <v>255</v>
      </c>
      <c r="D1" s="446"/>
      <c r="E1" s="446"/>
      <c r="F1" s="446"/>
      <c r="G1" s="446"/>
      <c r="H1" s="446"/>
      <c r="I1" s="446"/>
      <c r="J1" s="446"/>
      <c r="K1" s="446"/>
      <c r="L1" s="446"/>
      <c r="M1" s="446"/>
      <c r="N1" s="446"/>
      <c r="O1" s="446"/>
      <c r="P1" s="446"/>
      <c r="Q1" s="446"/>
      <c r="R1" s="446"/>
      <c r="S1" s="446"/>
      <c r="T1" s="446"/>
      <c r="U1" s="446"/>
      <c r="V1" s="29"/>
    </row>
    <row r="2" spans="1:22" ht="12" customHeight="1" x14ac:dyDescent="0.35"/>
    <row r="3" spans="1:22" ht="15.5" customHeight="1" x14ac:dyDescent="0.35">
      <c r="H3" s="35"/>
      <c r="L3" s="35"/>
      <c r="M3" s="35"/>
      <c r="N3" s="35"/>
      <c r="O3" s="35"/>
      <c r="P3" s="35"/>
      <c r="T3" s="35"/>
      <c r="U3" s="35"/>
    </row>
    <row r="4" spans="1:22" ht="23" customHeight="1" x14ac:dyDescent="0.35">
      <c r="B4" s="15"/>
      <c r="C4" s="439" t="s">
        <v>525</v>
      </c>
      <c r="D4" s="439"/>
      <c r="E4" s="423"/>
      <c r="F4" s="423"/>
      <c r="G4" s="423"/>
      <c r="H4" s="423"/>
      <c r="I4" s="423"/>
      <c r="J4" s="423"/>
      <c r="K4" s="423"/>
      <c r="L4" s="36"/>
      <c r="M4" s="36"/>
      <c r="N4" s="36"/>
      <c r="O4" s="36"/>
      <c r="P4" s="36"/>
      <c r="Q4" s="36"/>
      <c r="R4" s="36"/>
      <c r="S4" s="36"/>
      <c r="T4" s="36"/>
      <c r="U4" s="36"/>
      <c r="V4" s="16"/>
    </row>
    <row r="5" spans="1:22" ht="23" customHeight="1" x14ac:dyDescent="0.35">
      <c r="B5" s="15"/>
      <c r="C5" s="423" t="s">
        <v>535</v>
      </c>
      <c r="D5" s="423"/>
      <c r="E5" s="423"/>
      <c r="F5" s="423"/>
      <c r="G5" s="423"/>
      <c r="H5" s="423"/>
      <c r="I5" s="423"/>
      <c r="J5" s="423"/>
      <c r="K5" s="423"/>
      <c r="L5" s="36"/>
      <c r="M5" s="36"/>
      <c r="N5" s="36"/>
      <c r="O5" s="36"/>
      <c r="P5" s="36"/>
      <c r="Q5" s="36"/>
      <c r="R5" s="36"/>
      <c r="S5" s="36"/>
      <c r="T5" s="36"/>
      <c r="U5" s="36"/>
      <c r="V5" s="16"/>
    </row>
    <row r="6" spans="1:22" ht="7.5" customHeight="1" x14ac:dyDescent="0.35">
      <c r="C6" s="10"/>
      <c r="D6" s="10"/>
      <c r="E6" s="10"/>
      <c r="F6" s="10"/>
      <c r="G6" s="10"/>
      <c r="H6" s="10"/>
      <c r="I6" s="10"/>
      <c r="J6" s="10"/>
      <c r="K6" s="10"/>
    </row>
    <row r="7" spans="1:22" ht="12" customHeight="1" x14ac:dyDescent="0.35">
      <c r="C7" s="424" t="s">
        <v>824</v>
      </c>
      <c r="D7" s="424"/>
      <c r="E7" s="424"/>
      <c r="F7" s="424"/>
      <c r="G7" s="424"/>
      <c r="H7" s="424"/>
      <c r="J7" s="35"/>
      <c r="K7" s="35"/>
      <c r="L7" s="35"/>
      <c r="M7" s="35"/>
      <c r="N7" s="35"/>
      <c r="O7" s="35"/>
      <c r="P7" s="35"/>
      <c r="Q7" s="35"/>
      <c r="R7" s="35"/>
      <c r="S7" s="35"/>
    </row>
    <row r="8" spans="1:22" ht="15" customHeight="1" x14ac:dyDescent="0.35">
      <c r="C8" s="10"/>
      <c r="D8" s="10"/>
      <c r="E8" s="10"/>
      <c r="F8" s="10"/>
      <c r="G8" s="10"/>
      <c r="H8" s="10"/>
      <c r="I8" s="10"/>
      <c r="J8" s="10"/>
      <c r="K8" s="10"/>
    </row>
    <row r="9" spans="1:22" ht="12" customHeight="1" x14ac:dyDescent="0.35">
      <c r="C9" s="103" t="s">
        <v>558</v>
      </c>
      <c r="D9" s="101"/>
      <c r="E9" s="101"/>
      <c r="F9" s="101"/>
      <c r="G9" s="102"/>
      <c r="H9" s="101"/>
      <c r="K9" s="35"/>
      <c r="L9" s="35"/>
      <c r="M9" s="35"/>
      <c r="N9" s="35"/>
      <c r="O9" s="35"/>
      <c r="S9" s="35"/>
      <c r="T9" s="35"/>
    </row>
    <row r="10" spans="1:22" ht="12" customHeight="1" x14ac:dyDescent="0.35">
      <c r="J10" s="35"/>
      <c r="K10" s="35"/>
      <c r="L10" s="35"/>
      <c r="M10" s="35"/>
      <c r="N10" s="35"/>
      <c r="O10" s="35"/>
      <c r="P10" s="35"/>
      <c r="Q10" s="35"/>
      <c r="R10" s="35"/>
      <c r="S10" s="35"/>
    </row>
    <row r="11" spans="1:22" ht="32" customHeight="1" x14ac:dyDescent="0.35">
      <c r="A11" s="4"/>
      <c r="B11" s="17" t="s">
        <v>25</v>
      </c>
      <c r="C11" s="448" t="s">
        <v>549</v>
      </c>
      <c r="D11" s="448"/>
      <c r="E11" s="448"/>
      <c r="F11" s="448"/>
      <c r="G11" s="448"/>
      <c r="H11" s="448"/>
      <c r="I11" s="448"/>
      <c r="J11" s="448"/>
      <c r="K11" s="448"/>
      <c r="L11" s="448"/>
      <c r="M11" s="448"/>
      <c r="N11" s="448"/>
      <c r="O11" s="448"/>
      <c r="P11" s="448"/>
      <c r="Q11" s="448"/>
      <c r="R11" s="448"/>
      <c r="S11" s="448"/>
      <c r="T11" s="448"/>
      <c r="U11" s="448"/>
      <c r="V11" s="4"/>
    </row>
    <row r="12" spans="1:22" ht="7.5" customHeight="1" x14ac:dyDescent="0.35">
      <c r="C12" s="10"/>
      <c r="D12" s="10"/>
      <c r="E12" s="10"/>
      <c r="Q12" s="10"/>
      <c r="U12" s="4"/>
      <c r="V12" s="4"/>
    </row>
    <row r="13" spans="1:22" ht="18" customHeight="1" x14ac:dyDescent="0.35">
      <c r="A13" s="4"/>
      <c r="B13" s="97" t="s">
        <v>444</v>
      </c>
      <c r="C13" s="663" t="s">
        <v>791</v>
      </c>
      <c r="D13" s="663"/>
      <c r="E13" s="663"/>
      <c r="F13" s="663"/>
      <c r="G13" s="663"/>
      <c r="H13" s="663"/>
      <c r="I13" s="663"/>
      <c r="J13" s="663"/>
      <c r="K13" s="663"/>
      <c r="L13" s="663"/>
      <c r="M13" s="663"/>
      <c r="N13" s="663"/>
      <c r="O13" s="663"/>
      <c r="P13" s="663"/>
      <c r="Q13" s="663"/>
      <c r="R13" s="663"/>
      <c r="S13" s="663"/>
      <c r="T13" s="663"/>
      <c r="U13" s="4"/>
      <c r="V13" s="4"/>
    </row>
    <row r="14" spans="1:22" ht="5.5" customHeight="1" x14ac:dyDescent="0.6">
      <c r="B14" s="96"/>
      <c r="C14" s="99"/>
      <c r="D14" s="99"/>
      <c r="E14" s="99"/>
      <c r="F14" s="99"/>
      <c r="G14" s="99"/>
      <c r="H14" s="99"/>
      <c r="I14" s="99"/>
      <c r="J14" s="99"/>
      <c r="K14" s="99"/>
      <c r="L14" s="99"/>
      <c r="M14" s="99"/>
      <c r="N14" s="99"/>
      <c r="O14" s="99"/>
      <c r="P14" s="99"/>
      <c r="Q14" s="99"/>
      <c r="R14" s="99"/>
      <c r="S14" s="99"/>
      <c r="T14" s="99"/>
      <c r="U14" s="4"/>
      <c r="V14" s="4"/>
    </row>
    <row r="15" spans="1:22" ht="18" customHeight="1" x14ac:dyDescent="0.35">
      <c r="A15" s="4"/>
      <c r="B15" s="97" t="s">
        <v>470</v>
      </c>
      <c r="C15" s="663" t="s">
        <v>792</v>
      </c>
      <c r="D15" s="663"/>
      <c r="E15" s="663"/>
      <c r="F15" s="663"/>
      <c r="G15" s="663"/>
      <c r="H15" s="663"/>
      <c r="I15" s="663"/>
      <c r="J15" s="663"/>
      <c r="K15" s="663"/>
      <c r="L15" s="663"/>
      <c r="M15" s="663"/>
      <c r="N15" s="663"/>
      <c r="O15" s="663"/>
      <c r="P15" s="663"/>
      <c r="Q15" s="663"/>
      <c r="R15" s="663"/>
      <c r="S15" s="663"/>
      <c r="T15" s="663"/>
      <c r="U15" s="4"/>
      <c r="V15" s="4"/>
    </row>
    <row r="16" spans="1:22" ht="5.5" customHeight="1" x14ac:dyDescent="0.6">
      <c r="B16" s="96"/>
      <c r="C16" s="99"/>
      <c r="D16" s="99"/>
      <c r="E16" s="99"/>
      <c r="F16" s="99"/>
      <c r="G16" s="99"/>
      <c r="H16" s="99"/>
      <c r="I16" s="99"/>
      <c r="J16" s="99"/>
      <c r="K16" s="99"/>
      <c r="L16" s="99"/>
      <c r="M16" s="99"/>
      <c r="N16" s="99"/>
      <c r="O16" s="99"/>
      <c r="P16" s="99"/>
      <c r="Q16" s="99"/>
      <c r="R16" s="99"/>
      <c r="S16" s="99"/>
      <c r="T16" s="99"/>
      <c r="U16" s="4"/>
      <c r="V16" s="4"/>
    </row>
    <row r="17" spans="1:23" ht="18" customHeight="1" x14ac:dyDescent="0.35">
      <c r="A17" s="4"/>
      <c r="B17" s="97" t="s">
        <v>472</v>
      </c>
      <c r="C17" s="663" t="s">
        <v>796</v>
      </c>
      <c r="D17" s="663"/>
      <c r="E17" s="663"/>
      <c r="F17" s="663"/>
      <c r="G17" s="663"/>
      <c r="H17" s="663"/>
      <c r="I17" s="663"/>
      <c r="J17" s="663"/>
      <c r="K17" s="663"/>
      <c r="L17" s="663"/>
      <c r="M17" s="663"/>
      <c r="N17" s="663"/>
      <c r="O17" s="663"/>
      <c r="P17" s="663"/>
      <c r="Q17" s="663"/>
      <c r="R17" s="663"/>
      <c r="S17" s="663"/>
      <c r="T17" s="663"/>
      <c r="U17" s="4"/>
      <c r="V17" s="4"/>
      <c r="W17" s="362"/>
    </row>
    <row r="18" spans="1:23" ht="5.5" customHeight="1" x14ac:dyDescent="0.6">
      <c r="B18" s="96"/>
      <c r="C18" s="99"/>
      <c r="D18" s="99"/>
      <c r="E18" s="99"/>
      <c r="F18" s="99"/>
      <c r="G18" s="99"/>
      <c r="H18" s="99"/>
      <c r="I18" s="99"/>
      <c r="J18" s="99"/>
      <c r="K18" s="99"/>
      <c r="L18" s="99"/>
      <c r="M18" s="99"/>
      <c r="N18" s="99"/>
      <c r="O18" s="99"/>
      <c r="P18" s="99"/>
      <c r="Q18" s="99"/>
      <c r="R18" s="99"/>
      <c r="S18" s="99"/>
      <c r="T18" s="99"/>
      <c r="U18" s="4"/>
      <c r="V18" s="4"/>
    </row>
    <row r="19" spans="1:23" ht="18" customHeight="1" x14ac:dyDescent="0.35">
      <c r="A19" s="4"/>
      <c r="B19" s="97" t="s">
        <v>473</v>
      </c>
      <c r="C19" s="663" t="s">
        <v>528</v>
      </c>
      <c r="D19" s="663"/>
      <c r="E19" s="663"/>
      <c r="F19" s="663"/>
      <c r="G19" s="663"/>
      <c r="H19" s="663"/>
      <c r="I19" s="663"/>
      <c r="J19" s="663"/>
      <c r="K19" s="663"/>
      <c r="L19" s="663"/>
      <c r="M19" s="663"/>
      <c r="N19" s="663"/>
      <c r="O19" s="663"/>
      <c r="P19" s="663"/>
      <c r="Q19" s="663"/>
      <c r="R19" s="663"/>
      <c r="S19" s="663"/>
      <c r="T19" s="663"/>
      <c r="U19" s="4"/>
      <c r="V19" s="4"/>
    </row>
    <row r="20" spans="1:23" ht="5.5" customHeight="1" x14ac:dyDescent="0.6">
      <c r="B20" s="96"/>
      <c r="C20" s="99"/>
      <c r="D20" s="99"/>
      <c r="E20" s="99"/>
      <c r="F20" s="99"/>
      <c r="G20" s="99"/>
      <c r="H20" s="99"/>
      <c r="I20" s="99"/>
      <c r="J20" s="99"/>
      <c r="K20" s="99"/>
      <c r="L20" s="99"/>
      <c r="M20" s="99"/>
      <c r="N20" s="99"/>
      <c r="O20" s="99"/>
      <c r="P20" s="99"/>
      <c r="Q20" s="99"/>
      <c r="R20" s="99"/>
      <c r="S20" s="99"/>
      <c r="T20" s="99"/>
      <c r="U20" s="4"/>
      <c r="V20" s="4"/>
    </row>
    <row r="21" spans="1:23" ht="18" customHeight="1" x14ac:dyDescent="0.35">
      <c r="A21" s="4"/>
      <c r="B21" s="97" t="s">
        <v>474</v>
      </c>
      <c r="C21" s="663" t="s">
        <v>798</v>
      </c>
      <c r="D21" s="663"/>
      <c r="E21" s="663"/>
      <c r="F21" s="663"/>
      <c r="G21" s="663"/>
      <c r="H21" s="663"/>
      <c r="I21" s="663"/>
      <c r="J21" s="663"/>
      <c r="K21" s="663"/>
      <c r="L21" s="663"/>
      <c r="M21" s="663"/>
      <c r="N21" s="663"/>
      <c r="O21" s="663"/>
      <c r="P21" s="663"/>
      <c r="Q21" s="663"/>
      <c r="R21" s="663"/>
      <c r="S21" s="663"/>
      <c r="T21" s="663"/>
      <c r="U21" s="4"/>
      <c r="V21" s="4"/>
    </row>
    <row r="22" spans="1:23" ht="5.5" customHeight="1" x14ac:dyDescent="0.6">
      <c r="B22" s="96"/>
      <c r="C22" s="99"/>
      <c r="D22" s="99"/>
      <c r="E22" s="99"/>
      <c r="F22" s="99"/>
      <c r="G22" s="99"/>
      <c r="H22" s="99"/>
      <c r="I22" s="99"/>
      <c r="J22" s="99"/>
      <c r="K22" s="99"/>
      <c r="L22" s="99"/>
      <c r="M22" s="99"/>
      <c r="N22" s="99"/>
      <c r="O22" s="99"/>
      <c r="P22" s="99"/>
      <c r="Q22" s="99"/>
      <c r="R22" s="99"/>
      <c r="S22" s="99"/>
      <c r="T22" s="99"/>
      <c r="U22" s="4"/>
      <c r="V22" s="4"/>
    </row>
    <row r="23" spans="1:23" ht="36" customHeight="1" x14ac:dyDescent="0.35">
      <c r="A23" s="4"/>
      <c r="B23" s="97" t="s">
        <v>477</v>
      </c>
      <c r="C23" s="663" t="s">
        <v>799</v>
      </c>
      <c r="D23" s="663"/>
      <c r="E23" s="663"/>
      <c r="F23" s="663"/>
      <c r="G23" s="663"/>
      <c r="H23" s="663"/>
      <c r="I23" s="663"/>
      <c r="J23" s="663"/>
      <c r="K23" s="663"/>
      <c r="L23" s="663"/>
      <c r="M23" s="663"/>
      <c r="N23" s="663"/>
      <c r="O23" s="663"/>
      <c r="P23" s="663"/>
      <c r="Q23" s="663"/>
      <c r="R23" s="663"/>
      <c r="S23" s="663"/>
      <c r="T23" s="663"/>
      <c r="U23" s="4"/>
      <c r="V23" s="4"/>
    </row>
    <row r="24" spans="1:23" ht="5.5" customHeight="1" x14ac:dyDescent="0.6">
      <c r="B24" s="96"/>
      <c r="C24" s="99"/>
      <c r="D24" s="99"/>
      <c r="E24" s="99"/>
      <c r="F24" s="99"/>
      <c r="G24" s="99"/>
      <c r="H24" s="99"/>
      <c r="I24" s="99"/>
      <c r="J24" s="99"/>
      <c r="K24" s="99"/>
      <c r="L24" s="99"/>
      <c r="M24" s="99"/>
      <c r="N24" s="99"/>
      <c r="O24" s="99"/>
      <c r="P24" s="99"/>
      <c r="Q24" s="99"/>
      <c r="R24" s="99"/>
      <c r="S24" s="99"/>
      <c r="T24" s="99"/>
      <c r="U24" s="4"/>
      <c r="V24" s="4"/>
    </row>
    <row r="25" spans="1:23" ht="36" customHeight="1" x14ac:dyDescent="0.35">
      <c r="A25" s="4"/>
      <c r="B25" s="97" t="s">
        <v>478</v>
      </c>
      <c r="C25" s="663" t="s">
        <v>800</v>
      </c>
      <c r="D25" s="663"/>
      <c r="E25" s="663"/>
      <c r="F25" s="663"/>
      <c r="G25" s="663"/>
      <c r="H25" s="663"/>
      <c r="I25" s="663"/>
      <c r="J25" s="663"/>
      <c r="K25" s="663"/>
      <c r="L25" s="663"/>
      <c r="M25" s="663"/>
      <c r="N25" s="663"/>
      <c r="O25" s="663"/>
      <c r="P25" s="663"/>
      <c r="Q25" s="663"/>
      <c r="R25" s="663"/>
      <c r="S25" s="663"/>
      <c r="T25" s="663"/>
      <c r="U25" s="4"/>
      <c r="V25" s="4"/>
    </row>
    <row r="26" spans="1:23" ht="5.5" customHeight="1" x14ac:dyDescent="0.6">
      <c r="B26" s="96"/>
      <c r="C26" s="99"/>
      <c r="D26" s="99"/>
      <c r="E26" s="99"/>
      <c r="F26" s="99"/>
      <c r="G26" s="99"/>
      <c r="H26" s="99"/>
      <c r="I26" s="99"/>
      <c r="J26" s="99"/>
      <c r="K26" s="99"/>
      <c r="L26" s="99"/>
      <c r="M26" s="99"/>
      <c r="N26" s="99"/>
      <c r="O26" s="99"/>
      <c r="P26" s="99"/>
      <c r="Q26" s="99"/>
      <c r="R26" s="99"/>
      <c r="S26" s="99"/>
      <c r="T26" s="99"/>
      <c r="U26" s="4"/>
      <c r="V26" s="4"/>
    </row>
    <row r="27" spans="1:23" ht="18" customHeight="1" x14ac:dyDescent="0.35">
      <c r="A27" s="4"/>
      <c r="B27" s="97" t="s">
        <v>480</v>
      </c>
      <c r="C27" s="663" t="s">
        <v>801</v>
      </c>
      <c r="D27" s="663"/>
      <c r="E27" s="663"/>
      <c r="F27" s="663"/>
      <c r="G27" s="663"/>
      <c r="H27" s="663"/>
      <c r="I27" s="663"/>
      <c r="J27" s="663"/>
      <c r="K27" s="663"/>
      <c r="L27" s="663"/>
      <c r="M27" s="663"/>
      <c r="N27" s="663"/>
      <c r="O27" s="663"/>
      <c r="P27" s="663"/>
      <c r="Q27" s="663"/>
      <c r="R27" s="663"/>
      <c r="S27" s="663"/>
      <c r="T27" s="663"/>
      <c r="U27" s="4"/>
      <c r="V27" s="4"/>
    </row>
    <row r="28" spans="1:23" ht="5.5" customHeight="1" x14ac:dyDescent="0.6">
      <c r="B28" s="96"/>
      <c r="C28" s="99"/>
      <c r="D28" s="99"/>
      <c r="E28" s="99"/>
      <c r="F28" s="99"/>
      <c r="G28" s="99"/>
      <c r="H28" s="99"/>
      <c r="I28" s="99"/>
      <c r="J28" s="99"/>
      <c r="K28" s="99"/>
      <c r="L28" s="99"/>
      <c r="M28" s="99"/>
      <c r="N28" s="99"/>
      <c r="O28" s="99"/>
      <c r="P28" s="99"/>
      <c r="Q28" s="99"/>
      <c r="R28" s="99"/>
      <c r="S28" s="99"/>
      <c r="T28" s="99"/>
      <c r="U28" s="4"/>
      <c r="V28" s="4"/>
    </row>
    <row r="29" spans="1:23" ht="18" customHeight="1" x14ac:dyDescent="0.35">
      <c r="A29" s="4"/>
      <c r="B29" s="97" t="s">
        <v>536</v>
      </c>
      <c r="C29" s="663" t="s">
        <v>802</v>
      </c>
      <c r="D29" s="663"/>
      <c r="E29" s="663"/>
      <c r="F29" s="663"/>
      <c r="G29" s="663"/>
      <c r="H29" s="663"/>
      <c r="I29" s="663"/>
      <c r="J29" s="663"/>
      <c r="K29" s="663"/>
      <c r="L29" s="663"/>
      <c r="M29" s="663"/>
      <c r="N29" s="663"/>
      <c r="O29" s="663"/>
      <c r="P29" s="663"/>
      <c r="Q29" s="663"/>
      <c r="R29" s="663"/>
      <c r="S29" s="663"/>
      <c r="T29" s="663"/>
      <c r="U29" s="4"/>
      <c r="V29" s="4"/>
    </row>
    <row r="30" spans="1:23" ht="5.5" customHeight="1" x14ac:dyDescent="0.6">
      <c r="B30" s="96"/>
      <c r="C30" s="99"/>
      <c r="D30" s="99"/>
      <c r="E30" s="99"/>
      <c r="F30" s="99"/>
      <c r="G30" s="99"/>
      <c r="H30" s="99"/>
      <c r="I30" s="99"/>
      <c r="J30" s="99"/>
      <c r="K30" s="99"/>
      <c r="L30" s="99"/>
      <c r="M30" s="99"/>
      <c r="N30" s="99"/>
      <c r="O30" s="99"/>
      <c r="P30" s="99"/>
      <c r="Q30" s="99"/>
      <c r="R30" s="99"/>
      <c r="S30" s="99"/>
      <c r="T30" s="99"/>
      <c r="U30" s="4"/>
      <c r="V30" s="4"/>
    </row>
    <row r="31" spans="1:23" ht="48" customHeight="1" x14ac:dyDescent="0.35">
      <c r="A31" s="4"/>
      <c r="B31" s="97" t="s">
        <v>543</v>
      </c>
      <c r="C31" s="663" t="s">
        <v>548</v>
      </c>
      <c r="D31" s="663"/>
      <c r="E31" s="663"/>
      <c r="F31" s="663"/>
      <c r="G31" s="663"/>
      <c r="H31" s="663"/>
      <c r="I31" s="663"/>
      <c r="J31" s="663"/>
      <c r="K31" s="663"/>
      <c r="L31" s="663"/>
      <c r="M31" s="663"/>
      <c r="N31" s="663"/>
      <c r="O31" s="663"/>
      <c r="P31" s="663"/>
      <c r="Q31" s="663"/>
      <c r="R31" s="663"/>
      <c r="S31" s="663"/>
      <c r="T31" s="663"/>
      <c r="U31" s="4"/>
      <c r="V31" s="4"/>
    </row>
    <row r="32" spans="1:23" ht="5.5" customHeight="1" x14ac:dyDescent="0.6">
      <c r="B32" s="96"/>
      <c r="C32" s="99"/>
      <c r="D32" s="99"/>
      <c r="E32" s="99"/>
      <c r="F32" s="99"/>
      <c r="G32" s="99"/>
      <c r="H32" s="99"/>
      <c r="I32" s="99"/>
      <c r="J32" s="99"/>
      <c r="K32" s="99"/>
      <c r="L32" s="99"/>
      <c r="M32" s="99"/>
      <c r="N32" s="99"/>
      <c r="O32" s="99"/>
      <c r="P32" s="99"/>
      <c r="Q32" s="99"/>
      <c r="R32" s="99"/>
      <c r="S32" s="99"/>
      <c r="T32" s="99"/>
      <c r="U32" s="4"/>
      <c r="V32" s="4"/>
    </row>
    <row r="33" spans="1:23" ht="18" customHeight="1" x14ac:dyDescent="0.35">
      <c r="A33" s="4"/>
      <c r="B33" s="97" t="s">
        <v>537</v>
      </c>
      <c r="C33" s="663" t="s">
        <v>529</v>
      </c>
      <c r="D33" s="663"/>
      <c r="E33" s="663"/>
      <c r="F33" s="663"/>
      <c r="G33" s="663"/>
      <c r="H33" s="663"/>
      <c r="I33" s="663"/>
      <c r="J33" s="663"/>
      <c r="K33" s="663"/>
      <c r="L33" s="663"/>
      <c r="M33" s="663"/>
      <c r="N33" s="663"/>
      <c r="O33" s="663"/>
      <c r="P33" s="663"/>
      <c r="Q33" s="663"/>
      <c r="R33" s="663"/>
      <c r="S33" s="663"/>
      <c r="T33" s="663"/>
      <c r="U33" s="4"/>
      <c r="V33" s="4"/>
    </row>
    <row r="34" spans="1:23" ht="5.5" customHeight="1" x14ac:dyDescent="0.6">
      <c r="B34" s="96"/>
      <c r="C34" s="99"/>
      <c r="D34" s="99"/>
      <c r="E34" s="99"/>
      <c r="F34" s="99"/>
      <c r="G34" s="99"/>
      <c r="H34" s="99"/>
      <c r="I34" s="99"/>
      <c r="J34" s="99"/>
      <c r="K34" s="99"/>
      <c r="L34" s="99"/>
      <c r="M34" s="99"/>
      <c r="N34" s="99"/>
      <c r="O34" s="99"/>
      <c r="P34" s="99"/>
      <c r="Q34" s="99"/>
      <c r="R34" s="99"/>
      <c r="S34" s="99"/>
      <c r="T34" s="99"/>
      <c r="U34" s="4"/>
      <c r="V34" s="4"/>
    </row>
    <row r="35" spans="1:23" ht="18" customHeight="1" x14ac:dyDescent="0.35">
      <c r="A35" s="4"/>
      <c r="B35" s="363" t="s">
        <v>538</v>
      </c>
      <c r="C35" s="663" t="s">
        <v>530</v>
      </c>
      <c r="D35" s="663"/>
      <c r="E35" s="663"/>
      <c r="F35" s="663"/>
      <c r="G35" s="663"/>
      <c r="H35" s="663"/>
      <c r="I35" s="663"/>
      <c r="J35" s="663"/>
      <c r="K35" s="663"/>
      <c r="L35" s="663"/>
      <c r="M35" s="663"/>
      <c r="N35" s="663"/>
      <c r="O35" s="663"/>
      <c r="P35" s="663"/>
      <c r="Q35" s="663"/>
      <c r="R35" s="663"/>
      <c r="S35" s="663"/>
      <c r="T35" s="663"/>
      <c r="U35" s="4"/>
      <c r="V35" s="4"/>
    </row>
    <row r="36" spans="1:23" ht="5.5" customHeight="1" x14ac:dyDescent="0.6">
      <c r="B36" s="96"/>
      <c r="C36" s="96"/>
      <c r="D36" s="96"/>
      <c r="E36" s="99"/>
      <c r="F36" s="99"/>
      <c r="G36" s="99"/>
      <c r="H36" s="99"/>
      <c r="I36" s="99"/>
      <c r="J36" s="99"/>
      <c r="K36" s="99"/>
      <c r="L36" s="99"/>
      <c r="M36" s="99"/>
      <c r="N36" s="99"/>
      <c r="O36" s="99"/>
      <c r="P36" s="99"/>
      <c r="Q36" s="99"/>
      <c r="R36" s="99"/>
      <c r="S36" s="99"/>
      <c r="T36" s="99"/>
      <c r="U36" s="4"/>
      <c r="V36" s="4"/>
      <c r="W36" s="4"/>
    </row>
    <row r="37" spans="1:23" ht="36" customHeight="1" thickBot="1" x14ac:dyDescent="0.4">
      <c r="A37" s="4"/>
      <c r="B37" s="97" t="s">
        <v>539</v>
      </c>
      <c r="C37" s="664" t="s">
        <v>812</v>
      </c>
      <c r="D37" s="664"/>
      <c r="E37" s="664"/>
      <c r="F37" s="664"/>
      <c r="G37" s="664"/>
      <c r="H37" s="664"/>
      <c r="I37" s="664"/>
      <c r="J37" s="664"/>
      <c r="K37" s="664"/>
      <c r="L37" s="664"/>
      <c r="M37" s="664"/>
      <c r="N37" s="664"/>
      <c r="O37" s="664"/>
      <c r="P37" s="664"/>
      <c r="Q37" s="664"/>
      <c r="R37" s="170"/>
      <c r="S37" s="665"/>
      <c r="T37" s="665"/>
      <c r="U37" s="4"/>
      <c r="V37" s="4"/>
      <c r="W37" s="4"/>
    </row>
    <row r="38" spans="1:23" ht="5.5" customHeight="1" thickTop="1" x14ac:dyDescent="0.6">
      <c r="B38" s="96"/>
      <c r="C38" s="99"/>
      <c r="D38" s="99"/>
      <c r="E38" s="99"/>
      <c r="F38" s="99"/>
      <c r="G38" s="99"/>
      <c r="H38" s="99"/>
      <c r="I38" s="99"/>
      <c r="J38" s="99"/>
      <c r="K38" s="99"/>
      <c r="L38" s="99"/>
      <c r="M38" s="99"/>
      <c r="N38" s="99"/>
      <c r="O38" s="99"/>
      <c r="P38" s="99"/>
      <c r="Q38" s="99"/>
      <c r="R38" s="99"/>
      <c r="S38" s="99"/>
      <c r="T38" s="99"/>
      <c r="U38" s="4"/>
      <c r="V38" s="4"/>
    </row>
    <row r="39" spans="1:23" ht="69" customHeight="1" x14ac:dyDescent="0.35">
      <c r="A39" s="4"/>
      <c r="B39" s="97" t="s">
        <v>540</v>
      </c>
      <c r="C39" s="663" t="s">
        <v>531</v>
      </c>
      <c r="D39" s="663"/>
      <c r="E39" s="663"/>
      <c r="F39" s="663"/>
      <c r="G39" s="663"/>
      <c r="H39" s="663"/>
      <c r="I39" s="663"/>
      <c r="J39" s="663"/>
      <c r="K39" s="663"/>
      <c r="L39" s="663"/>
      <c r="M39" s="663"/>
      <c r="N39" s="663"/>
      <c r="O39" s="663"/>
      <c r="P39" s="663"/>
      <c r="Q39" s="663"/>
      <c r="R39" s="663"/>
      <c r="S39" s="663"/>
      <c r="T39" s="663"/>
      <c r="U39" s="4"/>
      <c r="V39" s="4"/>
    </row>
    <row r="40" spans="1:23" ht="5.5" customHeight="1" x14ac:dyDescent="0.6">
      <c r="B40" s="96"/>
      <c r="C40" s="99"/>
      <c r="D40" s="99"/>
      <c r="E40" s="99"/>
      <c r="F40" s="99"/>
      <c r="G40" s="99"/>
      <c r="H40" s="99"/>
      <c r="I40" s="99"/>
      <c r="J40" s="99"/>
      <c r="K40" s="99"/>
      <c r="L40" s="99"/>
      <c r="M40" s="99"/>
      <c r="N40" s="99"/>
      <c r="O40" s="99"/>
      <c r="P40" s="99"/>
      <c r="Q40" s="99"/>
      <c r="R40" s="99"/>
      <c r="S40" s="99"/>
      <c r="T40" s="99"/>
      <c r="U40" s="4"/>
      <c r="V40" s="4"/>
    </row>
    <row r="41" spans="1:23" ht="36" customHeight="1" x14ac:dyDescent="0.35">
      <c r="A41" s="4"/>
      <c r="B41" s="97" t="s">
        <v>541</v>
      </c>
      <c r="C41" s="663" t="s">
        <v>532</v>
      </c>
      <c r="D41" s="663"/>
      <c r="E41" s="663"/>
      <c r="F41" s="663"/>
      <c r="G41" s="663"/>
      <c r="H41" s="663"/>
      <c r="I41" s="663"/>
      <c r="J41" s="663"/>
      <c r="K41" s="663"/>
      <c r="L41" s="663"/>
      <c r="M41" s="663"/>
      <c r="N41" s="663"/>
      <c r="O41" s="663"/>
      <c r="P41" s="663"/>
      <c r="Q41" s="663"/>
      <c r="R41" s="663"/>
      <c r="S41" s="663"/>
      <c r="T41" s="663"/>
      <c r="U41" s="4"/>
      <c r="V41" s="4"/>
    </row>
    <row r="42" spans="1:23" ht="5.5" customHeight="1" x14ac:dyDescent="0.35">
      <c r="C42" s="99"/>
      <c r="D42" s="99"/>
      <c r="E42" s="99"/>
      <c r="F42" s="99"/>
      <c r="G42" s="99"/>
      <c r="H42" s="99"/>
      <c r="I42" s="99"/>
      <c r="J42" s="99"/>
      <c r="K42" s="99"/>
      <c r="L42" s="99"/>
      <c r="M42" s="99"/>
      <c r="N42" s="99"/>
      <c r="O42" s="99"/>
      <c r="P42" s="99"/>
      <c r="Q42" s="99"/>
      <c r="R42" s="99"/>
      <c r="S42" s="99"/>
      <c r="T42" s="99"/>
      <c r="U42" s="4"/>
      <c r="V42" s="4"/>
    </row>
    <row r="43" spans="1:23" ht="36" customHeight="1" x14ac:dyDescent="0.35">
      <c r="A43" s="4"/>
      <c r="B43" s="97" t="s">
        <v>542</v>
      </c>
      <c r="C43" s="663" t="s">
        <v>533</v>
      </c>
      <c r="D43" s="663"/>
      <c r="E43" s="663"/>
      <c r="F43" s="663"/>
      <c r="G43" s="663"/>
      <c r="H43" s="663"/>
      <c r="I43" s="663"/>
      <c r="J43" s="663"/>
      <c r="K43" s="663"/>
      <c r="L43" s="663"/>
      <c r="M43" s="663"/>
      <c r="N43" s="663"/>
      <c r="O43" s="663"/>
      <c r="P43" s="663"/>
      <c r="Q43" s="663"/>
      <c r="R43" s="663"/>
      <c r="S43" s="663"/>
      <c r="T43" s="663"/>
      <c r="U43" s="4"/>
      <c r="V43" s="4"/>
    </row>
    <row r="44" spans="1:23" ht="5.5" customHeight="1" x14ac:dyDescent="0.35">
      <c r="C44" s="99"/>
      <c r="D44" s="99"/>
      <c r="E44" s="99"/>
      <c r="F44" s="99"/>
      <c r="G44" s="99"/>
      <c r="H44" s="99"/>
      <c r="I44" s="99"/>
      <c r="J44" s="99"/>
      <c r="K44" s="99"/>
      <c r="L44" s="99"/>
      <c r="M44" s="99"/>
      <c r="N44" s="99"/>
      <c r="O44" s="99"/>
      <c r="P44" s="99"/>
      <c r="Q44" s="99"/>
      <c r="R44" s="99"/>
      <c r="S44" s="99"/>
      <c r="T44" s="99"/>
      <c r="U44" s="4"/>
      <c r="V44" s="4"/>
    </row>
    <row r="45" spans="1:23" ht="18" customHeight="1" x14ac:dyDescent="0.35">
      <c r="A45" s="4"/>
      <c r="B45" s="97" t="s">
        <v>803</v>
      </c>
      <c r="C45" s="663" t="s">
        <v>534</v>
      </c>
      <c r="D45" s="663"/>
      <c r="E45" s="663"/>
      <c r="F45" s="663"/>
      <c r="G45" s="663"/>
      <c r="H45" s="663"/>
      <c r="I45" s="663"/>
      <c r="J45" s="663"/>
      <c r="K45" s="663"/>
      <c r="L45" s="663"/>
      <c r="M45" s="663"/>
      <c r="N45" s="663"/>
      <c r="O45" s="663"/>
      <c r="P45" s="663"/>
      <c r="Q45" s="663"/>
      <c r="R45" s="663"/>
      <c r="S45" s="663"/>
      <c r="T45" s="663"/>
      <c r="U45" s="4"/>
      <c r="V45" s="4"/>
    </row>
    <row r="46" spans="1:23" ht="7.5" customHeight="1" x14ac:dyDescent="0.35">
      <c r="B46" s="97"/>
      <c r="C46" s="95"/>
      <c r="D46" s="95"/>
      <c r="E46" s="95"/>
      <c r="F46" s="95"/>
      <c r="G46" s="95"/>
      <c r="H46" s="95"/>
      <c r="I46" s="95"/>
      <c r="J46" s="95"/>
      <c r="K46" s="95"/>
      <c r="L46" s="95"/>
      <c r="M46" s="95"/>
      <c r="N46" s="95"/>
      <c r="O46" s="95"/>
      <c r="P46" s="95"/>
      <c r="Q46" s="95"/>
      <c r="R46" s="95"/>
      <c r="S46" s="95"/>
      <c r="T46" s="95"/>
      <c r="U46" s="364"/>
      <c r="V46" s="4"/>
    </row>
    <row r="47" spans="1:23" ht="12" customHeight="1" x14ac:dyDescent="0.35"/>
    <row r="48" spans="1:23" ht="32" customHeight="1" x14ac:dyDescent="0.35">
      <c r="A48" s="4"/>
      <c r="B48" s="17" t="s">
        <v>29</v>
      </c>
      <c r="C48" s="448" t="s">
        <v>553</v>
      </c>
      <c r="D48" s="448"/>
      <c r="E48" s="448"/>
      <c r="F48" s="448"/>
      <c r="G48" s="448"/>
      <c r="H48" s="448"/>
      <c r="I48" s="448"/>
      <c r="J48" s="448"/>
      <c r="K48" s="448"/>
      <c r="L48" s="448"/>
      <c r="M48" s="448"/>
      <c r="N48" s="448"/>
      <c r="O48" s="448"/>
      <c r="P48" s="448"/>
      <c r="Q48" s="448"/>
      <c r="R48" s="448"/>
      <c r="S48" s="448"/>
      <c r="T48" s="448"/>
      <c r="U48" s="448"/>
      <c r="V48" s="4"/>
    </row>
    <row r="49" spans="1:22" ht="5.5" customHeight="1" x14ac:dyDescent="0.6">
      <c r="B49" s="96"/>
      <c r="C49" s="95"/>
      <c r="D49" s="95"/>
      <c r="E49" s="95"/>
      <c r="F49" s="95"/>
      <c r="G49" s="95"/>
      <c r="H49" s="95"/>
      <c r="I49" s="95"/>
      <c r="J49" s="95"/>
      <c r="K49" s="95"/>
      <c r="L49" s="95"/>
      <c r="M49" s="95"/>
      <c r="N49" s="95"/>
      <c r="O49" s="95"/>
      <c r="P49" s="95"/>
      <c r="Q49" s="95"/>
      <c r="R49" s="95"/>
      <c r="S49" s="95"/>
      <c r="T49" s="95"/>
      <c r="U49" s="364"/>
      <c r="V49" s="4"/>
    </row>
    <row r="50" spans="1:22" ht="14" customHeight="1" x14ac:dyDescent="0.35">
      <c r="A50" s="4"/>
      <c r="B50" s="97"/>
      <c r="C50" s="606" t="s">
        <v>547</v>
      </c>
      <c r="D50" s="606"/>
      <c r="E50" s="606"/>
      <c r="F50" s="606"/>
      <c r="G50" s="606"/>
      <c r="H50" s="606"/>
      <c r="I50" s="606"/>
      <c r="J50" s="606"/>
      <c r="K50" s="606"/>
      <c r="L50" s="606"/>
      <c r="M50" s="606"/>
      <c r="N50" s="606"/>
      <c r="O50" s="605"/>
      <c r="P50" s="605"/>
      <c r="Q50" s="605"/>
      <c r="R50" s="365"/>
      <c r="S50" s="365"/>
      <c r="U50" s="39"/>
      <c r="V50" s="39"/>
    </row>
    <row r="51" spans="1:22" ht="14" customHeight="1" thickBot="1" x14ac:dyDescent="0.4">
      <c r="C51" s="606"/>
      <c r="D51" s="606"/>
      <c r="E51" s="606"/>
      <c r="F51" s="606"/>
      <c r="G51" s="606"/>
      <c r="H51" s="606"/>
      <c r="I51" s="606"/>
      <c r="J51" s="606"/>
      <c r="K51" s="606"/>
      <c r="L51" s="606"/>
      <c r="M51" s="606"/>
      <c r="N51" s="606"/>
      <c r="O51" s="662"/>
      <c r="P51" s="662"/>
      <c r="Q51" s="662"/>
      <c r="U51" s="4"/>
      <c r="V51" s="4"/>
    </row>
    <row r="52" spans="1:22" ht="12" customHeight="1" thickTop="1" x14ac:dyDescent="0.35"/>
    <row r="53" spans="1:22" ht="32" customHeight="1" x14ac:dyDescent="0.35">
      <c r="A53" s="4"/>
      <c r="B53" s="17" t="s">
        <v>269</v>
      </c>
      <c r="C53" s="448" t="s">
        <v>556</v>
      </c>
      <c r="D53" s="448"/>
      <c r="E53" s="448"/>
      <c r="F53" s="448"/>
      <c r="G53" s="448"/>
      <c r="H53" s="448"/>
      <c r="I53" s="448"/>
      <c r="J53" s="448"/>
      <c r="K53" s="448"/>
      <c r="L53" s="448"/>
      <c r="M53" s="448"/>
      <c r="N53" s="448"/>
      <c r="O53" s="448"/>
      <c r="P53" s="448"/>
      <c r="Q53" s="448"/>
      <c r="R53" s="448"/>
      <c r="S53" s="448"/>
      <c r="T53" s="448"/>
      <c r="U53" s="448"/>
      <c r="V53" s="4"/>
    </row>
    <row r="54" spans="1:22" ht="7.5" customHeight="1" x14ac:dyDescent="0.35">
      <c r="C54" s="10"/>
      <c r="D54" s="10"/>
      <c r="E54" s="10"/>
      <c r="Q54" s="10"/>
    </row>
    <row r="55" spans="1:22" ht="14" customHeight="1" x14ac:dyDescent="0.35">
      <c r="B55"/>
      <c r="C55" s="19" t="s">
        <v>486</v>
      </c>
      <c r="D55" s="19"/>
      <c r="E55" s="19"/>
      <c r="F55" s="19"/>
      <c r="G55" s="660">
        <f>'4. BUDGET'!$K$94</f>
        <v>0</v>
      </c>
      <c r="H55" s="660"/>
      <c r="I55" s="660"/>
      <c r="K55" s="19" t="s">
        <v>544</v>
      </c>
      <c r="N55" s="660">
        <f>'4. BUDGET'!$K$88</f>
        <v>0</v>
      </c>
      <c r="O55" s="660"/>
      <c r="P55" s="660"/>
    </row>
    <row r="56" spans="1:22" ht="14" customHeight="1" thickBot="1" x14ac:dyDescent="0.4">
      <c r="B56"/>
      <c r="C56" s="45" t="s">
        <v>841</v>
      </c>
      <c r="D56" s="45"/>
      <c r="E56" s="45"/>
      <c r="F56" s="45"/>
      <c r="G56" s="661"/>
      <c r="H56" s="661"/>
      <c r="I56" s="661"/>
      <c r="K56" s="45" t="s">
        <v>842</v>
      </c>
      <c r="N56" s="661"/>
      <c r="O56" s="661"/>
      <c r="P56" s="661"/>
    </row>
    <row r="57" spans="1:22" ht="7.5" customHeight="1" thickTop="1" x14ac:dyDescent="0.35">
      <c r="C57" s="10"/>
      <c r="D57" s="10"/>
      <c r="E57" s="10"/>
      <c r="Q57" s="10"/>
    </row>
    <row r="58" spans="1:22" ht="12" customHeight="1" x14ac:dyDescent="0.35"/>
    <row r="59" spans="1:22" ht="32" customHeight="1" x14ac:dyDescent="0.35">
      <c r="A59" s="4"/>
      <c r="B59" s="17" t="s">
        <v>272</v>
      </c>
      <c r="C59" s="448" t="s">
        <v>554</v>
      </c>
      <c r="D59" s="448"/>
      <c r="E59" s="448"/>
      <c r="F59" s="448"/>
      <c r="G59" s="448"/>
      <c r="H59" s="448"/>
      <c r="I59" s="448"/>
      <c r="J59" s="448"/>
      <c r="K59" s="448"/>
      <c r="L59" s="448"/>
      <c r="M59" s="448"/>
      <c r="N59" s="448"/>
      <c r="O59" s="448"/>
      <c r="P59" s="448"/>
      <c r="Q59" s="448"/>
      <c r="R59" s="448"/>
      <c r="S59" s="448"/>
      <c r="T59" s="448"/>
      <c r="U59" s="448"/>
      <c r="V59" s="4"/>
    </row>
    <row r="60" spans="1:22" ht="7.5" customHeight="1" x14ac:dyDescent="0.35">
      <c r="C60" s="10"/>
      <c r="D60" s="10"/>
      <c r="E60" s="10"/>
      <c r="Q60" s="10"/>
    </row>
    <row r="61" spans="1:22" ht="15.5" x14ac:dyDescent="0.35">
      <c r="C61" s="122" t="s">
        <v>583</v>
      </c>
      <c r="D61" s="57" t="s">
        <v>550</v>
      </c>
      <c r="H61" s="20"/>
      <c r="I61" s="20"/>
      <c r="J61" s="20"/>
    </row>
    <row r="62" spans="1:22" ht="7.5" customHeight="1" x14ac:dyDescent="0.35">
      <c r="C62" s="98"/>
      <c r="D62" s="10"/>
      <c r="S62" s="10"/>
    </row>
    <row r="63" spans="1:22" ht="15.5" x14ac:dyDescent="0.35">
      <c r="B63"/>
      <c r="C63" s="122" t="s">
        <v>583</v>
      </c>
      <c r="D63" s="57" t="s">
        <v>555</v>
      </c>
      <c r="I63" s="18"/>
      <c r="J63" s="18"/>
      <c r="P63" s="18"/>
      <c r="Q63" s="18"/>
      <c r="R63" s="18"/>
      <c r="S63" s="18"/>
    </row>
    <row r="64" spans="1:22" ht="7.5" customHeight="1" x14ac:dyDescent="0.35">
      <c r="C64" s="10"/>
      <c r="D64" s="10"/>
      <c r="E64" s="10"/>
      <c r="Q64" s="10"/>
    </row>
    <row r="65" spans="3:22" ht="7.5" customHeight="1" x14ac:dyDescent="0.35">
      <c r="C65" s="10"/>
      <c r="D65" s="10"/>
      <c r="E65" s="10"/>
      <c r="Q65" s="10"/>
      <c r="U65" s="4"/>
      <c r="V65" s="4"/>
    </row>
    <row r="66" spans="3:22" ht="15.5" x14ac:dyDescent="0.35">
      <c r="C66" s="435" t="s">
        <v>546</v>
      </c>
      <c r="D66" s="435"/>
      <c r="E66" s="435"/>
      <c r="F66" s="435"/>
      <c r="G66" s="20"/>
      <c r="H66" s="435" t="s">
        <v>551</v>
      </c>
      <c r="I66" s="435"/>
      <c r="J66" s="435"/>
      <c r="K66" s="435"/>
      <c r="L66" s="435"/>
      <c r="M66" s="435"/>
      <c r="N66" s="435"/>
      <c r="O66" s="435"/>
      <c r="P66" s="435"/>
      <c r="Q66" s="435"/>
      <c r="R66" s="435"/>
      <c r="S66" s="435"/>
      <c r="T66" s="435"/>
    </row>
    <row r="67" spans="3:22" ht="14.5" customHeight="1" x14ac:dyDescent="0.35">
      <c r="C67" s="424" t="s">
        <v>552</v>
      </c>
      <c r="D67" s="424"/>
      <c r="E67" s="424"/>
      <c r="F67" s="424"/>
      <c r="G67" s="20"/>
      <c r="H67" s="424" t="s">
        <v>557</v>
      </c>
      <c r="I67" s="424"/>
      <c r="J67" s="424"/>
      <c r="K67" s="424"/>
      <c r="L67" s="424"/>
      <c r="M67" s="424"/>
      <c r="N67" s="424"/>
      <c r="O67" s="424"/>
      <c r="P67" s="424"/>
      <c r="Q67" s="424"/>
      <c r="R67" s="424"/>
      <c r="S67" s="424"/>
      <c r="T67" s="424"/>
    </row>
    <row r="68" spans="3:22" ht="28" customHeight="1" thickBot="1" x14ac:dyDescent="0.4">
      <c r="C68" s="659" t="str">
        <f>_xlfn.CONCAT('1. DEMANDEUR'!$E$45," ",'1. DEMANDEUR'!$I$45)</f>
        <v xml:space="preserve"> </v>
      </c>
      <c r="D68" s="659"/>
      <c r="E68" s="659"/>
      <c r="F68" s="659"/>
      <c r="G68" s="20"/>
      <c r="H68" s="656"/>
      <c r="I68" s="656"/>
      <c r="J68" s="656"/>
      <c r="K68" s="656"/>
      <c r="L68" s="656"/>
      <c r="M68" s="656"/>
      <c r="N68" s="656"/>
      <c r="O68" s="656"/>
      <c r="P68" s="656"/>
      <c r="Q68" s="656"/>
      <c r="R68" s="656"/>
      <c r="S68" s="656"/>
      <c r="T68" s="656"/>
    </row>
    <row r="69" spans="3:22" ht="7.5" customHeight="1" thickTop="1" x14ac:dyDescent="0.35">
      <c r="H69" s="656"/>
      <c r="I69" s="656"/>
      <c r="J69" s="656"/>
      <c r="K69" s="656"/>
      <c r="L69" s="656"/>
      <c r="M69" s="656"/>
      <c r="N69" s="656"/>
      <c r="O69" s="656"/>
      <c r="P69" s="656"/>
      <c r="Q69" s="656"/>
      <c r="R69" s="656"/>
      <c r="S69" s="656"/>
      <c r="T69" s="656"/>
    </row>
    <row r="70" spans="3:22" ht="15.5" x14ac:dyDescent="0.35">
      <c r="C70" s="435" t="s">
        <v>545</v>
      </c>
      <c r="D70" s="435"/>
      <c r="E70" s="435"/>
      <c r="H70" s="656"/>
      <c r="I70" s="656"/>
      <c r="J70" s="656"/>
      <c r="K70" s="656"/>
      <c r="L70" s="656"/>
      <c r="M70" s="656"/>
      <c r="N70" s="656"/>
      <c r="O70" s="656"/>
      <c r="P70" s="656"/>
      <c r="Q70" s="656"/>
      <c r="R70" s="656"/>
      <c r="S70" s="656"/>
      <c r="T70" s="656"/>
    </row>
    <row r="71" spans="3:22" ht="14.5" customHeight="1" x14ac:dyDescent="0.35">
      <c r="C71" s="424" t="s">
        <v>374</v>
      </c>
      <c r="D71" s="424"/>
      <c r="E71" s="424"/>
      <c r="F71" s="18"/>
      <c r="G71" s="20"/>
      <c r="H71" s="656"/>
      <c r="I71" s="656"/>
      <c r="J71" s="656"/>
      <c r="K71" s="656"/>
      <c r="L71" s="656"/>
      <c r="M71" s="656"/>
      <c r="N71" s="656"/>
      <c r="O71" s="656"/>
      <c r="P71" s="656"/>
      <c r="Q71" s="656"/>
      <c r="R71" s="656"/>
      <c r="S71" s="656"/>
      <c r="T71" s="656"/>
    </row>
    <row r="72" spans="3:22" ht="28" customHeight="1" thickBot="1" x14ac:dyDescent="0.4">
      <c r="C72" s="658"/>
      <c r="D72" s="658"/>
      <c r="E72" s="658"/>
      <c r="F72" s="18"/>
      <c r="G72" s="20"/>
      <c r="H72" s="657"/>
      <c r="I72" s="657"/>
      <c r="J72" s="657"/>
      <c r="K72" s="657"/>
      <c r="L72" s="657"/>
      <c r="M72" s="657"/>
      <c r="N72" s="657"/>
      <c r="O72" s="657"/>
      <c r="P72" s="657"/>
      <c r="Q72" s="657"/>
      <c r="R72" s="657"/>
      <c r="S72" s="657"/>
      <c r="T72" s="657"/>
    </row>
    <row r="73" spans="3:22" ht="15" thickTop="1" x14ac:dyDescent="0.35"/>
  </sheetData>
  <sheetProtection algorithmName="SHA-512" hashValue="ZhDLVttzTsYFweSS/GMA6HICvwtVAEi2dhaEm2iqvSZn3xCKYeqDtxtEPXlxqQZc8xzj9HGNfaxbgSj5VprDYQ==" saltValue="cuaxoAjauoLFpPC2HNe3og==" spinCount="100000" sheet="1" objects="1"/>
  <mergeCells count="39">
    <mergeCell ref="C43:T43"/>
    <mergeCell ref="C37:Q37"/>
    <mergeCell ref="S37:T37"/>
    <mergeCell ref="C33:T33"/>
    <mergeCell ref="C35:T35"/>
    <mergeCell ref="C39:T39"/>
    <mergeCell ref="C41:T41"/>
    <mergeCell ref="C1:U1"/>
    <mergeCell ref="C4:K4"/>
    <mergeCell ref="C5:K5"/>
    <mergeCell ref="C48:U48"/>
    <mergeCell ref="C11:U11"/>
    <mergeCell ref="C13:T13"/>
    <mergeCell ref="C15:T15"/>
    <mergeCell ref="C17:T17"/>
    <mergeCell ref="C19:T19"/>
    <mergeCell ref="C21:T21"/>
    <mergeCell ref="C23:T23"/>
    <mergeCell ref="C25:T25"/>
    <mergeCell ref="C27:T27"/>
    <mergeCell ref="C29:T29"/>
    <mergeCell ref="C31:T31"/>
    <mergeCell ref="C45:T45"/>
    <mergeCell ref="C7:H7"/>
    <mergeCell ref="H66:T66"/>
    <mergeCell ref="H68:T72"/>
    <mergeCell ref="H67:T67"/>
    <mergeCell ref="C66:F66"/>
    <mergeCell ref="C67:F67"/>
    <mergeCell ref="C72:E72"/>
    <mergeCell ref="C70:E70"/>
    <mergeCell ref="C71:E71"/>
    <mergeCell ref="C68:F68"/>
    <mergeCell ref="C59:U59"/>
    <mergeCell ref="N55:P56"/>
    <mergeCell ref="G55:I56"/>
    <mergeCell ref="C50:N51"/>
    <mergeCell ref="O50:Q51"/>
    <mergeCell ref="C53:U53"/>
  </mergeCells>
  <dataValidations count="3">
    <dataValidation type="list" allowBlank="1" showInputMessage="1" showErrorMessage="1" errorTitle="Valeur non autorisée" error="Utilisez la liste pour faire votre choix" promptTitle="Sélection requise" prompt="Cliquez sur la flèche pour choisir une option dans la liste" sqref="T44 N44 P44 S37:T37" xr:uid="{BD96A677-5A23-4175-AF41-D09925F4827F}">
      <formula1>"Oui,Non"</formula1>
    </dataValidation>
    <dataValidation type="list" allowBlank="1" showInputMessage="1" showErrorMessage="1" errorTitle="Valeur non autorisée" error="Utilisez la liste pour faire votre choix" promptTitle="Sélection requise" prompt="Cliquez sur la flèche pour choisir une option dans la liste" sqref="O50" xr:uid="{F9C4D552-7E77-49AC-BB60-5F3F1BC5B5EC}">
      <formula1>"Oui,Non,Déjà abonné.e"</formula1>
    </dataValidation>
    <dataValidation type="list" allowBlank="1" showInputMessage="1" showErrorMessage="1" errorTitle="Valeur non autorisée" error="Utilisez la liste pour faire votre choix" promptTitle="Sélection requise" prompt="Cliquez sur la flèche pour cocher" sqref="C61:C63" xr:uid="{3DBAC804-FF1B-409C-952A-916F5F201587}">
      <formula1>"✔,☐"</formula1>
    </dataValidation>
  </dataValidations>
  <printOptions horizontalCentered="1"/>
  <pageMargins left="0.23622047244094491" right="0.23622047244094491" top="0.35433070866141736" bottom="0.35433070866141736" header="0.11811023622047245" footer="0.11811023622047245"/>
  <pageSetup scale="62" fitToHeight="0" orientation="portrait" r:id="rId1"/>
  <headerFooter>
    <oddFooter>&amp;L&amp;"Calibri,Gras"&amp;9&amp;K00-044Confidentiel | Usage exclusif Musicaction&amp;C&amp;"Calibri,Gras"&amp;9&amp;K00-044&amp;P de &amp;N&amp;R&amp;G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CB79-C4A9-46A5-80B6-015C043BA75E}">
  <sheetPr>
    <tabColor rgb="FF94BDC9"/>
    <pageSetUpPr fitToPage="1"/>
  </sheetPr>
  <dimension ref="A1:Z253"/>
  <sheetViews>
    <sheetView showGridLines="0" workbookViewId="0">
      <selection activeCell="C4" sqref="C4:Y4"/>
    </sheetView>
  </sheetViews>
  <sheetFormatPr baseColWidth="10" defaultRowHeight="14.5" x14ac:dyDescent="0.35"/>
  <cols>
    <col min="1" max="1" width="2.1796875" customWidth="1"/>
    <col min="2" max="2" width="5.6328125" style="11" customWidth="1"/>
    <col min="3" max="3" width="5.6328125" customWidth="1"/>
    <col min="4" max="4" width="3" customWidth="1"/>
    <col min="5" max="5" width="10.90625" customWidth="1"/>
    <col min="6" max="6" width="3" customWidth="1"/>
    <col min="7" max="7" width="5.6328125" customWidth="1"/>
    <col min="8" max="8" width="3" customWidth="1"/>
    <col min="9" max="9" width="10.90625" customWidth="1"/>
    <col min="10" max="10" width="3" customWidth="1"/>
    <col min="11" max="11" width="5.6328125" customWidth="1"/>
    <col min="12" max="12" width="3" customWidth="1"/>
    <col min="13" max="13" width="10.90625" customWidth="1"/>
    <col min="14" max="14" width="3" customWidth="1"/>
    <col min="15" max="15" width="5.6328125" customWidth="1"/>
    <col min="16" max="16" width="3" customWidth="1"/>
    <col min="17" max="17" width="10.90625" customWidth="1"/>
    <col min="18" max="18" width="3" customWidth="1"/>
    <col min="19" max="19" width="5.6328125" customWidth="1"/>
    <col min="20" max="20" width="3" customWidth="1"/>
    <col min="21" max="21" width="10.90625" customWidth="1"/>
    <col min="22" max="22" width="15.6328125" customWidth="1"/>
    <col min="23" max="23" width="3" customWidth="1"/>
    <col min="24" max="24" width="5.6328125" customWidth="1"/>
    <col min="26" max="26" width="3" customWidth="1"/>
  </cols>
  <sheetData>
    <row r="1" spans="1:26" ht="49.5" customHeight="1" x14ac:dyDescent="0.35">
      <c r="A1" s="12"/>
      <c r="B1" s="28"/>
      <c r="C1" s="446" t="s">
        <v>255</v>
      </c>
      <c r="D1" s="446"/>
      <c r="E1" s="446"/>
      <c r="F1" s="446"/>
      <c r="G1" s="446"/>
      <c r="H1" s="446"/>
      <c r="I1" s="446"/>
      <c r="J1" s="446"/>
      <c r="K1" s="446"/>
      <c r="L1" s="446"/>
      <c r="M1" s="446"/>
      <c r="N1" s="446"/>
      <c r="O1" s="446"/>
      <c r="P1" s="446"/>
      <c r="Q1" s="446"/>
      <c r="R1" s="446"/>
      <c r="S1" s="446"/>
      <c r="T1" s="446"/>
      <c r="U1" s="446"/>
      <c r="V1" s="446"/>
      <c r="W1" s="446"/>
      <c r="X1" s="446"/>
      <c r="Y1" s="446"/>
      <c r="Z1" s="112"/>
    </row>
    <row r="2" spans="1:26" ht="12" customHeight="1" x14ac:dyDescent="0.35"/>
    <row r="3" spans="1:26" ht="15.5" customHeight="1" x14ac:dyDescent="0.35">
      <c r="V3" s="35"/>
      <c r="W3" s="35"/>
      <c r="Z3" s="35"/>
    </row>
    <row r="4" spans="1:26" ht="23" customHeight="1" x14ac:dyDescent="0.35">
      <c r="B4" s="15"/>
      <c r="C4" s="439" t="s">
        <v>527</v>
      </c>
      <c r="D4" s="439"/>
      <c r="E4" s="439"/>
      <c r="F4" s="439"/>
      <c r="G4" s="439"/>
      <c r="H4" s="439"/>
      <c r="I4" s="439"/>
      <c r="J4" s="439"/>
      <c r="K4" s="439"/>
      <c r="L4" s="439"/>
      <c r="M4" s="439"/>
      <c r="N4" s="439"/>
      <c r="O4" s="439"/>
      <c r="P4" s="439"/>
      <c r="Q4" s="439"/>
      <c r="R4" s="439"/>
      <c r="S4" s="439"/>
      <c r="T4" s="439"/>
      <c r="U4" s="439"/>
      <c r="V4" s="439"/>
      <c r="W4" s="439"/>
      <c r="X4" s="439"/>
      <c r="Y4" s="439"/>
      <c r="Z4" s="36"/>
    </row>
    <row r="5" spans="1:26" ht="23" customHeight="1" x14ac:dyDescent="0.35">
      <c r="B5" s="15"/>
      <c r="C5" s="423" t="s">
        <v>947</v>
      </c>
      <c r="D5" s="423"/>
      <c r="E5" s="423"/>
      <c r="F5" s="423"/>
      <c r="G5" s="423"/>
      <c r="H5" s="423"/>
      <c r="I5" s="423"/>
      <c r="J5" s="423"/>
      <c r="K5" s="423"/>
      <c r="L5" s="423"/>
      <c r="M5" s="423"/>
      <c r="N5" s="423"/>
      <c r="O5" s="423"/>
      <c r="P5" s="423"/>
      <c r="Q5" s="423"/>
      <c r="R5" s="423"/>
      <c r="S5" s="423"/>
      <c r="T5" s="423"/>
      <c r="U5" s="423"/>
      <c r="V5" s="423"/>
      <c r="W5" s="423"/>
      <c r="X5" s="423"/>
      <c r="Y5" s="423"/>
      <c r="Z5" s="36"/>
    </row>
    <row r="6" spans="1:26" ht="7.5" customHeight="1" x14ac:dyDescent="0.35">
      <c r="C6" s="10"/>
      <c r="D6" s="10"/>
      <c r="E6" s="10"/>
      <c r="F6" s="10"/>
      <c r="G6" s="10"/>
      <c r="H6" s="10"/>
      <c r="I6" s="10"/>
      <c r="J6" s="10"/>
      <c r="K6" s="10"/>
    </row>
    <row r="7" spans="1:26" ht="7.5" customHeight="1" x14ac:dyDescent="0.35">
      <c r="C7" s="10"/>
      <c r="D7" s="10"/>
      <c r="E7" s="10"/>
      <c r="F7" s="10"/>
      <c r="G7" s="10"/>
      <c r="H7" s="10"/>
      <c r="I7" s="10"/>
      <c r="J7" s="10"/>
      <c r="K7" s="10"/>
    </row>
    <row r="8" spans="1:26" ht="12" customHeight="1" x14ac:dyDescent="0.35">
      <c r="C8" s="424" t="s">
        <v>824</v>
      </c>
      <c r="D8" s="424"/>
      <c r="E8" s="424"/>
      <c r="F8" s="424"/>
      <c r="G8" s="424"/>
      <c r="H8" s="424"/>
      <c r="I8" s="424"/>
      <c r="J8" s="424"/>
      <c r="K8" s="424"/>
      <c r="L8" s="424"/>
      <c r="M8" s="424"/>
      <c r="N8" s="424"/>
      <c r="O8" s="424"/>
      <c r="P8" s="424"/>
      <c r="Q8" s="424"/>
      <c r="R8" s="424"/>
      <c r="S8" s="424"/>
      <c r="T8" s="424"/>
      <c r="U8" s="424"/>
      <c r="V8" s="424"/>
      <c r="W8" s="424"/>
      <c r="X8" s="424"/>
      <c r="Y8" s="424"/>
    </row>
    <row r="9" spans="1:26" ht="15" customHeight="1" x14ac:dyDescent="0.35">
      <c r="C9" s="10"/>
      <c r="D9" s="10"/>
      <c r="E9" s="10"/>
      <c r="F9" s="10"/>
      <c r="G9" s="10"/>
      <c r="H9" s="10"/>
      <c r="I9" s="10"/>
      <c r="J9" s="10"/>
      <c r="K9" s="10"/>
    </row>
    <row r="10" spans="1:26" ht="12" customHeight="1" x14ac:dyDescent="0.35">
      <c r="C10" s="667" t="s">
        <v>558</v>
      </c>
      <c r="D10" s="667"/>
      <c r="E10" s="667"/>
      <c r="F10" s="667"/>
      <c r="G10" s="667"/>
      <c r="H10" s="667"/>
      <c r="I10" s="667"/>
      <c r="J10" s="667"/>
      <c r="K10" s="667"/>
      <c r="L10" s="667"/>
      <c r="M10" s="667"/>
      <c r="N10" s="667"/>
      <c r="O10" s="667"/>
      <c r="P10" s="667"/>
      <c r="Q10" s="667"/>
      <c r="R10" s="667"/>
      <c r="S10" s="667"/>
      <c r="T10" s="667"/>
      <c r="U10" s="667"/>
      <c r="V10" s="667"/>
      <c r="W10" s="667"/>
      <c r="X10" s="667"/>
      <c r="Y10" s="667"/>
    </row>
    <row r="11" spans="1:26" ht="12" customHeight="1" x14ac:dyDescent="0.35">
      <c r="C11" s="103"/>
      <c r="D11" s="101"/>
      <c r="E11" s="101"/>
      <c r="F11" s="101"/>
      <c r="G11" s="102"/>
      <c r="H11" s="101"/>
      <c r="K11" s="35"/>
      <c r="L11" s="35"/>
      <c r="M11" s="35"/>
      <c r="N11" s="35"/>
      <c r="O11" s="35"/>
      <c r="S11" s="35"/>
      <c r="T11" s="35"/>
    </row>
    <row r="12" spans="1:26" ht="12" customHeight="1" x14ac:dyDescent="0.35">
      <c r="J12" s="35"/>
      <c r="K12" s="35"/>
      <c r="L12" s="35"/>
      <c r="M12" s="35"/>
      <c r="N12" s="35"/>
      <c r="O12" s="35"/>
      <c r="P12" s="35"/>
      <c r="Q12" s="35"/>
      <c r="R12" s="35"/>
      <c r="S12" s="35"/>
    </row>
    <row r="13" spans="1:26" s="302" customFormat="1" ht="96" customHeight="1" x14ac:dyDescent="0.3">
      <c r="B13" s="303"/>
      <c r="C13" s="666" t="s">
        <v>956</v>
      </c>
      <c r="D13" s="666"/>
      <c r="E13" s="666"/>
      <c r="F13" s="666"/>
      <c r="G13" s="666"/>
      <c r="H13" s="666"/>
      <c r="I13" s="666"/>
      <c r="J13" s="666"/>
      <c r="K13" s="666"/>
      <c r="L13" s="666"/>
      <c r="M13" s="666"/>
      <c r="N13" s="666"/>
      <c r="O13" s="666"/>
      <c r="P13" s="666"/>
      <c r="Q13" s="666"/>
      <c r="R13" s="666"/>
      <c r="S13" s="666"/>
      <c r="T13" s="666"/>
      <c r="U13" s="666"/>
      <c r="V13" s="666"/>
      <c r="W13" s="666"/>
      <c r="X13" s="666"/>
      <c r="Y13" s="666"/>
    </row>
    <row r="14" spans="1:26" ht="7.5" customHeight="1" x14ac:dyDescent="0.35">
      <c r="C14" s="10"/>
      <c r="D14" s="10"/>
      <c r="E14" s="10"/>
      <c r="F14" s="10"/>
      <c r="G14" s="10"/>
      <c r="H14" s="10"/>
      <c r="I14" s="10"/>
      <c r="J14" s="10"/>
      <c r="K14" s="10"/>
    </row>
    <row r="15" spans="1:26" ht="12" customHeight="1" x14ac:dyDescent="0.35">
      <c r="V15" s="35"/>
      <c r="W15" s="35"/>
      <c r="Z15" s="35"/>
    </row>
    <row r="16" spans="1:26" ht="32" customHeight="1" x14ac:dyDescent="0.35">
      <c r="A16" s="4"/>
      <c r="B16" s="17" t="s">
        <v>25</v>
      </c>
      <c r="C16" s="448" t="s">
        <v>935</v>
      </c>
      <c r="D16" s="448"/>
      <c r="E16" s="448"/>
      <c r="F16" s="448"/>
      <c r="G16" s="448"/>
      <c r="H16" s="448"/>
      <c r="I16" s="448"/>
      <c r="J16" s="448"/>
      <c r="K16" s="448"/>
      <c r="L16" s="448"/>
      <c r="M16" s="448"/>
      <c r="N16" s="448"/>
      <c r="O16" s="448"/>
      <c r="P16" s="448"/>
      <c r="Q16" s="448"/>
      <c r="R16" s="448"/>
      <c r="S16" s="448"/>
      <c r="T16" s="448"/>
      <c r="U16" s="448"/>
      <c r="V16" s="448"/>
      <c r="W16" s="448"/>
      <c r="X16" s="4"/>
    </row>
    <row r="17" spans="2:26" ht="7.5" customHeight="1" x14ac:dyDescent="0.35">
      <c r="C17" s="10"/>
      <c r="D17" s="10"/>
      <c r="E17" s="10"/>
      <c r="W17" s="4"/>
      <c r="X17" s="4"/>
      <c r="Z17" s="4"/>
    </row>
    <row r="18" spans="2:26" ht="15.5" x14ac:dyDescent="0.35">
      <c r="B18"/>
      <c r="C18" s="435" t="s">
        <v>926</v>
      </c>
      <c r="D18" s="435"/>
      <c r="E18" s="435"/>
      <c r="F18" s="435"/>
      <c r="G18" s="435"/>
      <c r="H18" s="435"/>
      <c r="I18" s="435"/>
      <c r="J18" s="435"/>
      <c r="K18" s="435"/>
      <c r="L18" s="435"/>
      <c r="M18" s="435"/>
      <c r="N18" s="435"/>
      <c r="O18" s="435"/>
      <c r="P18" s="435"/>
      <c r="Q18" s="435"/>
      <c r="R18" s="435"/>
      <c r="S18" s="435"/>
      <c r="T18" s="435"/>
      <c r="U18" s="435"/>
      <c r="V18" s="435"/>
    </row>
    <row r="19" spans="2:26" s="12" customFormat="1" ht="29" customHeight="1" x14ac:dyDescent="0.35">
      <c r="C19" s="447" t="s">
        <v>933</v>
      </c>
      <c r="D19" s="447"/>
      <c r="E19" s="447"/>
      <c r="F19" s="447"/>
      <c r="G19" s="447"/>
      <c r="H19" s="447"/>
      <c r="I19" s="447"/>
      <c r="J19" s="447"/>
      <c r="K19" s="447"/>
      <c r="L19" s="447"/>
      <c r="M19" s="447"/>
      <c r="N19" s="447"/>
      <c r="O19" s="447"/>
      <c r="P19" s="447"/>
      <c r="Q19" s="447"/>
      <c r="R19" s="447"/>
      <c r="S19" s="447"/>
      <c r="T19" s="447"/>
      <c r="U19" s="447"/>
      <c r="V19" s="447"/>
      <c r="W19" s="447"/>
      <c r="X19" s="447"/>
      <c r="Y19" s="447"/>
    </row>
    <row r="20" spans="2:26" s="2" customFormat="1" ht="22" customHeight="1" x14ac:dyDescent="0.35">
      <c r="B20" s="85"/>
      <c r="C20" s="122" t="s">
        <v>583</v>
      </c>
      <c r="D20" s="63" t="s">
        <v>921</v>
      </c>
      <c r="G20" s="122" t="s">
        <v>583</v>
      </c>
      <c r="H20" s="63" t="s">
        <v>922</v>
      </c>
      <c r="K20" s="122" t="s">
        <v>583</v>
      </c>
      <c r="L20" s="63" t="s">
        <v>923</v>
      </c>
      <c r="O20" s="122" t="s">
        <v>583</v>
      </c>
      <c r="P20" s="63" t="s">
        <v>924</v>
      </c>
      <c r="U20" s="39"/>
    </row>
    <row r="21" spans="2:26" ht="7.5" customHeight="1" x14ac:dyDescent="0.35">
      <c r="B21"/>
    </row>
    <row r="22" spans="2:26" ht="7.5" customHeight="1" x14ac:dyDescent="0.35">
      <c r="B22"/>
    </row>
    <row r="23" spans="2:26" ht="15.5" x14ac:dyDescent="0.35">
      <c r="B23"/>
      <c r="C23" s="435" t="s">
        <v>925</v>
      </c>
      <c r="D23" s="435"/>
      <c r="E23" s="435"/>
      <c r="F23" s="435"/>
      <c r="G23" s="435"/>
      <c r="H23" s="435"/>
      <c r="I23" s="435"/>
      <c r="J23" s="435"/>
      <c r="K23" s="435"/>
      <c r="L23" s="435"/>
      <c r="M23" s="435"/>
      <c r="N23" s="435"/>
      <c r="O23" s="435"/>
      <c r="P23" s="435"/>
      <c r="Q23" s="435"/>
      <c r="R23" s="435"/>
      <c r="S23" s="435"/>
      <c r="T23" s="435"/>
      <c r="U23" s="435"/>
      <c r="V23" s="435"/>
    </row>
    <row r="24" spans="2:26" ht="7.5" customHeight="1" x14ac:dyDescent="0.35">
      <c r="B24"/>
    </row>
    <row r="25" spans="2:26" s="2" customFormat="1" ht="22" customHeight="1" x14ac:dyDescent="0.35">
      <c r="B25" s="85"/>
      <c r="C25" s="122" t="s">
        <v>583</v>
      </c>
      <c r="D25" s="63" t="s">
        <v>733</v>
      </c>
      <c r="G25" s="122" t="s">
        <v>583</v>
      </c>
      <c r="H25" s="63" t="s">
        <v>927</v>
      </c>
      <c r="U25" s="39"/>
    </row>
    <row r="26" spans="2:26" ht="7.5" customHeight="1" x14ac:dyDescent="0.35">
      <c r="B26"/>
    </row>
    <row r="27" spans="2:26" ht="7.5" customHeight="1" x14ac:dyDescent="0.35">
      <c r="B27"/>
    </row>
    <row r="28" spans="2:26" ht="15.5" x14ac:dyDescent="0.35">
      <c r="B28"/>
      <c r="C28" s="435" t="s">
        <v>928</v>
      </c>
      <c r="D28" s="435"/>
      <c r="E28" s="435"/>
      <c r="F28" s="435"/>
      <c r="G28" s="435"/>
      <c r="H28" s="435"/>
      <c r="I28" s="435"/>
      <c r="J28" s="435"/>
      <c r="K28" s="435"/>
      <c r="L28" s="435"/>
      <c r="M28" s="435"/>
      <c r="N28" s="435"/>
      <c r="O28" s="435"/>
      <c r="P28" s="435"/>
      <c r="Q28" s="435"/>
      <c r="R28" s="435"/>
      <c r="S28" s="435"/>
      <c r="T28" s="435"/>
      <c r="U28" s="435"/>
    </row>
    <row r="29" spans="2:26" ht="53" customHeight="1" x14ac:dyDescent="0.35">
      <c r="B29"/>
      <c r="C29" s="447" t="s">
        <v>934</v>
      </c>
      <c r="D29" s="447"/>
      <c r="E29" s="447"/>
      <c r="F29" s="447"/>
      <c r="G29" s="447"/>
      <c r="H29" s="447"/>
      <c r="I29" s="447"/>
      <c r="J29" s="447"/>
      <c r="K29" s="447"/>
      <c r="L29" s="447"/>
      <c r="M29" s="447"/>
      <c r="N29" s="447"/>
      <c r="O29" s="447"/>
      <c r="P29" s="447"/>
      <c r="Q29" s="447"/>
      <c r="R29" s="447"/>
      <c r="S29" s="447"/>
      <c r="T29" s="447"/>
      <c r="U29" s="447"/>
      <c r="V29" s="447"/>
      <c r="W29" s="447"/>
      <c r="X29" s="447"/>
      <c r="Y29" s="447"/>
    </row>
    <row r="30" spans="2:26" s="2" customFormat="1" ht="22" customHeight="1" x14ac:dyDescent="0.35">
      <c r="B30" s="85"/>
      <c r="C30" s="122" t="s">
        <v>583</v>
      </c>
      <c r="D30" s="63" t="s">
        <v>733</v>
      </c>
      <c r="G30" s="122" t="s">
        <v>583</v>
      </c>
      <c r="H30" s="63" t="s">
        <v>927</v>
      </c>
      <c r="U30" s="39"/>
    </row>
    <row r="31" spans="2:26" ht="7.5" customHeight="1" x14ac:dyDescent="0.35">
      <c r="B31"/>
    </row>
    <row r="32" spans="2:26" x14ac:dyDescent="0.35">
      <c r="B32"/>
      <c r="C32" s="304" t="s">
        <v>943</v>
      </c>
    </row>
    <row r="33" spans="2:25" ht="7.5" customHeight="1" x14ac:dyDescent="0.35">
      <c r="B33"/>
    </row>
    <row r="34" spans="2:25" s="2" customFormat="1" ht="22" customHeight="1" x14ac:dyDescent="0.35">
      <c r="B34" s="85"/>
      <c r="C34" s="122" t="s">
        <v>583</v>
      </c>
      <c r="D34" s="63" t="s">
        <v>936</v>
      </c>
      <c r="U34" s="39"/>
    </row>
    <row r="35" spans="2:25" s="2" customFormat="1" ht="22" customHeight="1" x14ac:dyDescent="0.35">
      <c r="B35" s="85"/>
      <c r="C35" s="122" t="s">
        <v>583</v>
      </c>
      <c r="D35" s="63" t="s">
        <v>937</v>
      </c>
      <c r="U35" s="39"/>
    </row>
    <row r="36" spans="2:25" s="2" customFormat="1" ht="22" customHeight="1" x14ac:dyDescent="0.35">
      <c r="C36" s="122" t="s">
        <v>583</v>
      </c>
      <c r="D36" s="2" t="s">
        <v>938</v>
      </c>
    </row>
    <row r="37" spans="2:25" s="2" customFormat="1" ht="22" customHeight="1" x14ac:dyDescent="0.35">
      <c r="C37" s="122" t="s">
        <v>583</v>
      </c>
      <c r="D37" s="2" t="s">
        <v>939</v>
      </c>
    </row>
    <row r="38" spans="2:25" s="2" customFormat="1" ht="22" customHeight="1" x14ac:dyDescent="0.35">
      <c r="C38" s="122" t="s">
        <v>583</v>
      </c>
      <c r="D38" s="2" t="s">
        <v>940</v>
      </c>
    </row>
    <row r="39" spans="2:25" s="2" customFormat="1" ht="22" customHeight="1" x14ac:dyDescent="0.35">
      <c r="C39" s="122" t="s">
        <v>583</v>
      </c>
      <c r="D39" s="2" t="s">
        <v>941</v>
      </c>
    </row>
    <row r="40" spans="2:25" s="2" customFormat="1" ht="22" customHeight="1" thickBot="1" x14ac:dyDescent="0.4">
      <c r="C40" s="122" t="s">
        <v>583</v>
      </c>
      <c r="D40" s="2" t="s">
        <v>942</v>
      </c>
      <c r="G40" s="436"/>
      <c r="H40" s="436"/>
      <c r="I40" s="436"/>
      <c r="J40" s="436"/>
      <c r="K40" s="436"/>
      <c r="L40" s="436"/>
      <c r="M40" s="436"/>
      <c r="N40" s="436"/>
      <c r="O40" s="436"/>
      <c r="P40" s="436"/>
      <c r="Q40" s="436"/>
      <c r="R40" s="436"/>
      <c r="S40" s="436"/>
      <c r="T40" s="436"/>
      <c r="U40" s="436"/>
      <c r="V40" s="436"/>
      <c r="W40" s="436"/>
      <c r="X40" s="436"/>
      <c r="Y40" s="436"/>
    </row>
    <row r="41" spans="2:25" ht="7.5" customHeight="1" thickTop="1" x14ac:dyDescent="0.35">
      <c r="B41"/>
    </row>
    <row r="42" spans="2:25" ht="7.5" customHeight="1" x14ac:dyDescent="0.35">
      <c r="B42"/>
    </row>
    <row r="43" spans="2:25" ht="15.5" x14ac:dyDescent="0.35">
      <c r="B43"/>
      <c r="C43" s="435" t="s">
        <v>929</v>
      </c>
      <c r="D43" s="435"/>
      <c r="E43" s="435"/>
      <c r="F43" s="435"/>
      <c r="G43" s="435"/>
      <c r="H43" s="435"/>
      <c r="I43" s="435"/>
      <c r="J43" s="435"/>
      <c r="K43" s="435"/>
      <c r="L43" s="435"/>
      <c r="M43" s="435"/>
      <c r="N43" s="435"/>
      <c r="O43" s="435"/>
      <c r="P43" s="435"/>
      <c r="Q43" s="435"/>
      <c r="R43" s="435"/>
      <c r="S43" s="435"/>
      <c r="T43" s="435"/>
      <c r="U43" s="435"/>
    </row>
    <row r="44" spans="2:25" ht="29" customHeight="1" x14ac:dyDescent="0.35">
      <c r="B44"/>
      <c r="C44" s="447" t="s">
        <v>932</v>
      </c>
      <c r="D44" s="447"/>
      <c r="E44" s="447"/>
      <c r="F44" s="447"/>
      <c r="G44" s="447"/>
      <c r="H44" s="447"/>
      <c r="I44" s="447"/>
      <c r="J44" s="447"/>
      <c r="K44" s="447"/>
      <c r="L44" s="447"/>
      <c r="M44" s="447"/>
      <c r="N44" s="447"/>
      <c r="O44" s="447"/>
      <c r="P44" s="447"/>
      <c r="Q44" s="447"/>
      <c r="R44" s="447"/>
      <c r="S44" s="447"/>
      <c r="T44" s="447"/>
      <c r="U44" s="447"/>
      <c r="V44" s="447"/>
      <c r="W44" s="447"/>
      <c r="X44" s="447"/>
      <c r="Y44" s="447"/>
    </row>
    <row r="45" spans="2:25" s="2" customFormat="1" ht="22" customHeight="1" x14ac:dyDescent="0.35">
      <c r="B45" s="85"/>
      <c r="C45" s="122" t="s">
        <v>583</v>
      </c>
      <c r="D45" s="63" t="s">
        <v>733</v>
      </c>
      <c r="G45" s="122" t="s">
        <v>583</v>
      </c>
      <c r="H45" s="63" t="s">
        <v>927</v>
      </c>
      <c r="U45" s="39"/>
    </row>
    <row r="46" spans="2:25" ht="7.5" customHeight="1" x14ac:dyDescent="0.35">
      <c r="B46"/>
    </row>
    <row r="47" spans="2:25" ht="7.5" customHeight="1" x14ac:dyDescent="0.35">
      <c r="B47"/>
    </row>
    <row r="48" spans="2:25" ht="15.5" x14ac:dyDescent="0.35">
      <c r="B48"/>
      <c r="C48" s="435" t="s">
        <v>930</v>
      </c>
      <c r="D48" s="435"/>
      <c r="E48" s="435"/>
      <c r="F48" s="435"/>
      <c r="G48" s="435"/>
      <c r="H48" s="435"/>
      <c r="I48" s="435"/>
      <c r="J48" s="435"/>
      <c r="K48" s="435"/>
      <c r="L48" s="435"/>
      <c r="M48" s="435"/>
      <c r="N48" s="435"/>
      <c r="O48" s="435"/>
      <c r="P48" s="435"/>
      <c r="Q48" s="435"/>
      <c r="R48" s="435"/>
      <c r="S48" s="435"/>
      <c r="T48" s="435"/>
      <c r="U48" s="435"/>
    </row>
    <row r="49" spans="1:26" x14ac:dyDescent="0.35">
      <c r="B49"/>
      <c r="C49" s="424" t="s">
        <v>931</v>
      </c>
      <c r="D49" s="424"/>
      <c r="E49" s="424"/>
      <c r="F49" s="424"/>
      <c r="G49" s="424"/>
      <c r="H49" s="424"/>
      <c r="I49" s="424"/>
      <c r="J49" s="424"/>
      <c r="K49" s="424"/>
      <c r="L49" s="424"/>
      <c r="M49" s="424"/>
      <c r="N49" s="424"/>
      <c r="O49" s="424"/>
      <c r="P49" s="424"/>
      <c r="Q49" s="424"/>
      <c r="R49" s="424"/>
      <c r="S49" s="424"/>
      <c r="T49" s="424"/>
      <c r="U49" s="424"/>
      <c r="V49" s="424"/>
      <c r="W49" s="424"/>
      <c r="X49" s="424"/>
      <c r="Y49" s="424"/>
    </row>
    <row r="50" spans="1:26" s="2" customFormat="1" ht="22" customHeight="1" x14ac:dyDescent="0.35">
      <c r="B50" s="85"/>
      <c r="C50" s="122" t="s">
        <v>583</v>
      </c>
      <c r="D50" s="63" t="s">
        <v>733</v>
      </c>
      <c r="G50" s="122" t="s">
        <v>583</v>
      </c>
      <c r="H50" s="63" t="s">
        <v>927</v>
      </c>
      <c r="U50" s="39"/>
    </row>
    <row r="51" spans="1:26" ht="7.5" customHeight="1" x14ac:dyDescent="0.35">
      <c r="B51"/>
    </row>
    <row r="52" spans="1:26" ht="7.5" customHeight="1" x14ac:dyDescent="0.35">
      <c r="B52"/>
    </row>
    <row r="53" spans="1:26" ht="7.5" customHeight="1" x14ac:dyDescent="0.35">
      <c r="B53"/>
    </row>
    <row r="54" spans="1:26" ht="32" customHeight="1" x14ac:dyDescent="0.35">
      <c r="A54" s="4"/>
      <c r="B54" s="17" t="s">
        <v>29</v>
      </c>
      <c r="C54" s="448" t="s">
        <v>946</v>
      </c>
      <c r="D54" s="448"/>
      <c r="E54" s="448"/>
      <c r="F54" s="448"/>
      <c r="G54" s="448"/>
      <c r="H54" s="448"/>
      <c r="I54" s="448"/>
      <c r="J54" s="448"/>
      <c r="K54" s="448"/>
      <c r="L54" s="448"/>
      <c r="M54" s="448"/>
      <c r="N54" s="448"/>
      <c r="O54" s="448"/>
      <c r="P54" s="448"/>
      <c r="Q54" s="448"/>
      <c r="R54" s="448"/>
      <c r="S54" s="448"/>
      <c r="T54" s="448"/>
      <c r="U54" s="448"/>
      <c r="V54" s="448"/>
      <c r="W54" s="448"/>
      <c r="X54" s="448"/>
      <c r="Y54" s="448"/>
      <c r="Z54" s="44"/>
    </row>
    <row r="55" spans="1:26" ht="7.5" customHeight="1" x14ac:dyDescent="0.35">
      <c r="C55" s="10"/>
      <c r="D55" s="10"/>
      <c r="E55" s="10"/>
      <c r="W55" s="4"/>
      <c r="X55" s="4"/>
      <c r="Z55" s="4"/>
    </row>
    <row r="56" spans="1:26" ht="12" customHeight="1" x14ac:dyDescent="0.35">
      <c r="C56" s="10"/>
      <c r="D56" s="10"/>
      <c r="E56" s="10"/>
      <c r="F56" s="10"/>
      <c r="G56" s="10"/>
      <c r="H56" s="10"/>
      <c r="I56" s="10"/>
      <c r="J56" s="10"/>
      <c r="K56" s="10"/>
      <c r="P56" s="4"/>
    </row>
    <row r="57" spans="1:26" s="12" customFormat="1" ht="35" customHeight="1" x14ac:dyDescent="0.35">
      <c r="B57" s="11"/>
      <c r="C57" s="671" t="s">
        <v>945</v>
      </c>
      <c r="D57" s="671"/>
      <c r="E57" s="671"/>
      <c r="F57" s="671"/>
      <c r="G57" s="671"/>
      <c r="H57" s="671"/>
      <c r="I57" s="671"/>
      <c r="J57" s="671"/>
      <c r="K57" s="671"/>
      <c r="L57" s="671"/>
      <c r="M57" s="671"/>
      <c r="N57" s="671"/>
      <c r="O57" s="671"/>
      <c r="P57" s="671"/>
      <c r="Q57" s="671"/>
      <c r="R57" s="671"/>
      <c r="S57" s="671"/>
      <c r="T57" s="671"/>
      <c r="U57" s="671"/>
      <c r="V57" s="671"/>
      <c r="W57" s="671"/>
      <c r="X57" s="671"/>
      <c r="Y57" s="671"/>
    </row>
    <row r="58" spans="1:26" ht="12" customHeight="1" x14ac:dyDescent="0.35">
      <c r="C58" s="10"/>
      <c r="D58" s="10"/>
      <c r="E58" s="10"/>
      <c r="S58" s="4"/>
      <c r="T58" s="4"/>
    </row>
    <row r="59" spans="1:26" ht="15.5" customHeight="1" x14ac:dyDescent="0.35">
      <c r="C59" s="435" t="s">
        <v>944</v>
      </c>
      <c r="D59" s="435"/>
      <c r="E59" s="435"/>
      <c r="F59" s="435"/>
      <c r="G59" s="435"/>
      <c r="H59" s="435"/>
      <c r="I59" s="435"/>
      <c r="J59" s="435"/>
      <c r="K59" s="435"/>
      <c r="L59" s="435"/>
      <c r="M59" s="435"/>
      <c r="N59" s="435"/>
      <c r="O59" s="435"/>
      <c r="P59" s="435"/>
      <c r="Q59" s="435"/>
      <c r="R59" s="435"/>
      <c r="S59" s="435"/>
      <c r="T59" s="435"/>
      <c r="U59" s="435"/>
    </row>
    <row r="60" spans="1:26" ht="7.5" customHeight="1" thickBot="1" x14ac:dyDescent="0.4">
      <c r="C60" s="10"/>
      <c r="D60" s="10"/>
      <c r="E60" s="10"/>
      <c r="U60" s="4"/>
      <c r="V60" s="4"/>
    </row>
    <row r="61" spans="1:26" s="38" customFormat="1" ht="40" customHeight="1" thickBot="1" x14ac:dyDescent="0.4">
      <c r="C61" s="668"/>
      <c r="D61" s="669"/>
      <c r="E61" s="669"/>
      <c r="F61" s="669"/>
      <c r="G61" s="669"/>
      <c r="H61" s="669"/>
      <c r="I61" s="669"/>
      <c r="J61" s="669"/>
      <c r="K61" s="669"/>
      <c r="L61" s="669"/>
      <c r="M61" s="669"/>
      <c r="N61" s="669"/>
      <c r="O61" s="669"/>
      <c r="P61" s="669"/>
      <c r="Q61" s="669"/>
      <c r="R61" s="669"/>
      <c r="S61" s="669"/>
      <c r="T61" s="669"/>
      <c r="U61" s="669"/>
      <c r="V61" s="669"/>
      <c r="W61" s="669"/>
      <c r="X61" s="669"/>
      <c r="Y61" s="670"/>
    </row>
    <row r="62" spans="1:26" x14ac:dyDescent="0.35">
      <c r="B62"/>
    </row>
    <row r="63" spans="1:26" ht="15.5" x14ac:dyDescent="0.35">
      <c r="B63"/>
      <c r="C63" s="435" t="s">
        <v>926</v>
      </c>
      <c r="D63" s="435"/>
      <c r="E63" s="435"/>
      <c r="F63" s="435"/>
      <c r="G63" s="435"/>
      <c r="H63" s="435"/>
      <c r="I63" s="435"/>
      <c r="J63" s="435"/>
      <c r="K63" s="435"/>
      <c r="L63" s="435"/>
      <c r="M63" s="435"/>
      <c r="N63" s="435"/>
      <c r="O63" s="435"/>
      <c r="P63" s="435"/>
      <c r="Q63" s="435"/>
      <c r="R63" s="435"/>
      <c r="S63" s="435"/>
      <c r="T63" s="435"/>
      <c r="U63" s="435"/>
      <c r="V63" s="435"/>
    </row>
    <row r="64" spans="1:26" s="12" customFormat="1" ht="29" customHeight="1" x14ac:dyDescent="0.35">
      <c r="C64" s="447" t="s">
        <v>933</v>
      </c>
      <c r="D64" s="447"/>
      <c r="E64" s="447"/>
      <c r="F64" s="447"/>
      <c r="G64" s="447"/>
      <c r="H64" s="447"/>
      <c r="I64" s="447"/>
      <c r="J64" s="447"/>
      <c r="K64" s="447"/>
      <c r="L64" s="447"/>
      <c r="M64" s="447"/>
      <c r="N64" s="447"/>
      <c r="O64" s="447"/>
      <c r="P64" s="447"/>
      <c r="Q64" s="447"/>
      <c r="R64" s="447"/>
      <c r="S64" s="447"/>
      <c r="T64" s="447"/>
      <c r="U64" s="447"/>
      <c r="V64" s="447"/>
      <c r="W64" s="447"/>
      <c r="X64" s="447"/>
      <c r="Y64" s="447"/>
    </row>
    <row r="65" spans="2:25" s="2" customFormat="1" ht="22" customHeight="1" x14ac:dyDescent="0.35">
      <c r="B65" s="85"/>
      <c r="C65" s="122" t="s">
        <v>583</v>
      </c>
      <c r="D65" s="63" t="s">
        <v>921</v>
      </c>
      <c r="G65" s="122" t="s">
        <v>583</v>
      </c>
      <c r="H65" s="63" t="s">
        <v>922</v>
      </c>
      <c r="K65" s="122" t="s">
        <v>583</v>
      </c>
      <c r="L65" s="63" t="s">
        <v>923</v>
      </c>
      <c r="O65" s="122" t="s">
        <v>583</v>
      </c>
      <c r="P65" s="63" t="s">
        <v>924</v>
      </c>
      <c r="U65" s="39"/>
    </row>
    <row r="66" spans="2:25" ht="7.5" customHeight="1" x14ac:dyDescent="0.35">
      <c r="B66"/>
    </row>
    <row r="67" spans="2:25" ht="7.5" customHeight="1" x14ac:dyDescent="0.35">
      <c r="B67"/>
    </row>
    <row r="68" spans="2:25" ht="15.5" x14ac:dyDescent="0.35">
      <c r="B68"/>
      <c r="C68" s="435" t="s">
        <v>925</v>
      </c>
      <c r="D68" s="435"/>
      <c r="E68" s="435"/>
      <c r="F68" s="435"/>
      <c r="G68" s="435"/>
      <c r="H68" s="435"/>
      <c r="I68" s="435"/>
      <c r="J68" s="435"/>
      <c r="K68" s="435"/>
      <c r="L68" s="435"/>
      <c r="M68" s="435"/>
      <c r="N68" s="435"/>
      <c r="O68" s="435"/>
      <c r="P68" s="435"/>
      <c r="Q68" s="435"/>
      <c r="R68" s="435"/>
      <c r="S68" s="435"/>
      <c r="T68" s="435"/>
      <c r="U68" s="435"/>
      <c r="V68" s="435"/>
    </row>
    <row r="69" spans="2:25" ht="7.5" customHeight="1" x14ac:dyDescent="0.35">
      <c r="B69"/>
    </row>
    <row r="70" spans="2:25" s="2" customFormat="1" ht="22" customHeight="1" x14ac:dyDescent="0.35">
      <c r="B70" s="85"/>
      <c r="C70" s="122" t="s">
        <v>583</v>
      </c>
      <c r="D70" s="63" t="s">
        <v>733</v>
      </c>
      <c r="G70" s="122" t="s">
        <v>583</v>
      </c>
      <c r="H70" s="63" t="s">
        <v>927</v>
      </c>
      <c r="U70" s="39"/>
    </row>
    <row r="71" spans="2:25" ht="7.5" customHeight="1" x14ac:dyDescent="0.35">
      <c r="B71"/>
    </row>
    <row r="72" spans="2:25" ht="7.5" customHeight="1" x14ac:dyDescent="0.35">
      <c r="B72"/>
    </row>
    <row r="73" spans="2:25" ht="15.5" x14ac:dyDescent="0.35">
      <c r="B73"/>
      <c r="C73" s="435" t="s">
        <v>928</v>
      </c>
      <c r="D73" s="435"/>
      <c r="E73" s="435"/>
      <c r="F73" s="435"/>
      <c r="G73" s="435"/>
      <c r="H73" s="435"/>
      <c r="I73" s="435"/>
      <c r="J73" s="435"/>
      <c r="K73" s="435"/>
      <c r="L73" s="435"/>
      <c r="M73" s="435"/>
      <c r="N73" s="435"/>
      <c r="O73" s="435"/>
      <c r="P73" s="435"/>
      <c r="Q73" s="435"/>
      <c r="R73" s="435"/>
      <c r="S73" s="435"/>
      <c r="T73" s="435"/>
      <c r="U73" s="435"/>
    </row>
    <row r="74" spans="2:25" ht="53" customHeight="1" x14ac:dyDescent="0.35">
      <c r="B74"/>
      <c r="C74" s="447" t="s">
        <v>934</v>
      </c>
      <c r="D74" s="447"/>
      <c r="E74" s="447"/>
      <c r="F74" s="447"/>
      <c r="G74" s="447"/>
      <c r="H74" s="447"/>
      <c r="I74" s="447"/>
      <c r="J74" s="447"/>
      <c r="K74" s="447"/>
      <c r="L74" s="447"/>
      <c r="M74" s="447"/>
      <c r="N74" s="447"/>
      <c r="O74" s="447"/>
      <c r="P74" s="447"/>
      <c r="Q74" s="447"/>
      <c r="R74" s="447"/>
      <c r="S74" s="447"/>
      <c r="T74" s="447"/>
      <c r="U74" s="447"/>
      <c r="V74" s="447"/>
      <c r="W74" s="447"/>
      <c r="X74" s="447"/>
      <c r="Y74" s="447"/>
    </row>
    <row r="75" spans="2:25" s="2" customFormat="1" ht="22" customHeight="1" x14ac:dyDescent="0.35">
      <c r="B75" s="85"/>
      <c r="C75" s="122" t="s">
        <v>583</v>
      </c>
      <c r="D75" s="63" t="s">
        <v>733</v>
      </c>
      <c r="G75" s="122" t="s">
        <v>583</v>
      </c>
      <c r="H75" s="63" t="s">
        <v>927</v>
      </c>
      <c r="U75" s="39"/>
    </row>
    <row r="76" spans="2:25" ht="7.5" customHeight="1" x14ac:dyDescent="0.35">
      <c r="B76"/>
    </row>
    <row r="77" spans="2:25" x14ac:dyDescent="0.35">
      <c r="B77"/>
      <c r="C77" s="304" t="s">
        <v>943</v>
      </c>
    </row>
    <row r="78" spans="2:25" ht="7.5" customHeight="1" x14ac:dyDescent="0.35">
      <c r="B78"/>
    </row>
    <row r="79" spans="2:25" s="2" customFormat="1" ht="22" customHeight="1" x14ac:dyDescent="0.35">
      <c r="B79" s="85"/>
      <c r="C79" s="122" t="s">
        <v>583</v>
      </c>
      <c r="D79" s="63" t="s">
        <v>936</v>
      </c>
      <c r="U79" s="39"/>
    </row>
    <row r="80" spans="2:25" s="2" customFormat="1" ht="22" customHeight="1" x14ac:dyDescent="0.35">
      <c r="B80" s="85"/>
      <c r="C80" s="122" t="s">
        <v>583</v>
      </c>
      <c r="D80" s="63" t="s">
        <v>937</v>
      </c>
      <c r="U80" s="39"/>
    </row>
    <row r="81" spans="2:25" s="2" customFormat="1" ht="22" customHeight="1" x14ac:dyDescent="0.35">
      <c r="C81" s="122" t="s">
        <v>583</v>
      </c>
      <c r="D81" s="2" t="s">
        <v>938</v>
      </c>
    </row>
    <row r="82" spans="2:25" s="2" customFormat="1" ht="22" customHeight="1" x14ac:dyDescent="0.35">
      <c r="C82" s="122" t="s">
        <v>583</v>
      </c>
      <c r="D82" s="2" t="s">
        <v>939</v>
      </c>
    </row>
    <row r="83" spans="2:25" s="2" customFormat="1" ht="22" customHeight="1" x14ac:dyDescent="0.35">
      <c r="C83" s="122" t="s">
        <v>583</v>
      </c>
      <c r="D83" s="2" t="s">
        <v>940</v>
      </c>
    </row>
    <row r="84" spans="2:25" s="2" customFormat="1" ht="22" customHeight="1" x14ac:dyDescent="0.35">
      <c r="C84" s="122" t="s">
        <v>583</v>
      </c>
      <c r="D84" s="2" t="s">
        <v>941</v>
      </c>
    </row>
    <row r="85" spans="2:25" s="2" customFormat="1" ht="22" customHeight="1" thickBot="1" x14ac:dyDescent="0.4">
      <c r="C85" s="122" t="s">
        <v>583</v>
      </c>
      <c r="D85" s="2" t="s">
        <v>942</v>
      </c>
      <c r="G85" s="436"/>
      <c r="H85" s="436"/>
      <c r="I85" s="436"/>
      <c r="J85" s="436"/>
      <c r="K85" s="436"/>
      <c r="L85" s="436"/>
      <c r="M85" s="436"/>
      <c r="N85" s="436"/>
      <c r="O85" s="436"/>
      <c r="P85" s="436"/>
      <c r="Q85" s="436"/>
      <c r="R85" s="436"/>
      <c r="S85" s="436"/>
      <c r="T85" s="436"/>
      <c r="U85" s="436"/>
      <c r="V85" s="436"/>
      <c r="W85" s="436"/>
      <c r="X85" s="436"/>
      <c r="Y85" s="436"/>
    </row>
    <row r="86" spans="2:25" ht="7.5" customHeight="1" thickTop="1" x14ac:dyDescent="0.35">
      <c r="B86"/>
    </row>
    <row r="87" spans="2:25" ht="7.5" customHeight="1" x14ac:dyDescent="0.35">
      <c r="B87"/>
    </row>
    <row r="88" spans="2:25" ht="15.5" x14ac:dyDescent="0.35">
      <c r="B88"/>
      <c r="C88" s="435" t="s">
        <v>929</v>
      </c>
      <c r="D88" s="435"/>
      <c r="E88" s="435"/>
      <c r="F88" s="435"/>
      <c r="G88" s="435"/>
      <c r="H88" s="435"/>
      <c r="I88" s="435"/>
      <c r="J88" s="435"/>
      <c r="K88" s="435"/>
      <c r="L88" s="435"/>
      <c r="M88" s="435"/>
      <c r="N88" s="435"/>
      <c r="O88" s="435"/>
      <c r="P88" s="435"/>
      <c r="Q88" s="435"/>
      <c r="R88" s="435"/>
      <c r="S88" s="435"/>
      <c r="T88" s="435"/>
      <c r="U88" s="435"/>
    </row>
    <row r="89" spans="2:25" ht="29" customHeight="1" x14ac:dyDescent="0.35">
      <c r="B89"/>
      <c r="C89" s="447" t="s">
        <v>932</v>
      </c>
      <c r="D89" s="447"/>
      <c r="E89" s="447"/>
      <c r="F89" s="447"/>
      <c r="G89" s="447"/>
      <c r="H89" s="447"/>
      <c r="I89" s="447"/>
      <c r="J89" s="447"/>
      <c r="K89" s="447"/>
      <c r="L89" s="447"/>
      <c r="M89" s="447"/>
      <c r="N89" s="447"/>
      <c r="O89" s="447"/>
      <c r="P89" s="447"/>
      <c r="Q89" s="447"/>
      <c r="R89" s="447"/>
      <c r="S89" s="447"/>
      <c r="T89" s="447"/>
      <c r="U89" s="447"/>
      <c r="V89" s="447"/>
      <c r="W89" s="447"/>
      <c r="X89" s="447"/>
      <c r="Y89" s="447"/>
    </row>
    <row r="90" spans="2:25" s="2" customFormat="1" ht="22" customHeight="1" x14ac:dyDescent="0.35">
      <c r="B90" s="85"/>
      <c r="C90" s="122" t="s">
        <v>583</v>
      </c>
      <c r="D90" s="63" t="s">
        <v>733</v>
      </c>
      <c r="G90" s="122" t="s">
        <v>583</v>
      </c>
      <c r="H90" s="63" t="s">
        <v>927</v>
      </c>
      <c r="U90" s="39"/>
    </row>
    <row r="91" spans="2:25" ht="7.5" customHeight="1" x14ac:dyDescent="0.35">
      <c r="B91"/>
    </row>
    <row r="92" spans="2:25" ht="7.5" customHeight="1" x14ac:dyDescent="0.35">
      <c r="B92"/>
    </row>
    <row r="93" spans="2:25" ht="15.5" x14ac:dyDescent="0.35">
      <c r="B93"/>
      <c r="C93" s="435" t="s">
        <v>930</v>
      </c>
      <c r="D93" s="435"/>
      <c r="E93" s="435"/>
      <c r="F93" s="435"/>
      <c r="G93" s="435"/>
      <c r="H93" s="435"/>
      <c r="I93" s="435"/>
      <c r="J93" s="435"/>
      <c r="K93" s="435"/>
      <c r="L93" s="435"/>
      <c r="M93" s="435"/>
      <c r="N93" s="435"/>
      <c r="O93" s="435"/>
      <c r="P93" s="435"/>
      <c r="Q93" s="435"/>
      <c r="R93" s="435"/>
      <c r="S93" s="435"/>
      <c r="T93" s="435"/>
      <c r="U93" s="435"/>
    </row>
    <row r="94" spans="2:25" x14ac:dyDescent="0.35">
      <c r="B94"/>
      <c r="C94" s="424" t="s">
        <v>931</v>
      </c>
      <c r="D94" s="424"/>
      <c r="E94" s="424"/>
      <c r="F94" s="424"/>
      <c r="G94" s="424"/>
      <c r="H94" s="424"/>
      <c r="I94" s="424"/>
      <c r="J94" s="424"/>
      <c r="K94" s="424"/>
      <c r="L94" s="424"/>
      <c r="M94" s="424"/>
      <c r="N94" s="424"/>
      <c r="O94" s="424"/>
      <c r="P94" s="424"/>
      <c r="Q94" s="424"/>
      <c r="R94" s="424"/>
      <c r="S94" s="424"/>
      <c r="T94" s="424"/>
      <c r="U94" s="424"/>
      <c r="V94" s="424"/>
      <c r="W94" s="424"/>
      <c r="X94" s="424"/>
      <c r="Y94" s="424"/>
    </row>
    <row r="95" spans="2:25" s="2" customFormat="1" ht="22" customHeight="1" x14ac:dyDescent="0.35">
      <c r="B95" s="85"/>
      <c r="C95" s="122" t="s">
        <v>583</v>
      </c>
      <c r="D95" s="63" t="s">
        <v>733</v>
      </c>
      <c r="G95" s="122" t="s">
        <v>583</v>
      </c>
      <c r="H95" s="63" t="s">
        <v>927</v>
      </c>
      <c r="U95" s="39"/>
    </row>
    <row r="96" spans="2:25" ht="7.5" customHeight="1" x14ac:dyDescent="0.35">
      <c r="B96"/>
    </row>
    <row r="97" customFormat="1" ht="7.5" customHeigh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sheetData>
  <sheetProtection algorithmName="SHA-512" hashValue="GBOQCpISOWsRteIu8QcW1mEWbW+PyGgDBYAujfwlgmh9IasHtgBufqSpGUtx0dwB2WW+D3Z2pomIFudoBIPg/w==" saltValue="7jmsEFtB+OiiPVZsPVufvA==" spinCount="100000" sheet="1" objects="1" scenarios="1"/>
  <mergeCells count="31">
    <mergeCell ref="C16:W16"/>
    <mergeCell ref="C93:U93"/>
    <mergeCell ref="C94:Y94"/>
    <mergeCell ref="G85:Y85"/>
    <mergeCell ref="C63:V63"/>
    <mergeCell ref="C64:Y64"/>
    <mergeCell ref="C68:V68"/>
    <mergeCell ref="C73:U73"/>
    <mergeCell ref="C74:Y74"/>
    <mergeCell ref="C59:U59"/>
    <mergeCell ref="C61:Y61"/>
    <mergeCell ref="C57:Y57"/>
    <mergeCell ref="C88:U88"/>
    <mergeCell ref="C89:Y89"/>
    <mergeCell ref="C28:U28"/>
    <mergeCell ref="C43:U43"/>
    <mergeCell ref="C54:Y54"/>
    <mergeCell ref="C1:Y1"/>
    <mergeCell ref="C19:Y19"/>
    <mergeCell ref="C29:Y29"/>
    <mergeCell ref="C44:Y44"/>
    <mergeCell ref="C49:Y49"/>
    <mergeCell ref="G40:Y40"/>
    <mergeCell ref="C13:Y13"/>
    <mergeCell ref="C8:Y8"/>
    <mergeCell ref="C5:Y5"/>
    <mergeCell ref="C4:Y4"/>
    <mergeCell ref="C10:Y10"/>
    <mergeCell ref="C48:U48"/>
    <mergeCell ref="C23:V23"/>
    <mergeCell ref="C18:V18"/>
  </mergeCells>
  <conditionalFormatting sqref="C61">
    <cfRule type="expression" dxfId="10" priority="1">
      <formula>$J$51="Oui"</formula>
    </cfRule>
  </conditionalFormatting>
  <dataValidations count="1">
    <dataValidation type="list" allowBlank="1" showInputMessage="1" showErrorMessage="1" errorTitle="Valeur non autorisée" error="Utilisez la liste pour faire votre choix" promptTitle="Sélection requise" prompt="Cliquez sur la flèche pour cocher" sqref="C20 G20 K20 O20 G25 C25 C30 G30 G45 C45 G50 C50 C34:C40 C65 G65 K65 O65 G70 C70 G75 C79:C85 G90 C90 G95 C95 C75" xr:uid="{2F69C7D2-6A0A-46F7-A046-30A9B13FA17D}">
      <formula1>"✔,☐"</formula1>
    </dataValidation>
  </dataValidations>
  <hyperlinks>
    <hyperlink ref="C13:Y1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53199275-F95B-459C-9073-F0A5C3A33033}"/>
  </hyperlinks>
  <printOptions horizontalCentered="1"/>
  <pageMargins left="0.23622047244094491" right="0.23622047244094491" top="0.35433070866141736" bottom="0.35433070866141736" header="0.11811023622047245" footer="0.11811023622047245"/>
  <pageSetup scale="67" fitToHeight="0" orientation="portrait" r:id="rId2"/>
  <headerFooter>
    <oddFooter>&amp;L&amp;"Calibri,Gras"&amp;9&amp;K00-044Confidentiel | Usage exclusif Musicaction&amp;C&amp;"Calibri,Gras"&amp;9&amp;K00-044&amp;P de &amp;N&amp;R&amp;G</oddFooter>
  </headerFooter>
  <rowBreaks count="1" manualBreakCount="1">
    <brk id="53" max="16383" man="1"/>
  </rowBreak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A525-19E7-476B-8100-30E9C04494D5}">
  <sheetPr>
    <tabColor rgb="FF94BDC9"/>
    <pageSetUpPr fitToPage="1"/>
  </sheetPr>
  <dimension ref="A1:U85"/>
  <sheetViews>
    <sheetView showGridLines="0" workbookViewId="0">
      <selection activeCell="C4" sqref="C4:O4"/>
    </sheetView>
  </sheetViews>
  <sheetFormatPr baseColWidth="10" defaultRowHeight="14.5" x14ac:dyDescent="0.35"/>
  <cols>
    <col min="1" max="1" width="2.1796875" customWidth="1"/>
    <col min="2" max="2" width="5.6328125" style="11" customWidth="1"/>
    <col min="3" max="6" width="15.6328125" customWidth="1"/>
    <col min="7" max="7" width="3" customWidth="1"/>
    <col min="8" max="9" width="15.6328125" customWidth="1"/>
    <col min="10" max="14" width="8.1796875" customWidth="1"/>
    <col min="15" max="15" width="3" customWidth="1"/>
    <col min="16" max="16" width="5.6328125" customWidth="1"/>
    <col min="21" max="21" width="2.1796875" customWidth="1"/>
  </cols>
  <sheetData>
    <row r="1" spans="1:21" ht="49.5" customHeight="1" x14ac:dyDescent="0.35">
      <c r="A1" s="12"/>
      <c r="B1" s="446" t="s">
        <v>255</v>
      </c>
      <c r="C1" s="446"/>
      <c r="D1" s="446"/>
      <c r="E1" s="446"/>
      <c r="F1" s="446"/>
      <c r="G1" s="446"/>
      <c r="H1" s="446"/>
      <c r="I1" s="446"/>
      <c r="J1" s="446"/>
      <c r="K1" s="446"/>
      <c r="L1" s="446"/>
      <c r="M1" s="446"/>
      <c r="N1" s="446"/>
      <c r="O1" s="446"/>
      <c r="P1" s="446"/>
      <c r="Q1" s="446"/>
      <c r="R1" s="446"/>
      <c r="S1" s="446"/>
      <c r="T1" s="446"/>
    </row>
    <row r="2" spans="1:21" ht="12" customHeight="1" x14ac:dyDescent="0.35"/>
    <row r="3" spans="1:21" ht="15.5" customHeight="1" x14ac:dyDescent="0.35">
      <c r="P3" s="35"/>
    </row>
    <row r="4" spans="1:21" ht="23" customHeight="1" x14ac:dyDescent="0.35">
      <c r="B4" s="15"/>
      <c r="C4" s="439" t="s">
        <v>526</v>
      </c>
      <c r="D4" s="439"/>
      <c r="E4" s="439"/>
      <c r="F4" s="439"/>
      <c r="G4" s="439"/>
      <c r="H4" s="439"/>
      <c r="I4" s="439"/>
      <c r="J4" s="439"/>
      <c r="K4" s="439"/>
      <c r="L4" s="423"/>
      <c r="M4" s="423"/>
      <c r="N4" s="423"/>
      <c r="O4" s="423"/>
      <c r="P4" s="52"/>
    </row>
    <row r="5" spans="1:21" ht="23" customHeight="1" x14ac:dyDescent="0.35">
      <c r="B5" s="15"/>
      <c r="C5" s="423" t="s">
        <v>836</v>
      </c>
      <c r="D5" s="423"/>
      <c r="E5" s="423"/>
      <c r="F5" s="423"/>
      <c r="G5" s="423"/>
      <c r="H5" s="423"/>
      <c r="I5" s="423"/>
      <c r="J5" s="423"/>
      <c r="K5" s="423"/>
      <c r="L5" s="423"/>
      <c r="M5" s="423"/>
      <c r="N5" s="423"/>
      <c r="O5" s="423"/>
      <c r="P5" s="36"/>
    </row>
    <row r="6" spans="1:21" ht="7.5" customHeight="1" x14ac:dyDescent="0.35">
      <c r="C6" s="10"/>
      <c r="D6" s="10"/>
      <c r="E6" s="10"/>
      <c r="F6" s="10"/>
      <c r="G6" s="10"/>
      <c r="H6" s="10"/>
      <c r="I6" s="10"/>
      <c r="J6" s="10"/>
      <c r="K6" s="10"/>
    </row>
    <row r="7" spans="1:21" ht="12" customHeight="1" x14ac:dyDescent="0.35">
      <c r="C7" s="424" t="s">
        <v>824</v>
      </c>
      <c r="D7" s="424"/>
      <c r="E7" s="424"/>
      <c r="F7" s="424"/>
      <c r="G7" s="424"/>
      <c r="H7" s="424"/>
      <c r="J7" s="35"/>
      <c r="K7" s="35"/>
      <c r="L7" s="35"/>
      <c r="M7" s="35"/>
      <c r="N7" s="35"/>
      <c r="O7" s="35"/>
      <c r="P7" s="35"/>
      <c r="Q7" s="35"/>
      <c r="R7" s="35"/>
      <c r="S7" s="35"/>
    </row>
    <row r="8" spans="1:21" ht="15" customHeight="1" x14ac:dyDescent="0.35">
      <c r="C8" s="10"/>
      <c r="D8" s="10"/>
      <c r="E8" s="10"/>
      <c r="F8" s="10"/>
      <c r="G8" s="10"/>
      <c r="H8" s="10"/>
      <c r="I8" s="10"/>
      <c r="J8" s="10"/>
      <c r="K8" s="10"/>
    </row>
    <row r="9" spans="1:21" ht="12" customHeight="1" x14ac:dyDescent="0.35">
      <c r="C9" s="103" t="s">
        <v>558</v>
      </c>
      <c r="D9" s="101"/>
      <c r="E9" s="101"/>
      <c r="F9" s="101"/>
      <c r="G9" s="102"/>
      <c r="H9" s="101"/>
      <c r="K9" s="35"/>
      <c r="L9" s="35"/>
      <c r="M9" s="35"/>
      <c r="N9" s="35"/>
      <c r="O9" s="35"/>
      <c r="S9" s="35"/>
      <c r="T9" s="35"/>
    </row>
    <row r="10" spans="1:21" ht="12" customHeight="1" x14ac:dyDescent="0.35">
      <c r="J10" s="35"/>
      <c r="K10" s="35"/>
      <c r="L10" s="35"/>
      <c r="M10" s="35"/>
      <c r="N10" s="35"/>
      <c r="O10" s="35"/>
      <c r="P10" s="35"/>
      <c r="Q10" s="35"/>
      <c r="R10" s="35"/>
      <c r="S10" s="35"/>
    </row>
    <row r="11" spans="1:21" s="12" customFormat="1" ht="63" customHeight="1" x14ac:dyDescent="0.35">
      <c r="B11" s="11"/>
      <c r="C11" s="460" t="s">
        <v>845</v>
      </c>
      <c r="D11" s="460"/>
      <c r="E11" s="460"/>
      <c r="F11" s="460"/>
      <c r="G11" s="460"/>
      <c r="H11" s="460"/>
      <c r="I11" s="460"/>
      <c r="J11" s="460"/>
      <c r="K11" s="460"/>
      <c r="L11" s="460"/>
      <c r="M11" s="460"/>
      <c r="N11" s="460"/>
      <c r="O11" s="460"/>
      <c r="P11" s="460"/>
      <c r="Q11" s="460"/>
      <c r="R11" s="460"/>
      <c r="S11" s="460"/>
      <c r="T11" s="460"/>
    </row>
    <row r="12" spans="1:21" ht="12" customHeight="1" x14ac:dyDescent="0.35">
      <c r="C12" s="10"/>
      <c r="D12" s="10"/>
      <c r="E12" s="10"/>
      <c r="F12" s="10"/>
      <c r="G12" s="10"/>
      <c r="H12" s="10"/>
      <c r="I12" s="10"/>
      <c r="J12" s="10"/>
      <c r="K12" s="10"/>
      <c r="P12" s="4"/>
    </row>
    <row r="13" spans="1:21" s="12" customFormat="1" ht="35" customHeight="1" x14ac:dyDescent="0.35">
      <c r="B13" s="11"/>
      <c r="C13" s="698" t="s">
        <v>739</v>
      </c>
      <c r="D13" s="698"/>
      <c r="E13" s="698"/>
      <c r="F13" s="698"/>
      <c r="G13" s="698"/>
      <c r="H13" s="698"/>
      <c r="I13" s="698"/>
      <c r="J13" s="698"/>
      <c r="K13" s="698"/>
      <c r="L13" s="698"/>
      <c r="M13" s="698"/>
      <c r="N13" s="698"/>
      <c r="O13" s="698"/>
      <c r="P13" s="698"/>
      <c r="Q13" s="698"/>
      <c r="R13" s="698"/>
      <c r="S13" s="698"/>
      <c r="T13" s="698"/>
    </row>
    <row r="14" spans="1:21" ht="7.5" customHeight="1" x14ac:dyDescent="0.35">
      <c r="C14" s="10"/>
      <c r="D14" s="10"/>
      <c r="E14" s="10"/>
      <c r="F14" s="10"/>
      <c r="G14" s="10"/>
      <c r="H14" s="10"/>
      <c r="I14" s="10"/>
      <c r="J14" s="10"/>
      <c r="K14" s="10"/>
    </row>
    <row r="15" spans="1:21" ht="12" customHeight="1" x14ac:dyDescent="0.35">
      <c r="P15" s="35"/>
    </row>
    <row r="16" spans="1:21" ht="32" customHeight="1" x14ac:dyDescent="0.35">
      <c r="A16" s="4"/>
      <c r="B16" s="17" t="s">
        <v>25</v>
      </c>
      <c r="C16" s="448" t="s">
        <v>950</v>
      </c>
      <c r="D16" s="448"/>
      <c r="E16" s="448"/>
      <c r="F16" s="448"/>
      <c r="G16" s="448"/>
      <c r="H16" s="448"/>
      <c r="I16" s="448"/>
      <c r="J16" s="448"/>
      <c r="K16" s="448"/>
      <c r="L16" s="448"/>
      <c r="M16" s="448"/>
      <c r="N16" s="448"/>
      <c r="O16" s="113"/>
      <c r="P16" s="113"/>
      <c r="U16" s="4"/>
    </row>
    <row r="17" spans="2:20" ht="7.5" customHeight="1" x14ac:dyDescent="0.35">
      <c r="C17" s="10"/>
      <c r="D17" s="10"/>
      <c r="E17" s="10"/>
      <c r="F17" s="10"/>
      <c r="G17" s="10"/>
      <c r="H17" s="10"/>
      <c r="I17" s="10"/>
      <c r="J17" s="10"/>
      <c r="K17" s="10"/>
    </row>
    <row r="18" spans="2:20" ht="36" customHeight="1" x14ac:dyDescent="0.35">
      <c r="B18"/>
      <c r="C18" s="677" t="s">
        <v>949</v>
      </c>
      <c r="D18" s="678"/>
      <c r="E18" s="678"/>
      <c r="F18" s="678"/>
      <c r="G18" s="678"/>
      <c r="H18" s="678"/>
      <c r="I18" s="678"/>
      <c r="J18" s="678"/>
      <c r="K18" s="678"/>
      <c r="L18" s="678"/>
      <c r="M18" s="678"/>
      <c r="N18" s="678"/>
      <c r="O18" s="678"/>
      <c r="P18" s="678"/>
      <c r="Q18" s="678"/>
      <c r="R18" s="678"/>
      <c r="S18" s="678"/>
      <c r="T18" s="678"/>
    </row>
    <row r="19" spans="2:20" ht="7.5" customHeight="1" x14ac:dyDescent="0.35">
      <c r="C19" s="301"/>
      <c r="D19" s="301"/>
      <c r="E19" s="301"/>
      <c r="F19" s="301"/>
      <c r="G19" s="301"/>
      <c r="H19" s="301"/>
      <c r="I19" s="301"/>
      <c r="J19" s="301"/>
      <c r="K19" s="301"/>
      <c r="L19" s="301"/>
      <c r="M19" s="301"/>
      <c r="N19" s="301"/>
      <c r="O19" s="301"/>
      <c r="P19" s="301"/>
      <c r="Q19" s="301"/>
      <c r="R19" s="301"/>
      <c r="S19" s="301"/>
      <c r="T19" s="301"/>
    </row>
    <row r="20" spans="2:20" ht="36" customHeight="1" x14ac:dyDescent="0.35">
      <c r="B20"/>
      <c r="C20" s="679" t="s">
        <v>951</v>
      </c>
      <c r="D20" s="679"/>
      <c r="E20" s="679"/>
      <c r="F20" s="679"/>
      <c r="G20" s="679"/>
      <c r="H20" s="679"/>
      <c r="I20" s="679"/>
      <c r="J20" s="679"/>
      <c r="K20" s="679"/>
      <c r="L20" s="679"/>
      <c r="M20" s="679"/>
      <c r="N20" s="679"/>
      <c r="O20" s="679"/>
      <c r="P20" s="679"/>
      <c r="Q20" s="679"/>
      <c r="R20" s="679"/>
      <c r="S20" s="679"/>
      <c r="T20" s="679"/>
    </row>
    <row r="21" spans="2:20" ht="7.5" customHeight="1" x14ac:dyDescent="0.35">
      <c r="C21" s="301"/>
      <c r="D21" s="301"/>
      <c r="E21" s="301"/>
      <c r="F21" s="301"/>
      <c r="G21" s="301"/>
      <c r="H21" s="301"/>
      <c r="I21" s="301"/>
      <c r="J21" s="301"/>
      <c r="K21" s="301"/>
      <c r="L21" s="301"/>
      <c r="M21" s="301"/>
      <c r="N21" s="301"/>
      <c r="O21" s="301"/>
      <c r="P21" s="301"/>
      <c r="Q21" s="301"/>
      <c r="R21" s="301"/>
      <c r="S21" s="301"/>
      <c r="T21" s="301"/>
    </row>
    <row r="22" spans="2:20" ht="36" customHeight="1" x14ac:dyDescent="0.35">
      <c r="B22"/>
      <c r="C22" s="679" t="s">
        <v>952</v>
      </c>
      <c r="D22" s="679"/>
      <c r="E22" s="679"/>
      <c r="F22" s="679"/>
      <c r="G22" s="679"/>
      <c r="H22" s="679"/>
      <c r="I22" s="679"/>
      <c r="J22" s="679"/>
      <c r="K22" s="679"/>
      <c r="L22" s="679"/>
      <c r="M22" s="679"/>
      <c r="N22" s="679"/>
      <c r="O22" s="679"/>
      <c r="P22" s="679"/>
      <c r="Q22" s="679"/>
      <c r="R22" s="679"/>
      <c r="S22" s="679"/>
      <c r="T22" s="679"/>
    </row>
    <row r="23" spans="2:20" ht="7.5" customHeight="1" x14ac:dyDescent="0.35">
      <c r="C23" s="301"/>
      <c r="D23" s="301"/>
      <c r="E23" s="301"/>
      <c r="F23" s="301"/>
      <c r="G23" s="301"/>
      <c r="H23" s="301"/>
      <c r="I23" s="301"/>
      <c r="J23" s="301"/>
      <c r="K23" s="301"/>
      <c r="L23" s="301"/>
      <c r="M23" s="301"/>
      <c r="N23" s="301"/>
      <c r="O23" s="301"/>
      <c r="P23" s="301"/>
      <c r="Q23" s="301"/>
      <c r="R23" s="301"/>
      <c r="S23" s="301"/>
      <c r="T23" s="301"/>
    </row>
    <row r="24" spans="2:20" ht="52" customHeight="1" x14ac:dyDescent="0.35">
      <c r="B24"/>
      <c r="C24" s="679" t="s">
        <v>953</v>
      </c>
      <c r="D24" s="679"/>
      <c r="E24" s="679"/>
      <c r="F24" s="679"/>
      <c r="G24" s="679"/>
      <c r="H24" s="679"/>
      <c r="I24" s="679"/>
      <c r="J24" s="679"/>
      <c r="K24" s="679"/>
      <c r="L24" s="679"/>
      <c r="M24" s="679"/>
      <c r="N24" s="679"/>
      <c r="O24" s="679"/>
      <c r="P24" s="679"/>
      <c r="Q24" s="679"/>
      <c r="R24" s="679"/>
      <c r="S24" s="679"/>
      <c r="T24" s="679"/>
    </row>
    <row r="25" spans="2:20" ht="7.5" customHeight="1" x14ac:dyDescent="0.35">
      <c r="C25" s="301"/>
      <c r="D25" s="301"/>
      <c r="E25" s="301"/>
      <c r="F25" s="301"/>
      <c r="G25" s="301"/>
      <c r="H25" s="301"/>
      <c r="I25" s="301"/>
      <c r="J25" s="301"/>
      <c r="K25" s="301"/>
      <c r="L25" s="301"/>
      <c r="M25" s="301"/>
      <c r="N25" s="301"/>
      <c r="O25" s="301"/>
      <c r="P25" s="301"/>
      <c r="Q25" s="301"/>
      <c r="R25" s="301"/>
      <c r="S25" s="301"/>
      <c r="T25" s="301"/>
    </row>
    <row r="26" spans="2:20" ht="36" customHeight="1" x14ac:dyDescent="0.35">
      <c r="B26"/>
      <c r="C26" s="679" t="s">
        <v>954</v>
      </c>
      <c r="D26" s="679"/>
      <c r="E26" s="679"/>
      <c r="F26" s="679"/>
      <c r="G26" s="679"/>
      <c r="H26" s="679"/>
      <c r="I26" s="679"/>
      <c r="J26" s="679"/>
      <c r="K26" s="679"/>
      <c r="L26" s="679"/>
      <c r="M26" s="679"/>
      <c r="N26" s="679"/>
      <c r="O26" s="679"/>
      <c r="P26" s="679"/>
      <c r="Q26" s="679"/>
      <c r="R26" s="679"/>
      <c r="S26" s="679"/>
      <c r="T26" s="679"/>
    </row>
    <row r="27" spans="2:20" ht="7.5" customHeight="1" x14ac:dyDescent="0.35">
      <c r="C27" s="301"/>
      <c r="D27" s="301"/>
      <c r="E27" s="301"/>
      <c r="F27" s="301"/>
      <c r="G27" s="301"/>
      <c r="H27" s="301"/>
      <c r="I27" s="301"/>
      <c r="J27" s="301"/>
      <c r="K27" s="301"/>
      <c r="L27" s="301"/>
      <c r="M27" s="301"/>
      <c r="N27" s="301"/>
      <c r="O27" s="301"/>
      <c r="P27" s="301"/>
      <c r="Q27" s="301"/>
      <c r="R27" s="301"/>
      <c r="S27" s="301"/>
      <c r="T27" s="301"/>
    </row>
    <row r="28" spans="2:20" ht="36" customHeight="1" x14ac:dyDescent="0.35">
      <c r="B28"/>
      <c r="C28" s="679" t="s">
        <v>955</v>
      </c>
      <c r="D28" s="679"/>
      <c r="E28" s="679"/>
      <c r="F28" s="679"/>
      <c r="G28" s="679"/>
      <c r="H28" s="679"/>
      <c r="I28" s="679"/>
      <c r="J28" s="679"/>
      <c r="K28" s="679"/>
      <c r="L28" s="679"/>
      <c r="M28" s="679"/>
      <c r="N28" s="679"/>
      <c r="O28" s="679"/>
      <c r="P28" s="679"/>
      <c r="Q28" s="679"/>
      <c r="R28" s="679"/>
      <c r="S28" s="679"/>
      <c r="T28" s="679"/>
    </row>
    <row r="29" spans="2:20" ht="7.5" customHeight="1" x14ac:dyDescent="0.35">
      <c r="C29" s="301"/>
      <c r="D29" s="301"/>
      <c r="E29" s="301"/>
      <c r="F29" s="301"/>
      <c r="G29" s="301"/>
      <c r="H29" s="301"/>
      <c r="I29" s="301"/>
      <c r="J29" s="301"/>
      <c r="K29" s="301"/>
      <c r="L29" s="301"/>
      <c r="M29" s="301"/>
      <c r="N29" s="301"/>
      <c r="O29" s="301"/>
      <c r="P29" s="301"/>
      <c r="Q29" s="301"/>
      <c r="R29" s="301"/>
      <c r="S29" s="301"/>
      <c r="T29" s="301"/>
    </row>
    <row r="30" spans="2:20" ht="52" customHeight="1" x14ac:dyDescent="0.35">
      <c r="B30"/>
      <c r="C30" s="680" t="s">
        <v>916</v>
      </c>
      <c r="D30" s="680"/>
      <c r="E30" s="680"/>
      <c r="F30" s="680"/>
      <c r="G30" s="680"/>
      <c r="H30" s="680"/>
      <c r="I30" s="680"/>
      <c r="J30" s="680"/>
      <c r="K30" s="680"/>
      <c r="L30" s="680"/>
      <c r="M30" s="680"/>
      <c r="N30" s="680"/>
      <c r="O30" s="680"/>
      <c r="P30" s="680"/>
      <c r="Q30" s="680"/>
      <c r="R30" s="680"/>
      <c r="S30" s="680"/>
      <c r="T30" s="680"/>
    </row>
    <row r="31" spans="2:20" ht="7.5" customHeight="1" x14ac:dyDescent="0.35">
      <c r="C31" s="301"/>
      <c r="D31" s="301"/>
      <c r="E31" s="301"/>
      <c r="F31" s="301"/>
      <c r="G31" s="301"/>
      <c r="H31" s="301"/>
      <c r="I31" s="301"/>
      <c r="J31" s="301"/>
      <c r="K31" s="301"/>
      <c r="L31" s="301"/>
      <c r="M31" s="301"/>
      <c r="N31" s="301"/>
      <c r="O31" s="301"/>
      <c r="P31" s="301"/>
      <c r="Q31" s="301"/>
      <c r="R31" s="301"/>
      <c r="S31" s="301"/>
      <c r="T31" s="301"/>
    </row>
    <row r="32" spans="2:20" ht="52" customHeight="1" x14ac:dyDescent="0.35">
      <c r="B32"/>
      <c r="C32" s="680" t="s">
        <v>915</v>
      </c>
      <c r="D32" s="680"/>
      <c r="E32" s="680"/>
      <c r="F32" s="680"/>
      <c r="G32" s="680"/>
      <c r="H32" s="680"/>
      <c r="I32" s="680"/>
      <c r="J32" s="680"/>
      <c r="K32" s="680"/>
      <c r="L32" s="680"/>
      <c r="M32" s="680"/>
      <c r="N32" s="680"/>
      <c r="O32" s="680"/>
      <c r="P32" s="680"/>
      <c r="Q32" s="680"/>
      <c r="R32" s="680"/>
      <c r="S32" s="680"/>
      <c r="T32" s="680"/>
    </row>
    <row r="33" spans="1:16" ht="7.5" customHeight="1" x14ac:dyDescent="0.35">
      <c r="C33" s="10"/>
      <c r="D33" s="10"/>
      <c r="E33" s="10"/>
      <c r="F33" s="10"/>
      <c r="G33" s="10"/>
      <c r="H33" s="10"/>
      <c r="I33" s="10"/>
      <c r="J33" s="10"/>
      <c r="K33" s="10"/>
    </row>
    <row r="34" spans="1:16" ht="12" customHeight="1" x14ac:dyDescent="0.35">
      <c r="P34" s="35"/>
    </row>
    <row r="35" spans="1:16" ht="32" customHeight="1" x14ac:dyDescent="0.35">
      <c r="A35" s="4"/>
      <c r="B35" s="17" t="s">
        <v>29</v>
      </c>
      <c r="C35" s="448" t="s">
        <v>573</v>
      </c>
      <c r="D35" s="448"/>
      <c r="E35" s="448"/>
      <c r="F35" s="448"/>
      <c r="G35" s="448"/>
      <c r="H35" s="448"/>
      <c r="I35" s="448"/>
      <c r="J35" s="448"/>
      <c r="K35" s="448"/>
      <c r="L35" s="448"/>
      <c r="M35" s="448"/>
      <c r="N35" s="448"/>
      <c r="O35" s="113"/>
      <c r="P35" s="113"/>
    </row>
    <row r="36" spans="1:16" ht="7.5" customHeight="1" x14ac:dyDescent="0.35">
      <c r="C36" s="10"/>
      <c r="D36" s="10"/>
      <c r="E36" s="10"/>
      <c r="F36" s="10"/>
      <c r="G36" s="10"/>
      <c r="H36" s="10"/>
      <c r="I36" s="10"/>
      <c r="J36" s="10"/>
      <c r="K36" s="10"/>
    </row>
    <row r="37" spans="1:16" ht="15.5" x14ac:dyDescent="0.35">
      <c r="B37"/>
      <c r="C37" s="197" t="s">
        <v>574</v>
      </c>
      <c r="D37" s="197"/>
      <c r="E37" s="197"/>
      <c r="F37" s="197"/>
      <c r="G37" s="197"/>
      <c r="H37" s="20" t="s">
        <v>961</v>
      </c>
      <c r="I37" s="20"/>
      <c r="J37" s="20"/>
      <c r="K37" s="20"/>
      <c r="L37" s="20"/>
      <c r="M37" s="20"/>
      <c r="N37" s="20"/>
      <c r="O37" s="197"/>
      <c r="P37" s="197"/>
    </row>
    <row r="38" spans="1:16" ht="7.5" customHeight="1" x14ac:dyDescent="0.35">
      <c r="C38" s="10"/>
      <c r="D38" s="10"/>
      <c r="E38" s="10"/>
      <c r="F38" s="10"/>
      <c r="G38" s="197"/>
      <c r="H38" s="10"/>
      <c r="I38" s="10"/>
      <c r="J38" s="10"/>
      <c r="K38" s="10"/>
      <c r="L38" s="10"/>
      <c r="M38" s="10"/>
      <c r="N38" s="10"/>
    </row>
    <row r="39" spans="1:16" s="38" customFormat="1" ht="16.5" customHeight="1" thickBot="1" x14ac:dyDescent="0.4">
      <c r="C39" s="41" t="s">
        <v>572</v>
      </c>
      <c r="D39" s="41"/>
      <c r="E39" s="198" t="s">
        <v>3</v>
      </c>
      <c r="F39" s="198" t="s">
        <v>571</v>
      </c>
      <c r="G39" s="197"/>
      <c r="H39" s="495" t="s">
        <v>572</v>
      </c>
      <c r="I39" s="495"/>
      <c r="J39" s="495"/>
      <c r="K39" s="672" t="s">
        <v>3</v>
      </c>
      <c r="L39" s="672"/>
      <c r="M39" s="672" t="s">
        <v>571</v>
      </c>
      <c r="N39" s="672"/>
    </row>
    <row r="40" spans="1:16" s="38" customFormat="1" ht="18" customHeight="1" x14ac:dyDescent="0.35">
      <c r="B40" s="43"/>
      <c r="C40" s="602" t="s">
        <v>567</v>
      </c>
      <c r="D40" s="604"/>
      <c r="E40" s="114" t="s">
        <v>583</v>
      </c>
      <c r="F40" s="115" t="s">
        <v>583</v>
      </c>
      <c r="G40" s="197"/>
      <c r="H40" s="602" t="s">
        <v>580</v>
      </c>
      <c r="I40" s="603"/>
      <c r="J40" s="604"/>
      <c r="K40" s="673" t="s">
        <v>583</v>
      </c>
      <c r="L40" s="674"/>
      <c r="M40" s="699" t="s">
        <v>583</v>
      </c>
      <c r="N40" s="700"/>
    </row>
    <row r="41" spans="1:16" s="38" customFormat="1" ht="18" customHeight="1" thickBot="1" x14ac:dyDescent="0.4">
      <c r="B41" s="43"/>
      <c r="C41" s="583" t="s">
        <v>568</v>
      </c>
      <c r="D41" s="585"/>
      <c r="E41" s="116" t="s">
        <v>583</v>
      </c>
      <c r="F41" s="117" t="s">
        <v>583</v>
      </c>
      <c r="G41" s="197"/>
      <c r="H41" s="586" t="s">
        <v>581</v>
      </c>
      <c r="I41" s="587"/>
      <c r="J41" s="588"/>
      <c r="K41" s="681" t="s">
        <v>583</v>
      </c>
      <c r="L41" s="682"/>
      <c r="M41" s="696" t="s">
        <v>583</v>
      </c>
      <c r="N41" s="697"/>
    </row>
    <row r="42" spans="1:16" s="38" customFormat="1" ht="18" customHeight="1" x14ac:dyDescent="0.35">
      <c r="B42" s="43"/>
      <c r="C42" s="490" t="s">
        <v>569</v>
      </c>
      <c r="D42" s="491"/>
      <c r="E42" s="118" t="s">
        <v>583</v>
      </c>
      <c r="F42" s="119" t="s">
        <v>583</v>
      </c>
      <c r="G42" s="197"/>
      <c r="H42" s="197"/>
      <c r="I42" s="197"/>
      <c r="J42" s="197"/>
      <c r="K42" s="197"/>
    </row>
    <row r="43" spans="1:16" s="38" customFormat="1" ht="18" customHeight="1" x14ac:dyDescent="0.35">
      <c r="B43" s="43"/>
      <c r="C43" s="583" t="s">
        <v>570</v>
      </c>
      <c r="D43" s="585"/>
      <c r="E43" s="116" t="s">
        <v>583</v>
      </c>
      <c r="F43" s="117" t="s">
        <v>583</v>
      </c>
      <c r="G43" s="197"/>
      <c r="H43" s="197"/>
      <c r="I43" s="197"/>
      <c r="J43" s="197"/>
      <c r="K43" s="197"/>
    </row>
    <row r="44" spans="1:16" s="38" customFormat="1" ht="18" customHeight="1" x14ac:dyDescent="0.35">
      <c r="B44" s="43"/>
      <c r="C44" s="490" t="s">
        <v>848</v>
      </c>
      <c r="D44" s="491"/>
      <c r="E44" s="118" t="s">
        <v>583</v>
      </c>
      <c r="F44" s="119" t="s">
        <v>583</v>
      </c>
      <c r="G44" s="197"/>
      <c r="H44" s="197"/>
      <c r="I44" s="197"/>
      <c r="J44" s="197"/>
      <c r="K44" s="197"/>
    </row>
    <row r="45" spans="1:16" s="38" customFormat="1" ht="18" customHeight="1" thickBot="1" x14ac:dyDescent="0.4">
      <c r="B45" s="43"/>
      <c r="C45" s="586" t="s">
        <v>837</v>
      </c>
      <c r="D45" s="588"/>
      <c r="E45" s="120" t="s">
        <v>583</v>
      </c>
      <c r="F45" s="121" t="s">
        <v>583</v>
      </c>
      <c r="G45" s="197"/>
      <c r="H45" s="197"/>
      <c r="I45" s="197"/>
      <c r="J45" s="197"/>
      <c r="K45" s="197"/>
    </row>
    <row r="46" spans="1:16" ht="7.5" customHeight="1" x14ac:dyDescent="0.35">
      <c r="C46" s="10"/>
      <c r="D46" s="10"/>
      <c r="E46" s="10"/>
      <c r="F46" s="10"/>
      <c r="G46" s="197"/>
      <c r="H46" s="10"/>
      <c r="I46" s="10"/>
      <c r="J46" s="10"/>
      <c r="K46" s="10"/>
    </row>
    <row r="47" spans="1:16" ht="15.5" x14ac:dyDescent="0.35">
      <c r="B47"/>
      <c r="G47" s="197"/>
      <c r="H47" s="20"/>
      <c r="I47" s="20"/>
      <c r="J47" s="20"/>
      <c r="K47" s="20"/>
      <c r="L47" s="20"/>
      <c r="M47" s="20"/>
      <c r="N47" s="20"/>
      <c r="O47" s="20"/>
      <c r="P47" s="20"/>
    </row>
    <row r="48" spans="1:16" ht="32" customHeight="1" x14ac:dyDescent="0.35">
      <c r="A48" s="4"/>
      <c r="B48" s="17" t="s">
        <v>269</v>
      </c>
      <c r="C48" s="448" t="s">
        <v>582</v>
      </c>
      <c r="D48" s="448"/>
      <c r="E48" s="448"/>
      <c r="F48" s="448"/>
      <c r="G48" s="448"/>
      <c r="H48" s="448"/>
      <c r="I48" s="448"/>
      <c r="J48" s="448"/>
      <c r="K48" s="448"/>
      <c r="L48" s="448"/>
      <c r="M48" s="448"/>
      <c r="N48" s="44"/>
      <c r="O48" s="113"/>
      <c r="P48" s="113"/>
    </row>
    <row r="49" spans="2:16" ht="7.5" customHeight="1" x14ac:dyDescent="0.35">
      <c r="C49" s="10"/>
      <c r="D49" s="10"/>
      <c r="E49" s="10"/>
      <c r="F49" s="10"/>
      <c r="G49" s="10"/>
      <c r="H49" s="10"/>
      <c r="I49" s="10"/>
      <c r="J49" s="10"/>
      <c r="K49" s="10"/>
    </row>
    <row r="50" spans="2:16" ht="15.5" x14ac:dyDescent="0.35">
      <c r="B50"/>
      <c r="C50" s="701" t="s">
        <v>574</v>
      </c>
      <c r="D50" s="701"/>
      <c r="E50" s="701"/>
      <c r="F50" s="701"/>
      <c r="G50" s="701"/>
      <c r="H50" s="701"/>
      <c r="I50" s="701"/>
      <c r="J50" s="701"/>
      <c r="K50" s="701"/>
      <c r="L50" s="701"/>
      <c r="M50" s="701"/>
      <c r="N50" s="197"/>
      <c r="O50" s="197"/>
      <c r="P50" s="197"/>
    </row>
    <row r="51" spans="2:16" ht="7.5" customHeight="1" x14ac:dyDescent="0.35">
      <c r="C51" s="10"/>
      <c r="D51" s="10"/>
      <c r="E51" s="10"/>
      <c r="F51" s="10"/>
      <c r="G51" s="10"/>
      <c r="H51" s="10"/>
      <c r="I51" s="10"/>
      <c r="J51" s="10"/>
      <c r="K51" s="10"/>
      <c r="N51" s="197"/>
    </row>
    <row r="52" spans="2:16" s="38" customFormat="1" ht="16.5" customHeight="1" thickBot="1" x14ac:dyDescent="0.4">
      <c r="C52" s="41" t="s">
        <v>575</v>
      </c>
      <c r="D52" s="41"/>
      <c r="E52" s="41"/>
      <c r="F52" s="41"/>
      <c r="G52" s="41"/>
      <c r="H52" s="41"/>
      <c r="I52" s="41"/>
      <c r="J52" s="672" t="s">
        <v>3</v>
      </c>
      <c r="K52" s="672"/>
      <c r="L52" s="672" t="s">
        <v>571</v>
      </c>
      <c r="M52" s="672"/>
      <c r="N52" s="197"/>
    </row>
    <row r="53" spans="2:16" s="38" customFormat="1" ht="18" customHeight="1" x14ac:dyDescent="0.35">
      <c r="B53" s="43"/>
      <c r="C53" s="602" t="s">
        <v>784</v>
      </c>
      <c r="D53" s="603"/>
      <c r="E53" s="603"/>
      <c r="F53" s="603"/>
      <c r="G53" s="603"/>
      <c r="H53" s="603"/>
      <c r="I53" s="603"/>
      <c r="J53" s="673" t="s">
        <v>583</v>
      </c>
      <c r="K53" s="674"/>
      <c r="L53" s="673" t="s">
        <v>583</v>
      </c>
      <c r="M53" s="674"/>
      <c r="N53" s="197"/>
    </row>
    <row r="54" spans="2:16" s="38" customFormat="1" ht="18" customHeight="1" x14ac:dyDescent="0.35">
      <c r="B54" s="43"/>
      <c r="C54" s="583" t="s">
        <v>560</v>
      </c>
      <c r="D54" s="584"/>
      <c r="E54" s="584"/>
      <c r="F54" s="584"/>
      <c r="G54" s="584"/>
      <c r="H54" s="584"/>
      <c r="I54" s="584"/>
      <c r="J54" s="675" t="s">
        <v>583</v>
      </c>
      <c r="K54" s="676"/>
      <c r="L54" s="675" t="s">
        <v>583</v>
      </c>
      <c r="M54" s="676"/>
      <c r="N54" s="197"/>
    </row>
    <row r="55" spans="2:16" s="38" customFormat="1" ht="18" customHeight="1" x14ac:dyDescent="0.35">
      <c r="B55" s="43"/>
      <c r="C55" s="490" t="s">
        <v>578</v>
      </c>
      <c r="D55" s="453"/>
      <c r="E55" s="453"/>
      <c r="F55" s="453"/>
      <c r="G55" s="453"/>
      <c r="H55" s="453"/>
      <c r="I55" s="453"/>
      <c r="J55" s="692" t="s">
        <v>583</v>
      </c>
      <c r="K55" s="693"/>
      <c r="L55" s="692" t="s">
        <v>583</v>
      </c>
      <c r="M55" s="693"/>
      <c r="N55" s="197"/>
    </row>
    <row r="56" spans="2:16" s="38" customFormat="1" ht="18" customHeight="1" x14ac:dyDescent="0.35">
      <c r="B56" s="43"/>
      <c r="C56" s="583" t="s">
        <v>559</v>
      </c>
      <c r="D56" s="584"/>
      <c r="E56" s="584"/>
      <c r="F56" s="584"/>
      <c r="G56" s="584"/>
      <c r="H56" s="584"/>
      <c r="I56" s="584"/>
      <c r="J56" s="675" t="s">
        <v>583</v>
      </c>
      <c r="K56" s="676"/>
      <c r="L56" s="675" t="s">
        <v>583</v>
      </c>
      <c r="M56" s="676"/>
      <c r="N56" s="197"/>
    </row>
    <row r="57" spans="2:16" s="38" customFormat="1" ht="18" customHeight="1" x14ac:dyDescent="0.35">
      <c r="B57" s="43"/>
      <c r="C57" s="490" t="s">
        <v>577</v>
      </c>
      <c r="D57" s="453"/>
      <c r="E57" s="453"/>
      <c r="F57" s="453"/>
      <c r="G57" s="453"/>
      <c r="H57" s="453"/>
      <c r="I57" s="453"/>
      <c r="J57" s="692" t="s">
        <v>583</v>
      </c>
      <c r="K57" s="693"/>
      <c r="L57" s="692" t="s">
        <v>583</v>
      </c>
      <c r="M57" s="693"/>
      <c r="N57" s="197"/>
    </row>
    <row r="58" spans="2:16" s="38" customFormat="1" ht="18" customHeight="1" thickBot="1" x14ac:dyDescent="0.4">
      <c r="B58" s="43"/>
      <c r="C58" s="586" t="s">
        <v>592</v>
      </c>
      <c r="D58" s="587"/>
      <c r="E58" s="587"/>
      <c r="F58" s="587"/>
      <c r="G58" s="587"/>
      <c r="H58" s="587"/>
      <c r="I58" s="587"/>
      <c r="J58" s="681" t="s">
        <v>583</v>
      </c>
      <c r="K58" s="682"/>
      <c r="L58" s="681" t="s">
        <v>583</v>
      </c>
      <c r="M58" s="682"/>
      <c r="N58" s="197"/>
    </row>
    <row r="59" spans="2:16" ht="7.5" customHeight="1" x14ac:dyDescent="0.35">
      <c r="C59" s="10"/>
      <c r="D59" s="10"/>
      <c r="E59" s="10"/>
      <c r="F59" s="10"/>
      <c r="G59" s="10"/>
      <c r="H59" s="10"/>
      <c r="I59" s="10"/>
      <c r="J59" s="10"/>
      <c r="K59" s="10"/>
      <c r="N59" s="197"/>
    </row>
    <row r="60" spans="2:16" ht="15.5" customHeight="1" x14ac:dyDescent="0.35">
      <c r="C60" s="199"/>
      <c r="N60" s="197"/>
    </row>
    <row r="61" spans="2:16" ht="15.5" x14ac:dyDescent="0.35">
      <c r="B61"/>
      <c r="C61" s="435" t="s">
        <v>576</v>
      </c>
      <c r="D61" s="435"/>
      <c r="E61" s="435"/>
      <c r="F61" s="435"/>
      <c r="G61" s="435"/>
      <c r="H61" s="435"/>
      <c r="I61" s="435"/>
      <c r="J61" s="435"/>
      <c r="K61" s="435"/>
      <c r="L61" s="435"/>
      <c r="M61" s="435"/>
      <c r="N61" s="197"/>
      <c r="O61" s="20"/>
      <c r="P61" s="20"/>
    </row>
    <row r="62" spans="2:16" ht="7.5" customHeight="1" x14ac:dyDescent="0.35">
      <c r="C62" s="10"/>
      <c r="D62" s="10"/>
      <c r="E62" s="10"/>
      <c r="F62" s="10"/>
      <c r="G62" s="10"/>
      <c r="H62" s="10"/>
      <c r="I62" s="10"/>
      <c r="J62" s="10"/>
      <c r="K62" s="10"/>
      <c r="N62" s="197"/>
    </row>
    <row r="63" spans="2:16" s="38" customFormat="1" ht="16.5" customHeight="1" thickBot="1" x14ac:dyDescent="0.4">
      <c r="C63" s="41" t="s">
        <v>575</v>
      </c>
      <c r="D63" s="41"/>
      <c r="E63" s="41"/>
      <c r="F63" s="41"/>
      <c r="G63" s="41"/>
      <c r="H63" s="41"/>
      <c r="I63" s="41"/>
      <c r="J63" s="672" t="s">
        <v>3</v>
      </c>
      <c r="K63" s="672"/>
      <c r="L63" s="672" t="s">
        <v>571</v>
      </c>
      <c r="M63" s="672"/>
      <c r="N63" s="197"/>
    </row>
    <row r="64" spans="2:16" s="38" customFormat="1" ht="18" customHeight="1" x14ac:dyDescent="0.35">
      <c r="B64" s="43"/>
      <c r="C64" s="602" t="s">
        <v>566</v>
      </c>
      <c r="D64" s="603"/>
      <c r="E64" s="603"/>
      <c r="F64" s="603"/>
      <c r="G64" s="603"/>
      <c r="H64" s="603"/>
      <c r="I64" s="603"/>
      <c r="J64" s="673" t="s">
        <v>583</v>
      </c>
      <c r="K64" s="674"/>
      <c r="L64" s="673" t="s">
        <v>583</v>
      </c>
      <c r="M64" s="674"/>
      <c r="N64" s="197"/>
    </row>
    <row r="65" spans="1:16" s="38" customFormat="1" ht="18" customHeight="1" x14ac:dyDescent="0.35">
      <c r="B65" s="43"/>
      <c r="C65" s="583" t="s">
        <v>561</v>
      </c>
      <c r="D65" s="584"/>
      <c r="E65" s="584"/>
      <c r="F65" s="584"/>
      <c r="G65" s="584"/>
      <c r="H65" s="584"/>
      <c r="I65" s="584"/>
      <c r="J65" s="675" t="s">
        <v>583</v>
      </c>
      <c r="K65" s="676"/>
      <c r="L65" s="675" t="s">
        <v>583</v>
      </c>
      <c r="M65" s="676"/>
      <c r="N65" s="197"/>
    </row>
    <row r="66" spans="1:16" s="38" customFormat="1" ht="18" customHeight="1" x14ac:dyDescent="0.35">
      <c r="B66" s="43"/>
      <c r="C66" s="490" t="s">
        <v>564</v>
      </c>
      <c r="D66" s="453"/>
      <c r="E66" s="453"/>
      <c r="F66" s="453"/>
      <c r="G66" s="453"/>
      <c r="H66" s="453"/>
      <c r="I66" s="453"/>
      <c r="J66" s="692" t="s">
        <v>583</v>
      </c>
      <c r="K66" s="693"/>
      <c r="L66" s="692" t="s">
        <v>583</v>
      </c>
      <c r="M66" s="693"/>
      <c r="N66" s="197"/>
    </row>
    <row r="67" spans="1:16" s="38" customFormat="1" ht="18" customHeight="1" x14ac:dyDescent="0.35">
      <c r="B67" s="43"/>
      <c r="C67" s="583" t="s">
        <v>579</v>
      </c>
      <c r="D67" s="584"/>
      <c r="E67" s="584"/>
      <c r="F67" s="584"/>
      <c r="G67" s="584"/>
      <c r="H67" s="584"/>
      <c r="I67" s="584"/>
      <c r="J67" s="675" t="s">
        <v>583</v>
      </c>
      <c r="K67" s="676"/>
      <c r="L67" s="675" t="s">
        <v>583</v>
      </c>
      <c r="M67" s="676"/>
      <c r="N67" s="197"/>
    </row>
    <row r="68" spans="1:16" s="38" customFormat="1" ht="18" customHeight="1" x14ac:dyDescent="0.35">
      <c r="B68" s="43"/>
      <c r="C68" s="490" t="s">
        <v>562</v>
      </c>
      <c r="D68" s="453"/>
      <c r="E68" s="453"/>
      <c r="F68" s="453"/>
      <c r="G68" s="453"/>
      <c r="H68" s="453"/>
      <c r="I68" s="453"/>
      <c r="J68" s="692" t="s">
        <v>583</v>
      </c>
      <c r="K68" s="693"/>
      <c r="L68" s="692" t="s">
        <v>583</v>
      </c>
      <c r="M68" s="693"/>
      <c r="N68" s="197"/>
    </row>
    <row r="69" spans="1:16" s="38" customFormat="1" ht="18" customHeight="1" x14ac:dyDescent="0.35">
      <c r="B69" s="43"/>
      <c r="C69" s="583" t="s">
        <v>563</v>
      </c>
      <c r="D69" s="584"/>
      <c r="E69" s="584"/>
      <c r="F69" s="584"/>
      <c r="G69" s="584"/>
      <c r="H69" s="584"/>
      <c r="I69" s="584"/>
      <c r="J69" s="675" t="s">
        <v>583</v>
      </c>
      <c r="K69" s="676"/>
      <c r="L69" s="675" t="s">
        <v>583</v>
      </c>
      <c r="M69" s="676"/>
      <c r="N69" s="197"/>
    </row>
    <row r="70" spans="1:16" s="38" customFormat="1" ht="18" customHeight="1" thickBot="1" x14ac:dyDescent="0.4">
      <c r="B70" s="43"/>
      <c r="C70" s="590" t="s">
        <v>565</v>
      </c>
      <c r="D70" s="591"/>
      <c r="E70" s="591"/>
      <c r="F70" s="591"/>
      <c r="G70" s="591"/>
      <c r="H70" s="591"/>
      <c r="I70" s="591"/>
      <c r="J70" s="694" t="s">
        <v>583</v>
      </c>
      <c r="K70" s="695"/>
      <c r="L70" s="694" t="s">
        <v>583</v>
      </c>
      <c r="M70" s="695"/>
      <c r="N70" s="197"/>
    </row>
    <row r="71" spans="1:16" ht="7.5" customHeight="1" x14ac:dyDescent="0.35">
      <c r="C71" s="10"/>
      <c r="D71" s="10"/>
      <c r="E71" s="10"/>
      <c r="F71" s="10"/>
      <c r="G71" s="10"/>
      <c r="H71" s="10"/>
      <c r="I71" s="10"/>
      <c r="J71" s="10"/>
      <c r="K71" s="10"/>
      <c r="N71" s="197"/>
    </row>
    <row r="72" spans="1:16" ht="15.5" customHeight="1" x14ac:dyDescent="0.35">
      <c r="C72" s="199"/>
      <c r="N72" s="197"/>
    </row>
    <row r="73" spans="1:16" ht="32" customHeight="1" x14ac:dyDescent="0.35">
      <c r="A73" s="4"/>
      <c r="B73" s="17" t="s">
        <v>272</v>
      </c>
      <c r="C73" s="448" t="s">
        <v>591</v>
      </c>
      <c r="D73" s="448"/>
      <c r="E73" s="448"/>
      <c r="F73" s="448"/>
      <c r="G73" s="448"/>
      <c r="H73" s="448"/>
      <c r="I73" s="448"/>
      <c r="J73" s="448"/>
      <c r="K73" s="448"/>
      <c r="L73" s="448"/>
      <c r="M73" s="448"/>
      <c r="N73" s="448"/>
      <c r="O73" s="113"/>
      <c r="P73" s="113"/>
    </row>
    <row r="74" spans="1:16" ht="7.5" customHeight="1" x14ac:dyDescent="0.35">
      <c r="C74" s="10"/>
      <c r="D74" s="10"/>
      <c r="E74" s="10"/>
      <c r="F74" s="10"/>
      <c r="G74" s="10"/>
      <c r="H74" s="10"/>
      <c r="I74" s="10"/>
      <c r="J74" s="10"/>
      <c r="K74" s="10"/>
    </row>
    <row r="75" spans="1:16" s="12" customFormat="1" ht="75" customHeight="1" x14ac:dyDescent="0.35">
      <c r="B75" s="11"/>
      <c r="C75" s="442" t="s">
        <v>847</v>
      </c>
      <c r="D75" s="442"/>
      <c r="E75" s="442"/>
      <c r="F75" s="442"/>
      <c r="G75" s="442"/>
      <c r="H75" s="442"/>
      <c r="I75" s="442"/>
      <c r="J75" s="442"/>
      <c r="K75" s="442"/>
      <c r="L75" s="442"/>
      <c r="M75" s="442"/>
      <c r="N75" s="442"/>
      <c r="O75" s="442"/>
      <c r="P75" s="4"/>
    </row>
    <row r="77" spans="1:16" s="38" customFormat="1" ht="16.5" customHeight="1" thickBot="1" x14ac:dyDescent="0.4">
      <c r="C77" s="495" t="s">
        <v>575</v>
      </c>
      <c r="D77" s="495"/>
      <c r="E77" s="495"/>
      <c r="F77" s="495"/>
      <c r="G77" s="495"/>
      <c r="H77" s="495"/>
      <c r="I77" s="495"/>
      <c r="J77" s="495"/>
      <c r="K77" s="672" t="s">
        <v>3</v>
      </c>
      <c r="L77" s="672"/>
      <c r="M77" s="672" t="s">
        <v>571</v>
      </c>
      <c r="N77" s="672"/>
    </row>
    <row r="78" spans="1:16" s="38" customFormat="1" ht="36" customHeight="1" x14ac:dyDescent="0.35">
      <c r="B78" s="43"/>
      <c r="C78" s="686" t="s">
        <v>584</v>
      </c>
      <c r="D78" s="687"/>
      <c r="E78" s="687"/>
      <c r="F78" s="687"/>
      <c r="G78" s="687"/>
      <c r="H78" s="687"/>
      <c r="I78" s="687"/>
      <c r="J78" s="688"/>
      <c r="K78" s="673" t="s">
        <v>583</v>
      </c>
      <c r="L78" s="674"/>
      <c r="M78" s="673" t="s">
        <v>583</v>
      </c>
      <c r="N78" s="674"/>
    </row>
    <row r="79" spans="1:16" s="38" customFormat="1" ht="36" customHeight="1" x14ac:dyDescent="0.35">
      <c r="B79" s="43"/>
      <c r="C79" s="683" t="s">
        <v>585</v>
      </c>
      <c r="D79" s="684"/>
      <c r="E79" s="684"/>
      <c r="F79" s="684"/>
      <c r="G79" s="684"/>
      <c r="H79" s="684"/>
      <c r="I79" s="684"/>
      <c r="J79" s="685"/>
      <c r="K79" s="675" t="s">
        <v>583</v>
      </c>
      <c r="L79" s="676"/>
      <c r="M79" s="675" t="s">
        <v>583</v>
      </c>
      <c r="N79" s="676"/>
    </row>
    <row r="80" spans="1:16" s="38" customFormat="1" ht="36" customHeight="1" x14ac:dyDescent="0.35">
      <c r="B80" s="43"/>
      <c r="C80" s="686" t="s">
        <v>590</v>
      </c>
      <c r="D80" s="687"/>
      <c r="E80" s="687"/>
      <c r="F80" s="687"/>
      <c r="G80" s="687"/>
      <c r="H80" s="687"/>
      <c r="I80" s="687"/>
      <c r="J80" s="688"/>
      <c r="K80" s="692" t="s">
        <v>583</v>
      </c>
      <c r="L80" s="693"/>
      <c r="M80" s="692" t="s">
        <v>583</v>
      </c>
      <c r="N80" s="693"/>
    </row>
    <row r="81" spans="2:14" s="38" customFormat="1" ht="36" customHeight="1" x14ac:dyDescent="0.35">
      <c r="B81" s="43"/>
      <c r="C81" s="683" t="s">
        <v>586</v>
      </c>
      <c r="D81" s="684"/>
      <c r="E81" s="684"/>
      <c r="F81" s="684"/>
      <c r="G81" s="684"/>
      <c r="H81" s="684"/>
      <c r="I81" s="684"/>
      <c r="J81" s="685"/>
      <c r="K81" s="675" t="s">
        <v>583</v>
      </c>
      <c r="L81" s="676"/>
      <c r="M81" s="675" t="s">
        <v>583</v>
      </c>
      <c r="N81" s="676"/>
    </row>
    <row r="82" spans="2:14" s="38" customFormat="1" ht="36" customHeight="1" x14ac:dyDescent="0.35">
      <c r="B82" s="43"/>
      <c r="C82" s="686" t="s">
        <v>587</v>
      </c>
      <c r="D82" s="687"/>
      <c r="E82" s="687"/>
      <c r="F82" s="687"/>
      <c r="G82" s="687"/>
      <c r="H82" s="687"/>
      <c r="I82" s="687"/>
      <c r="J82" s="688"/>
      <c r="K82" s="692" t="s">
        <v>583</v>
      </c>
      <c r="L82" s="693"/>
      <c r="M82" s="692" t="s">
        <v>583</v>
      </c>
      <c r="N82" s="693"/>
    </row>
    <row r="83" spans="2:14" s="38" customFormat="1" ht="36" customHeight="1" x14ac:dyDescent="0.35">
      <c r="B83" s="43"/>
      <c r="C83" s="683" t="s">
        <v>588</v>
      </c>
      <c r="D83" s="684"/>
      <c r="E83" s="684"/>
      <c r="F83" s="684"/>
      <c r="G83" s="684"/>
      <c r="H83" s="684"/>
      <c r="I83" s="684"/>
      <c r="J83" s="685"/>
      <c r="K83" s="675" t="s">
        <v>583</v>
      </c>
      <c r="L83" s="676"/>
      <c r="M83" s="675" t="s">
        <v>583</v>
      </c>
      <c r="N83" s="676"/>
    </row>
    <row r="84" spans="2:14" s="38" customFormat="1" ht="36" customHeight="1" thickBot="1" x14ac:dyDescent="0.4">
      <c r="B84" s="43"/>
      <c r="C84" s="689" t="s">
        <v>589</v>
      </c>
      <c r="D84" s="690"/>
      <c r="E84" s="690"/>
      <c r="F84" s="690"/>
      <c r="G84" s="690"/>
      <c r="H84" s="690"/>
      <c r="I84" s="690"/>
      <c r="J84" s="691"/>
      <c r="K84" s="694" t="s">
        <v>583</v>
      </c>
      <c r="L84" s="695"/>
      <c r="M84" s="694" t="s">
        <v>583</v>
      </c>
      <c r="N84" s="695"/>
    </row>
    <row r="85" spans="2:14" ht="7.5" customHeight="1" x14ac:dyDescent="0.35">
      <c r="C85" s="10"/>
      <c r="D85" s="10"/>
      <c r="E85" s="10"/>
      <c r="F85" s="10"/>
      <c r="G85" s="10"/>
      <c r="H85" s="10"/>
      <c r="I85" s="10"/>
      <c r="J85" s="10"/>
      <c r="K85" s="10"/>
      <c r="N85" s="197"/>
    </row>
  </sheetData>
  <sheetProtection algorithmName="SHA-512" hashValue="E7C6aUM65br1pgKdky76rAf7RjfeZWa16HlgHRseBsPZPiCDpUQGfRzWU4+dH9DHEbPcJz3yznV3yDC/Fw+bjw==" saltValue="gLnuK29e6fYj/R8Zx4CIiA==" spinCount="100000" sheet="1"/>
  <mergeCells count="103">
    <mergeCell ref="J66:K66"/>
    <mergeCell ref="C43:D43"/>
    <mergeCell ref="C58:I58"/>
    <mergeCell ref="J52:K52"/>
    <mergeCell ref="M39:N39"/>
    <mergeCell ref="M40:N40"/>
    <mergeCell ref="C55:I55"/>
    <mergeCell ref="C56:I56"/>
    <mergeCell ref="C57:I57"/>
    <mergeCell ref="J53:K53"/>
    <mergeCell ref="J54:K54"/>
    <mergeCell ref="J55:K55"/>
    <mergeCell ref="J56:K56"/>
    <mergeCell ref="J57:K57"/>
    <mergeCell ref="C50:M50"/>
    <mergeCell ref="L54:M54"/>
    <mergeCell ref="L55:M55"/>
    <mergeCell ref="L56:M56"/>
    <mergeCell ref="L57:M57"/>
    <mergeCell ref="L58:M58"/>
    <mergeCell ref="C44:D44"/>
    <mergeCell ref="C45:D45"/>
    <mergeCell ref="C64:I64"/>
    <mergeCell ref="C65:I65"/>
    <mergeCell ref="H41:J41"/>
    <mergeCell ref="C42:D42"/>
    <mergeCell ref="C41:D41"/>
    <mergeCell ref="C40:D40"/>
    <mergeCell ref="H39:J39"/>
    <mergeCell ref="C4:O4"/>
    <mergeCell ref="C5:O5"/>
    <mergeCell ref="C35:N35"/>
    <mergeCell ref="M41:N41"/>
    <mergeCell ref="H40:J40"/>
    <mergeCell ref="C32:T32"/>
    <mergeCell ref="C11:T11"/>
    <mergeCell ref="C13:T13"/>
    <mergeCell ref="K78:L78"/>
    <mergeCell ref="M78:N78"/>
    <mergeCell ref="C61:M61"/>
    <mergeCell ref="C73:N73"/>
    <mergeCell ref="C77:J77"/>
    <mergeCell ref="K77:L77"/>
    <mergeCell ref="M77:N77"/>
    <mergeCell ref="J70:K70"/>
    <mergeCell ref="C75:O75"/>
    <mergeCell ref="C70:I70"/>
    <mergeCell ref="J63:K63"/>
    <mergeCell ref="C78:J78"/>
    <mergeCell ref="L66:M66"/>
    <mergeCell ref="J67:K67"/>
    <mergeCell ref="L67:M67"/>
    <mergeCell ref="L70:M70"/>
    <mergeCell ref="J69:K69"/>
    <mergeCell ref="L69:M69"/>
    <mergeCell ref="J68:K68"/>
    <mergeCell ref="L68:M68"/>
    <mergeCell ref="C68:I68"/>
    <mergeCell ref="C69:I69"/>
    <mergeCell ref="C66:I66"/>
    <mergeCell ref="C67:I67"/>
    <mergeCell ref="C79:J79"/>
    <mergeCell ref="C80:J80"/>
    <mergeCell ref="C81:J81"/>
    <mergeCell ref="C83:J83"/>
    <mergeCell ref="C84:J84"/>
    <mergeCell ref="C82:J82"/>
    <mergeCell ref="K80:L80"/>
    <mergeCell ref="M80:N80"/>
    <mergeCell ref="K81:L81"/>
    <mergeCell ref="K84:L84"/>
    <mergeCell ref="M84:N84"/>
    <mergeCell ref="M81:N81"/>
    <mergeCell ref="K82:L82"/>
    <mergeCell ref="M82:N82"/>
    <mergeCell ref="K83:L83"/>
    <mergeCell ref="M83:N83"/>
    <mergeCell ref="K79:L79"/>
    <mergeCell ref="M79:N79"/>
    <mergeCell ref="B1:T1"/>
    <mergeCell ref="C7:H7"/>
    <mergeCell ref="L63:M63"/>
    <mergeCell ref="J64:K64"/>
    <mergeCell ref="L64:M64"/>
    <mergeCell ref="J65:K65"/>
    <mergeCell ref="L65:M65"/>
    <mergeCell ref="L52:M52"/>
    <mergeCell ref="L53:M53"/>
    <mergeCell ref="C16:N16"/>
    <mergeCell ref="C18:T18"/>
    <mergeCell ref="C20:T20"/>
    <mergeCell ref="C22:T22"/>
    <mergeCell ref="C24:T24"/>
    <mergeCell ref="C26:T26"/>
    <mergeCell ref="C28:T28"/>
    <mergeCell ref="C30:T30"/>
    <mergeCell ref="C48:M48"/>
    <mergeCell ref="K39:L39"/>
    <mergeCell ref="K40:L40"/>
    <mergeCell ref="K41:L41"/>
    <mergeCell ref="J58:K58"/>
    <mergeCell ref="C53:I53"/>
    <mergeCell ref="C54:I54"/>
  </mergeCells>
  <dataValidations count="1">
    <dataValidation type="list" allowBlank="1" showInputMessage="1" showErrorMessage="1" errorTitle="Valeur non autorisée" error="Utilisez la liste pour faire votre choix" promptTitle="Sélection requise" prompt="Cliquez sur la flèche pour cocher" sqref="K78:N84 K40:N41 J53:M58 J64:M70 E40:F45" xr:uid="{7E1BF047-6CC8-41FB-8059-82A821D699DA}">
      <formula1>"✔,☐"</formula1>
    </dataValidation>
  </dataValidations>
  <hyperlinks>
    <hyperlink ref="C18:T18" location="'1. DEMANDEUR'!A1" display="'1. DEMANDEUR'!A1" xr:uid="{A22DA58D-A7D8-44A0-B0A2-1001B8FF0DFD}"/>
    <hyperlink ref="C20:T20" location="'2. ARTISTE'!A1" display="'2. ARTISTE'!A1" xr:uid="{DE936DE4-E9F0-499D-8CE7-C80289A354EB}"/>
    <hyperlink ref="C22:T22" location="'3. PROJET'!A1" display="'3. PROJET'!A1" xr:uid="{2358D902-979A-4820-895F-9DB1DF0A846C}"/>
    <hyperlink ref="C24:T24" location="'4. BUDGET'!A1" display="'4. BUDGET'!A1" xr:uid="{6BBA3839-F525-4B9B-8C05-D4D25178E084}"/>
    <hyperlink ref="C26:T26" location="'5. DECLARATIONS DEM'!A1" display="'5. DECLARATIONS DEM'!A1" xr:uid="{37D2D3EF-DC7D-4E86-A074-E693F13ECDCB}"/>
    <hyperlink ref="C28:T28" location="'6. DÉMOGRAPHIQUE'!A1" display="'6. DÉMOGRAPHIQUE'!A1" xr:uid="{4179BA31-84B3-4016-9FEE-1D146F5B5E08}"/>
  </hyperlinks>
  <printOptions horizontalCentered="1"/>
  <pageMargins left="0.23622047244094491" right="0.23622047244094491" top="0.35433070866141736" bottom="0.55118110236220474" header="0.11811023622047245" footer="0.11811023622047245"/>
  <pageSetup scale="67" fitToHeight="0" orientation="landscape" r:id="rId1"/>
  <headerFooter>
    <oddFooter>&amp;L&amp;"Calibri,Gras"&amp;9&amp;K00-044Confidentiel | Usage exclusif Musicaction&amp;C&amp;"Calibri,Gras"&amp;9&amp;K00-044&amp;P de &amp;N&amp;R&amp;G</oddFooter>
  </headerFooter>
  <rowBreaks count="2" manualBreakCount="2">
    <brk id="34" max="16383" man="1"/>
    <brk id="72" max="16383"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477D4-4079-4550-A9EC-5CB2F34D78FA}">
  <sheetPr>
    <tabColor rgb="FF1A7F74"/>
    <pageSetUpPr fitToPage="1"/>
  </sheetPr>
  <dimension ref="A1:X191"/>
  <sheetViews>
    <sheetView showGridLines="0" zoomScaleNormal="100" workbookViewId="0">
      <selection activeCell="C4" sqref="C4:J4"/>
    </sheetView>
  </sheetViews>
  <sheetFormatPr baseColWidth="10" defaultRowHeight="14.5" x14ac:dyDescent="0.35"/>
  <cols>
    <col min="1" max="1" width="2.1796875" customWidth="1"/>
    <col min="2" max="2" width="5.6328125" style="11" customWidth="1"/>
    <col min="3" max="3" width="15.6328125" customWidth="1"/>
    <col min="4" max="4" width="3" customWidth="1"/>
    <col min="5" max="5" width="15.6328125" customWidth="1"/>
    <col min="6" max="6" width="3" customWidth="1"/>
    <col min="7" max="7" width="15.6328125" customWidth="1"/>
    <col min="8" max="8" width="3" customWidth="1"/>
    <col min="9" max="9" width="4" customWidth="1"/>
    <col min="10" max="10" width="15.6328125" customWidth="1"/>
    <col min="11" max="12" width="3" customWidth="1"/>
    <col min="13" max="13" width="15.6328125" customWidth="1"/>
    <col min="14" max="14" width="3" customWidth="1"/>
    <col min="15" max="15" width="15.6328125" customWidth="1"/>
    <col min="16" max="16" width="3" customWidth="1"/>
    <col min="17" max="17" width="15.6328125" customWidth="1"/>
    <col min="18" max="20" width="3" customWidth="1"/>
    <col min="21" max="21" width="15.6328125" customWidth="1"/>
    <col min="22" max="22" width="22.6328125" customWidth="1"/>
    <col min="23" max="23" width="3" customWidth="1"/>
    <col min="24" max="24" width="5.6328125" customWidth="1"/>
  </cols>
  <sheetData>
    <row r="1" spans="1:24" ht="49.5" customHeight="1" x14ac:dyDescent="0.35">
      <c r="A1" s="12"/>
      <c r="B1" s="28"/>
      <c r="C1" s="446" t="s">
        <v>625</v>
      </c>
      <c r="D1" s="446"/>
      <c r="E1" s="446"/>
      <c r="F1" s="446"/>
      <c r="G1" s="446"/>
      <c r="H1" s="446"/>
      <c r="I1" s="446"/>
      <c r="J1" s="446"/>
      <c r="K1" s="446"/>
      <c r="L1" s="446"/>
      <c r="M1" s="446"/>
      <c r="N1" s="446"/>
      <c r="O1" s="446"/>
      <c r="P1" s="446"/>
      <c r="Q1" s="446"/>
      <c r="R1" s="446"/>
      <c r="S1" s="446"/>
      <c r="T1" s="446"/>
      <c r="U1" s="446"/>
      <c r="V1" s="446"/>
      <c r="W1" s="112"/>
      <c r="X1" s="29"/>
    </row>
    <row r="2" spans="1:24" ht="12" customHeight="1" x14ac:dyDescent="0.35"/>
    <row r="3" spans="1:24" ht="15.5" customHeight="1" x14ac:dyDescent="0.35">
      <c r="K3" s="35"/>
      <c r="L3" s="35"/>
      <c r="M3" s="35"/>
      <c r="N3" s="35"/>
      <c r="O3" s="37"/>
      <c r="P3" s="35"/>
      <c r="Q3" s="35"/>
      <c r="R3" s="35"/>
      <c r="S3" s="35"/>
      <c r="T3" s="35"/>
      <c r="U3" s="35"/>
      <c r="V3" s="35"/>
      <c r="W3" s="35"/>
    </row>
    <row r="4" spans="1:24" ht="23" customHeight="1" x14ac:dyDescent="0.35">
      <c r="B4" s="15"/>
      <c r="C4" s="439" t="s">
        <v>679</v>
      </c>
      <c r="D4" s="423"/>
      <c r="E4" s="423"/>
      <c r="F4" s="423"/>
      <c r="G4" s="423"/>
      <c r="H4" s="423"/>
      <c r="I4" s="423"/>
      <c r="J4" s="423"/>
      <c r="K4" s="36"/>
      <c r="L4" s="36"/>
      <c r="M4" s="36"/>
      <c r="N4" s="36"/>
      <c r="O4" s="440"/>
      <c r="P4" s="440"/>
      <c r="Q4" s="440"/>
      <c r="R4" s="441"/>
      <c r="S4" s="441"/>
      <c r="T4" s="441"/>
      <c r="U4" s="441"/>
      <c r="V4" s="441"/>
      <c r="W4" s="36"/>
      <c r="X4" s="16"/>
    </row>
    <row r="5" spans="1:24" ht="23" customHeight="1" x14ac:dyDescent="0.35">
      <c r="B5" s="15"/>
      <c r="C5" s="423" t="s">
        <v>6</v>
      </c>
      <c r="D5" s="423"/>
      <c r="E5" s="423"/>
      <c r="F5" s="423"/>
      <c r="G5" s="423"/>
      <c r="H5" s="423"/>
      <c r="I5" s="423"/>
      <c r="J5" s="423"/>
      <c r="K5" s="36"/>
      <c r="L5" s="36"/>
      <c r="M5" s="36"/>
      <c r="N5" s="36"/>
      <c r="O5" s="440"/>
      <c r="P5" s="440"/>
      <c r="Q5" s="440"/>
      <c r="R5" s="36"/>
      <c r="S5" s="36"/>
      <c r="T5" s="36"/>
      <c r="U5" s="36"/>
      <c r="V5" s="36"/>
      <c r="W5" s="36"/>
      <c r="X5" s="16"/>
    </row>
    <row r="6" spans="1:24" ht="7.5" customHeight="1" x14ac:dyDescent="0.35">
      <c r="C6" s="10"/>
      <c r="D6" s="10"/>
      <c r="E6" s="10"/>
      <c r="F6" s="10"/>
      <c r="G6" s="10"/>
      <c r="H6" s="10"/>
      <c r="I6" s="10"/>
      <c r="J6" s="10"/>
      <c r="K6" s="10"/>
    </row>
    <row r="7" spans="1:24" ht="12" customHeight="1" x14ac:dyDescent="0.35">
      <c r="C7" s="424" t="s">
        <v>824</v>
      </c>
      <c r="D7" s="424"/>
      <c r="E7" s="424"/>
      <c r="F7" s="424"/>
      <c r="G7" s="424"/>
      <c r="H7" s="424"/>
      <c r="J7" s="35"/>
      <c r="K7" s="35"/>
      <c r="L7" s="35"/>
      <c r="M7" s="35"/>
      <c r="N7" s="35"/>
      <c r="O7" s="35"/>
      <c r="P7" s="35"/>
      <c r="Q7" s="35"/>
      <c r="R7" s="35"/>
      <c r="S7" s="35"/>
    </row>
    <row r="8" spans="1:24" ht="15" customHeight="1" x14ac:dyDescent="0.35">
      <c r="C8" s="10"/>
      <c r="D8" s="10"/>
      <c r="E8" s="10"/>
      <c r="F8" s="10"/>
      <c r="G8" s="10"/>
      <c r="H8" s="10"/>
      <c r="I8" s="10"/>
      <c r="J8" s="10"/>
      <c r="K8" s="10"/>
    </row>
    <row r="9" spans="1:24" ht="12" customHeight="1" x14ac:dyDescent="0.35">
      <c r="C9" s="103" t="s">
        <v>558</v>
      </c>
      <c r="D9" s="101"/>
      <c r="E9" s="101"/>
      <c r="F9" s="101"/>
      <c r="G9" s="102"/>
      <c r="H9" s="101"/>
      <c r="K9" s="35"/>
      <c r="L9" s="35"/>
      <c r="M9" s="35"/>
      <c r="N9" s="35"/>
      <c r="O9" s="35"/>
      <c r="S9" s="35"/>
      <c r="T9" s="35"/>
    </row>
    <row r="10" spans="1:24" ht="12" customHeight="1" x14ac:dyDescent="0.35">
      <c r="J10" s="35"/>
      <c r="K10" s="35"/>
      <c r="L10" s="35"/>
      <c r="M10" s="35"/>
      <c r="N10" s="35"/>
      <c r="O10" s="35"/>
      <c r="P10" s="35"/>
      <c r="Q10" s="35"/>
      <c r="R10" s="35"/>
      <c r="S10" s="35"/>
    </row>
    <row r="11" spans="1:24" ht="16" thickBot="1" x14ac:dyDescent="0.4">
      <c r="B11"/>
      <c r="C11" s="435" t="s">
        <v>708</v>
      </c>
      <c r="D11" s="435"/>
      <c r="E11" s="435"/>
      <c r="F11" s="435"/>
      <c r="G11" s="435"/>
      <c r="H11" s="435"/>
      <c r="I11" s="435"/>
      <c r="J11" s="713"/>
      <c r="K11" s="20"/>
      <c r="L11" s="20"/>
      <c r="M11" s="714" t="str">
        <f>IF(J11="Intérimaire","→ Compléter la section A. Parachèvement intérimaire",IF(J11="Final","→ Compléter la section B. Parachèvement final",""))</f>
        <v/>
      </c>
      <c r="N11" s="714"/>
      <c r="O11" s="714"/>
      <c r="P11" s="714"/>
      <c r="Q11" s="714"/>
      <c r="R11" s="714"/>
      <c r="S11" s="168"/>
      <c r="T11" s="168"/>
      <c r="U11" s="168"/>
      <c r="V11" s="168"/>
      <c r="W11" s="168"/>
      <c r="X11" s="20"/>
    </row>
    <row r="12" spans="1:24" ht="14.5" customHeight="1" thickTop="1" thickBot="1" x14ac:dyDescent="0.4">
      <c r="B12"/>
      <c r="C12" s="424" t="s">
        <v>709</v>
      </c>
      <c r="D12" s="424"/>
      <c r="E12" s="424"/>
      <c r="F12" s="424"/>
      <c r="G12" s="424"/>
      <c r="H12" s="424"/>
      <c r="I12" s="424"/>
      <c r="J12" s="713"/>
      <c r="K12" s="18"/>
      <c r="L12" s="18"/>
      <c r="M12" s="714"/>
      <c r="N12" s="714"/>
      <c r="O12" s="714"/>
      <c r="P12" s="714"/>
      <c r="Q12" s="714"/>
      <c r="R12" s="714"/>
      <c r="S12" s="168"/>
      <c r="T12" s="168"/>
      <c r="U12" s="168"/>
      <c r="V12" s="168"/>
      <c r="W12" s="168"/>
      <c r="X12" s="18"/>
    </row>
    <row r="13" spans="1:24" ht="7.5" customHeight="1" thickTop="1" x14ac:dyDescent="0.35">
      <c r="C13" s="10"/>
      <c r="D13" s="10"/>
      <c r="E13" s="10"/>
      <c r="T13" s="4"/>
      <c r="U13" s="4"/>
      <c r="V13" s="4"/>
    </row>
    <row r="14" spans="1:24" ht="7.5" customHeight="1" x14ac:dyDescent="0.35">
      <c r="C14" s="10"/>
      <c r="D14" s="10"/>
      <c r="E14" s="10"/>
      <c r="T14" s="4"/>
      <c r="U14" s="4"/>
      <c r="V14" s="4"/>
    </row>
    <row r="15" spans="1:24" ht="32" customHeight="1" x14ac:dyDescent="0.35">
      <c r="A15" s="4"/>
      <c r="B15" s="17" t="s">
        <v>25</v>
      </c>
      <c r="C15" s="448" t="s">
        <v>691</v>
      </c>
      <c r="D15" s="448"/>
      <c r="E15" s="448"/>
      <c r="F15" s="448"/>
      <c r="G15" s="448"/>
      <c r="H15" s="448"/>
      <c r="I15" s="448"/>
      <c r="J15" s="448"/>
      <c r="K15" s="448"/>
      <c r="L15" s="448"/>
      <c r="M15" s="448"/>
      <c r="N15" s="448"/>
      <c r="O15" s="448"/>
      <c r="P15" s="448"/>
      <c r="Q15" s="448"/>
      <c r="R15" s="448"/>
      <c r="S15" s="448"/>
      <c r="T15" s="448"/>
      <c r="U15" s="448"/>
      <c r="V15" s="448"/>
      <c r="W15" s="448"/>
      <c r="X15" s="4"/>
    </row>
    <row r="16" spans="1:24" ht="7.5" customHeight="1" x14ac:dyDescent="0.35">
      <c r="C16" s="10"/>
      <c r="D16" s="10"/>
      <c r="E16" s="10"/>
      <c r="W16" s="4"/>
      <c r="X16" s="4"/>
    </row>
    <row r="17" spans="1:24" ht="35.15" customHeight="1" x14ac:dyDescent="0.35">
      <c r="A17" s="12"/>
      <c r="C17" s="460" t="s">
        <v>692</v>
      </c>
      <c r="D17" s="460"/>
      <c r="E17" s="460"/>
      <c r="F17" s="460"/>
      <c r="G17" s="460"/>
      <c r="H17" s="460"/>
      <c r="I17" s="460"/>
      <c r="J17" s="460"/>
      <c r="K17" s="460"/>
      <c r="L17" s="460"/>
      <c r="M17" s="460"/>
      <c r="N17" s="460"/>
      <c r="O17" s="460"/>
      <c r="P17" s="460"/>
      <c r="Q17" s="460"/>
      <c r="R17" s="460"/>
      <c r="S17" s="460"/>
      <c r="T17" s="460"/>
      <c r="U17" s="460"/>
      <c r="V17" s="460"/>
      <c r="W17" s="4"/>
      <c r="X17" s="4"/>
    </row>
    <row r="18" spans="1:24" ht="12" customHeight="1" x14ac:dyDescent="0.35">
      <c r="C18" s="10"/>
      <c r="D18" s="10"/>
      <c r="E18" s="10"/>
      <c r="W18" s="4"/>
      <c r="X18" s="4"/>
    </row>
    <row r="19" spans="1:24" ht="15.5" customHeight="1" thickBot="1" x14ac:dyDescent="0.4">
      <c r="B19"/>
      <c r="C19" s="461" t="s">
        <v>710</v>
      </c>
      <c r="D19" s="461"/>
      <c r="E19" s="461"/>
      <c r="F19" s="20"/>
      <c r="G19" s="702" t="str">
        <f>IF('3. PROJET'!$Q$27="","",IFERROR('3. PROJET'!$Q$27,""))</f>
        <v/>
      </c>
      <c r="J19" s="435" t="s">
        <v>711</v>
      </c>
      <c r="K19" s="435"/>
      <c r="L19" s="435"/>
      <c r="M19" s="435"/>
      <c r="N19" s="435"/>
      <c r="O19" s="703"/>
      <c r="Q19" s="435" t="s">
        <v>370</v>
      </c>
      <c r="R19" s="435"/>
      <c r="S19" s="435"/>
      <c r="T19" s="435"/>
      <c r="U19" s="703"/>
    </row>
    <row r="20" spans="1:24" ht="15.5" customHeight="1" thickTop="1" thickBot="1" x14ac:dyDescent="0.4">
      <c r="B20"/>
      <c r="C20" s="461"/>
      <c r="D20" s="461"/>
      <c r="E20" s="461"/>
      <c r="F20" s="18"/>
      <c r="G20" s="702"/>
      <c r="J20" s="424" t="s">
        <v>374</v>
      </c>
      <c r="K20" s="424"/>
      <c r="L20" s="424"/>
      <c r="M20" s="424"/>
      <c r="N20" s="424"/>
      <c r="O20" s="703"/>
      <c r="Q20" s="424" t="s">
        <v>712</v>
      </c>
      <c r="R20" s="424"/>
      <c r="S20" s="424"/>
      <c r="T20" s="424"/>
      <c r="U20" s="703"/>
    </row>
    <row r="21" spans="1:24" ht="7.5" customHeight="1" thickTop="1" x14ac:dyDescent="0.35">
      <c r="C21" s="10"/>
      <c r="D21" s="10"/>
      <c r="E21" s="10"/>
    </row>
    <row r="22" spans="1:24" ht="7.5" customHeight="1" x14ac:dyDescent="0.35">
      <c r="C22" s="10"/>
      <c r="D22" s="10"/>
      <c r="E22" s="10"/>
    </row>
    <row r="23" spans="1:24" ht="15.5" x14ac:dyDescent="0.35">
      <c r="B23"/>
      <c r="C23" s="435" t="s">
        <v>690</v>
      </c>
      <c r="D23" s="435"/>
      <c r="E23" s="435"/>
      <c r="F23" s="435"/>
      <c r="G23" s="435"/>
      <c r="H23" s="435"/>
      <c r="I23" s="435"/>
      <c r="J23" s="435"/>
      <c r="K23" s="435"/>
      <c r="L23" s="435"/>
      <c r="M23" s="435"/>
      <c r="N23" s="435"/>
      <c r="O23" s="435"/>
      <c r="P23" s="435"/>
      <c r="Q23" s="435"/>
      <c r="R23" s="435"/>
      <c r="S23" s="435"/>
      <c r="T23" s="435"/>
      <c r="U23" s="435"/>
      <c r="V23" s="435"/>
      <c r="W23" s="20"/>
      <c r="X23" s="20"/>
    </row>
    <row r="24" spans="1:24" ht="29" customHeight="1" x14ac:dyDescent="0.35">
      <c r="B24"/>
      <c r="C24" s="438" t="s">
        <v>707</v>
      </c>
      <c r="D24" s="438"/>
      <c r="E24" s="438"/>
      <c r="F24" s="438"/>
      <c r="G24" s="438"/>
      <c r="H24" s="438"/>
      <c r="I24" s="438"/>
      <c r="J24" s="438"/>
      <c r="K24" s="438"/>
      <c r="L24" s="438"/>
      <c r="M24" s="438"/>
      <c r="N24" s="438"/>
      <c r="O24" s="438"/>
      <c r="P24" s="438"/>
      <c r="Q24" s="438"/>
      <c r="R24" s="438"/>
      <c r="S24" s="438"/>
      <c r="T24" s="438"/>
      <c r="U24" s="438"/>
      <c r="V24" s="438"/>
      <c r="W24" s="18"/>
      <c r="X24" s="18"/>
    </row>
    <row r="25" spans="1:24" ht="7.5" customHeight="1" thickBot="1" x14ac:dyDescent="0.4">
      <c r="C25" s="10"/>
      <c r="D25" s="10"/>
      <c r="E25" s="10"/>
      <c r="T25" s="4"/>
      <c r="U25" s="4"/>
      <c r="V25" s="4"/>
    </row>
    <row r="26" spans="1:24" ht="100" customHeight="1" thickBot="1" x14ac:dyDescent="0.4">
      <c r="C26" s="449"/>
      <c r="D26" s="450"/>
      <c r="E26" s="450"/>
      <c r="F26" s="450"/>
      <c r="G26" s="450"/>
      <c r="H26" s="450"/>
      <c r="I26" s="450"/>
      <c r="J26" s="450"/>
      <c r="K26" s="450"/>
      <c r="L26" s="450"/>
      <c r="M26" s="450"/>
      <c r="N26" s="450"/>
      <c r="O26" s="450"/>
      <c r="P26" s="450"/>
      <c r="Q26" s="450"/>
      <c r="R26" s="450"/>
      <c r="S26" s="450"/>
      <c r="T26" s="450"/>
      <c r="U26" s="450"/>
      <c r="V26" s="451"/>
    </row>
    <row r="27" spans="1:24" x14ac:dyDescent="0.35">
      <c r="C27" s="169" t="s">
        <v>738</v>
      </c>
      <c r="D27" s="47"/>
      <c r="P27" s="49"/>
      <c r="R27" s="50"/>
      <c r="S27" s="50"/>
      <c r="T27" s="48"/>
      <c r="U27" s="48" t="s">
        <v>349</v>
      </c>
      <c r="V27" s="50">
        <f>LEN(C26)</f>
        <v>0</v>
      </c>
    </row>
    <row r="28" spans="1:24" ht="7.5" customHeight="1" x14ac:dyDescent="0.35">
      <c r="C28" s="10"/>
      <c r="D28" s="10"/>
      <c r="E28" s="10"/>
      <c r="T28" s="4"/>
      <c r="U28" s="4"/>
      <c r="V28" s="4"/>
    </row>
    <row r="29" spans="1:24" ht="15.5" x14ac:dyDescent="0.35">
      <c r="B29"/>
      <c r="C29" s="435" t="s">
        <v>689</v>
      </c>
      <c r="D29" s="435"/>
      <c r="E29" s="435"/>
      <c r="F29" s="435"/>
      <c r="G29" s="435"/>
      <c r="H29" s="435"/>
      <c r="I29" s="435"/>
      <c r="J29" s="435"/>
      <c r="K29" s="435"/>
      <c r="L29" s="435"/>
      <c r="M29" s="435"/>
      <c r="N29" s="435"/>
      <c r="O29" s="435"/>
      <c r="P29" s="435"/>
      <c r="Q29" s="435"/>
      <c r="R29" s="435"/>
      <c r="S29" s="435"/>
      <c r="T29" s="435"/>
      <c r="U29" s="435"/>
      <c r="V29" s="435"/>
      <c r="W29" s="20"/>
      <c r="X29" s="20"/>
    </row>
    <row r="30" spans="1:24" x14ac:dyDescent="0.35">
      <c r="B30"/>
      <c r="C30" s="424" t="s">
        <v>688</v>
      </c>
      <c r="D30" s="424"/>
      <c r="E30" s="424"/>
      <c r="F30" s="424"/>
      <c r="G30" s="424"/>
      <c r="H30" s="424"/>
      <c r="I30" s="424"/>
      <c r="J30" s="424"/>
      <c r="K30" s="424"/>
      <c r="L30" s="424"/>
      <c r="M30" s="424"/>
      <c r="N30" s="424"/>
      <c r="O30" s="424"/>
      <c r="P30" s="424"/>
      <c r="Q30" s="424"/>
      <c r="R30" s="424"/>
      <c r="S30" s="424"/>
      <c r="T30" s="424"/>
      <c r="U30" s="424"/>
      <c r="V30" s="424"/>
      <c r="W30" s="18"/>
      <c r="X30" s="18"/>
    </row>
    <row r="31" spans="1:24" ht="7.5" customHeight="1" x14ac:dyDescent="0.35">
      <c r="C31" s="10"/>
      <c r="D31" s="10"/>
      <c r="E31" s="10"/>
      <c r="T31" s="4"/>
      <c r="U31" s="4"/>
      <c r="V31" s="4"/>
    </row>
    <row r="32" spans="1:24" ht="16.5" customHeight="1" thickBot="1" x14ac:dyDescent="0.4">
      <c r="A32" s="2"/>
      <c r="B32" s="2"/>
      <c r="C32" s="573" t="s">
        <v>518</v>
      </c>
      <c r="D32" s="573"/>
      <c r="E32" s="573"/>
      <c r="F32" s="573"/>
      <c r="G32" s="573" t="s">
        <v>685</v>
      </c>
      <c r="H32" s="573"/>
      <c r="I32" s="573"/>
      <c r="J32" s="573"/>
      <c r="K32" s="573"/>
      <c r="L32" s="573"/>
      <c r="M32" s="573"/>
      <c r="N32" s="573"/>
      <c r="O32" s="573"/>
      <c r="P32" s="573"/>
      <c r="Q32" s="573"/>
      <c r="R32" s="573"/>
      <c r="S32" s="573"/>
      <c r="T32" s="573"/>
      <c r="U32" s="162"/>
      <c r="V32" s="162" t="s">
        <v>686</v>
      </c>
      <c r="W32" s="39"/>
      <c r="X32" s="39"/>
    </row>
    <row r="33" spans="1:24" ht="18" customHeight="1" x14ac:dyDescent="0.35">
      <c r="A33" s="40"/>
      <c r="B33" s="40"/>
      <c r="C33" s="710"/>
      <c r="D33" s="711"/>
      <c r="E33" s="711"/>
      <c r="F33" s="711"/>
      <c r="G33" s="710"/>
      <c r="H33" s="711"/>
      <c r="I33" s="711"/>
      <c r="J33" s="711"/>
      <c r="K33" s="711"/>
      <c r="L33" s="711"/>
      <c r="M33" s="711"/>
      <c r="N33" s="711"/>
      <c r="O33" s="711"/>
      <c r="P33" s="711"/>
      <c r="Q33" s="711"/>
      <c r="R33" s="711"/>
      <c r="S33" s="711"/>
      <c r="T33" s="711"/>
      <c r="U33" s="721"/>
      <c r="V33" s="164">
        <v>0</v>
      </c>
      <c r="W33" s="40"/>
      <c r="X33" s="40"/>
    </row>
    <row r="34" spans="1:24" ht="18" customHeight="1" x14ac:dyDescent="0.35">
      <c r="A34" s="40"/>
      <c r="B34" s="40"/>
      <c r="C34" s="715"/>
      <c r="D34" s="716"/>
      <c r="E34" s="716"/>
      <c r="F34" s="716"/>
      <c r="G34" s="704"/>
      <c r="H34" s="705"/>
      <c r="I34" s="705"/>
      <c r="J34" s="705"/>
      <c r="K34" s="705"/>
      <c r="L34" s="705"/>
      <c r="M34" s="705"/>
      <c r="N34" s="705"/>
      <c r="O34" s="705"/>
      <c r="P34" s="705"/>
      <c r="Q34" s="705"/>
      <c r="R34" s="705"/>
      <c r="S34" s="705"/>
      <c r="T34" s="705"/>
      <c r="U34" s="706"/>
      <c r="V34" s="165">
        <v>0</v>
      </c>
      <c r="W34" s="40"/>
      <c r="X34" s="40"/>
    </row>
    <row r="35" spans="1:24" ht="18" customHeight="1" x14ac:dyDescent="0.35">
      <c r="A35" s="40"/>
      <c r="B35" s="40"/>
      <c r="C35" s="717"/>
      <c r="D35" s="718"/>
      <c r="E35" s="718"/>
      <c r="F35" s="718"/>
      <c r="G35" s="505"/>
      <c r="H35" s="506"/>
      <c r="I35" s="506"/>
      <c r="J35" s="506"/>
      <c r="K35" s="506"/>
      <c r="L35" s="506"/>
      <c r="M35" s="506"/>
      <c r="N35" s="506"/>
      <c r="O35" s="506"/>
      <c r="P35" s="506"/>
      <c r="Q35" s="506"/>
      <c r="R35" s="506"/>
      <c r="S35" s="506"/>
      <c r="T35" s="506"/>
      <c r="U35" s="507"/>
      <c r="V35" s="166">
        <v>0</v>
      </c>
      <c r="W35" s="40"/>
      <c r="X35" s="40"/>
    </row>
    <row r="36" spans="1:24" ht="18" customHeight="1" x14ac:dyDescent="0.35">
      <c r="A36" s="40"/>
      <c r="B36" s="40"/>
      <c r="C36" s="715"/>
      <c r="D36" s="716"/>
      <c r="E36" s="716"/>
      <c r="F36" s="716"/>
      <c r="G36" s="704"/>
      <c r="H36" s="705"/>
      <c r="I36" s="705"/>
      <c r="J36" s="705"/>
      <c r="K36" s="705"/>
      <c r="L36" s="705"/>
      <c r="M36" s="705"/>
      <c r="N36" s="705"/>
      <c r="O36" s="705"/>
      <c r="P36" s="705"/>
      <c r="Q36" s="705"/>
      <c r="R36" s="705"/>
      <c r="S36" s="705"/>
      <c r="T36" s="705"/>
      <c r="U36" s="706"/>
      <c r="V36" s="165">
        <v>0</v>
      </c>
      <c r="W36" s="40"/>
      <c r="X36" s="40"/>
    </row>
    <row r="37" spans="1:24" ht="18" customHeight="1" x14ac:dyDescent="0.35">
      <c r="A37" s="40"/>
      <c r="B37" s="40"/>
      <c r="C37" s="717"/>
      <c r="D37" s="718"/>
      <c r="E37" s="718"/>
      <c r="F37" s="718"/>
      <c r="G37" s="505"/>
      <c r="H37" s="506"/>
      <c r="I37" s="506"/>
      <c r="J37" s="506"/>
      <c r="K37" s="506"/>
      <c r="L37" s="506"/>
      <c r="M37" s="506"/>
      <c r="N37" s="506"/>
      <c r="O37" s="506"/>
      <c r="P37" s="506"/>
      <c r="Q37" s="506"/>
      <c r="R37" s="506"/>
      <c r="S37" s="506"/>
      <c r="T37" s="506"/>
      <c r="U37" s="507"/>
      <c r="V37" s="166">
        <v>0</v>
      </c>
      <c r="W37" s="40"/>
      <c r="X37" s="40"/>
    </row>
    <row r="38" spans="1:24" ht="18" customHeight="1" x14ac:dyDescent="0.35">
      <c r="A38" s="40"/>
      <c r="B38" s="40"/>
      <c r="C38" s="715"/>
      <c r="D38" s="716"/>
      <c r="E38" s="716"/>
      <c r="F38" s="716"/>
      <c r="G38" s="704"/>
      <c r="H38" s="705"/>
      <c r="I38" s="705"/>
      <c r="J38" s="705"/>
      <c r="K38" s="705"/>
      <c r="L38" s="705"/>
      <c r="M38" s="705"/>
      <c r="N38" s="705"/>
      <c r="O38" s="705"/>
      <c r="P38" s="705"/>
      <c r="Q38" s="705"/>
      <c r="R38" s="705"/>
      <c r="S38" s="705"/>
      <c r="T38" s="705"/>
      <c r="U38" s="706"/>
      <c r="V38" s="165">
        <v>0</v>
      </c>
      <c r="W38" s="40"/>
      <c r="X38" s="40"/>
    </row>
    <row r="39" spans="1:24" ht="18" customHeight="1" x14ac:dyDescent="0.35">
      <c r="A39" s="40"/>
      <c r="B39" s="40"/>
      <c r="C39" s="717"/>
      <c r="D39" s="718"/>
      <c r="E39" s="718"/>
      <c r="F39" s="718"/>
      <c r="G39" s="505"/>
      <c r="H39" s="506"/>
      <c r="I39" s="506"/>
      <c r="J39" s="506"/>
      <c r="K39" s="506"/>
      <c r="L39" s="506"/>
      <c r="M39" s="506"/>
      <c r="N39" s="506"/>
      <c r="O39" s="506"/>
      <c r="P39" s="506"/>
      <c r="Q39" s="506"/>
      <c r="R39" s="506"/>
      <c r="S39" s="506"/>
      <c r="T39" s="506"/>
      <c r="U39" s="507"/>
      <c r="V39" s="166">
        <v>0</v>
      </c>
      <c r="W39" s="40"/>
      <c r="X39" s="40"/>
    </row>
    <row r="40" spans="1:24" ht="18" customHeight="1" x14ac:dyDescent="0.35">
      <c r="A40" s="40"/>
      <c r="B40" s="40"/>
      <c r="C40" s="715"/>
      <c r="D40" s="716"/>
      <c r="E40" s="716"/>
      <c r="F40" s="716"/>
      <c r="G40" s="704"/>
      <c r="H40" s="705"/>
      <c r="I40" s="705"/>
      <c r="J40" s="705"/>
      <c r="K40" s="705"/>
      <c r="L40" s="705"/>
      <c r="M40" s="705"/>
      <c r="N40" s="705"/>
      <c r="O40" s="705"/>
      <c r="P40" s="705"/>
      <c r="Q40" s="705"/>
      <c r="R40" s="705"/>
      <c r="S40" s="705"/>
      <c r="T40" s="705"/>
      <c r="U40" s="706"/>
      <c r="V40" s="165">
        <v>0</v>
      </c>
      <c r="W40" s="40"/>
      <c r="X40" s="40"/>
    </row>
    <row r="41" spans="1:24" ht="18" customHeight="1" thickBot="1" x14ac:dyDescent="0.4">
      <c r="C41" s="719"/>
      <c r="D41" s="720"/>
      <c r="E41" s="720"/>
      <c r="F41" s="720"/>
      <c r="G41" s="707"/>
      <c r="H41" s="708"/>
      <c r="I41" s="708"/>
      <c r="J41" s="708"/>
      <c r="K41" s="708"/>
      <c r="L41" s="708"/>
      <c r="M41" s="708"/>
      <c r="N41" s="708"/>
      <c r="O41" s="708"/>
      <c r="P41" s="708"/>
      <c r="Q41" s="708"/>
      <c r="R41" s="708"/>
      <c r="S41" s="708"/>
      <c r="T41" s="708"/>
      <c r="U41" s="709"/>
      <c r="V41" s="167">
        <v>0</v>
      </c>
    </row>
    <row r="42" spans="1:24" ht="18" customHeight="1" thickBot="1" x14ac:dyDescent="0.4">
      <c r="C42" s="10"/>
      <c r="D42" s="10"/>
      <c r="E42" s="10"/>
      <c r="J42" s="722" t="s">
        <v>687</v>
      </c>
      <c r="K42" s="722"/>
      <c r="L42" s="722"/>
      <c r="M42" s="722"/>
      <c r="N42" s="722"/>
      <c r="O42" s="722"/>
      <c r="P42" s="722"/>
      <c r="Q42" s="722"/>
      <c r="R42" s="722"/>
      <c r="S42" s="722"/>
      <c r="T42" s="722"/>
      <c r="U42" s="723"/>
      <c r="V42" s="196">
        <f>SUBTOTAL(9,V33:V41)</f>
        <v>0</v>
      </c>
    </row>
    <row r="43" spans="1:24" ht="7.5" customHeight="1" x14ac:dyDescent="0.35">
      <c r="C43" s="10"/>
      <c r="D43" s="10"/>
      <c r="E43" s="10"/>
      <c r="T43" s="4"/>
      <c r="U43" s="4"/>
      <c r="V43" s="4"/>
    </row>
    <row r="44" spans="1:24" ht="12" customHeight="1" x14ac:dyDescent="0.35"/>
    <row r="45" spans="1:24" ht="32" customHeight="1" x14ac:dyDescent="0.35">
      <c r="A45" s="4"/>
      <c r="B45" s="17" t="s">
        <v>29</v>
      </c>
      <c r="C45" s="448" t="s">
        <v>713</v>
      </c>
      <c r="D45" s="448"/>
      <c r="E45" s="448"/>
      <c r="F45" s="448"/>
      <c r="G45" s="448"/>
      <c r="H45" s="448"/>
      <c r="I45" s="448"/>
      <c r="J45" s="448"/>
      <c r="K45" s="448"/>
      <c r="L45" s="448"/>
      <c r="M45" s="448"/>
      <c r="N45" s="448"/>
      <c r="O45" s="448"/>
      <c r="P45" s="448"/>
      <c r="Q45" s="448"/>
      <c r="R45" s="448"/>
      <c r="S45" s="448"/>
      <c r="T45" s="448"/>
      <c r="U45" s="448"/>
      <c r="V45" s="448"/>
      <c r="W45" s="448"/>
      <c r="X45" s="4"/>
    </row>
    <row r="46" spans="1:24" ht="7.5" customHeight="1" x14ac:dyDescent="0.35">
      <c r="C46" s="10"/>
      <c r="D46" s="10"/>
      <c r="E46" s="10"/>
      <c r="W46" s="4"/>
      <c r="X46" s="4"/>
    </row>
    <row r="47" spans="1:24" ht="32" customHeight="1" x14ac:dyDescent="0.35">
      <c r="A47" s="4"/>
      <c r="B47" s="42"/>
      <c r="C47" s="448" t="s">
        <v>720</v>
      </c>
      <c r="D47" s="448"/>
      <c r="E47" s="448"/>
      <c r="F47" s="448"/>
      <c r="G47" s="448"/>
      <c r="H47" s="448"/>
      <c r="I47" s="448"/>
      <c r="J47" s="448"/>
      <c r="K47" s="448"/>
      <c r="L47" s="448"/>
      <c r="M47" s="448"/>
      <c r="N47" s="448"/>
      <c r="O47" s="448"/>
      <c r="P47" s="448"/>
      <c r="Q47" s="448"/>
      <c r="R47" s="448"/>
      <c r="S47" s="448"/>
      <c r="T47" s="448"/>
      <c r="U47" s="448"/>
      <c r="V47" s="448"/>
      <c r="W47" s="448"/>
      <c r="X47" s="4"/>
    </row>
    <row r="48" spans="1:24" ht="7.5" customHeight="1" x14ac:dyDescent="0.35">
      <c r="C48" s="10"/>
      <c r="D48" s="10"/>
      <c r="E48" s="10"/>
      <c r="S48" s="4"/>
      <c r="T48" s="4"/>
      <c r="W48" s="4"/>
    </row>
    <row r="49" spans="1:24" ht="35" customHeight="1" x14ac:dyDescent="0.35">
      <c r="B49"/>
      <c r="C49" s="460" t="s">
        <v>724</v>
      </c>
      <c r="D49" s="460"/>
      <c r="E49" s="460"/>
      <c r="F49" s="460"/>
      <c r="G49" s="460"/>
      <c r="H49" s="460"/>
      <c r="I49" s="460"/>
      <c r="J49" s="460"/>
      <c r="K49" s="460"/>
      <c r="L49" s="460"/>
      <c r="M49" s="460"/>
      <c r="N49" s="460"/>
      <c r="O49" s="460"/>
      <c r="P49" s="460"/>
      <c r="Q49" s="460"/>
      <c r="R49" s="460"/>
      <c r="S49" s="460"/>
      <c r="T49" s="460"/>
      <c r="U49" s="460"/>
      <c r="V49" s="460"/>
      <c r="W49" s="4"/>
      <c r="X49" s="18"/>
    </row>
    <row r="50" spans="1:24" ht="7.5" customHeight="1" x14ac:dyDescent="0.35">
      <c r="C50" s="10"/>
      <c r="D50" s="10"/>
      <c r="E50" s="10"/>
      <c r="W50" s="4"/>
      <c r="X50" s="4"/>
    </row>
    <row r="51" spans="1:24" ht="7.5" customHeight="1" x14ac:dyDescent="0.35">
      <c r="C51" s="10"/>
      <c r="D51" s="10"/>
      <c r="E51" s="10"/>
      <c r="W51" s="4"/>
      <c r="X51" s="4"/>
    </row>
    <row r="52" spans="1:24" ht="15.5" x14ac:dyDescent="0.35">
      <c r="B52"/>
      <c r="C52" s="435" t="s">
        <v>723</v>
      </c>
      <c r="D52" s="435"/>
      <c r="E52" s="435"/>
      <c r="F52" s="435"/>
      <c r="G52" s="435"/>
      <c r="H52" s="435"/>
      <c r="I52" s="435"/>
      <c r="J52" s="435"/>
      <c r="K52" s="435"/>
      <c r="L52" s="435"/>
      <c r="M52" s="435"/>
      <c r="N52" s="435"/>
      <c r="O52" s="435"/>
      <c r="P52" s="435"/>
      <c r="Q52" s="435"/>
      <c r="R52" s="435"/>
      <c r="S52" s="435"/>
      <c r="T52" s="435"/>
      <c r="U52" s="435"/>
      <c r="V52" s="435"/>
      <c r="W52" s="20"/>
      <c r="X52" s="20"/>
    </row>
    <row r="53" spans="1:24" ht="7.5" customHeight="1" x14ac:dyDescent="0.35">
      <c r="C53" s="10"/>
      <c r="D53" s="10"/>
      <c r="E53" s="10"/>
      <c r="W53" s="4"/>
      <c r="X53" s="4"/>
    </row>
    <row r="54" spans="1:24" ht="16.5" customHeight="1" thickBot="1" x14ac:dyDescent="0.4">
      <c r="A54" s="2"/>
      <c r="B54" s="2"/>
      <c r="C54" s="573" t="s">
        <v>725</v>
      </c>
      <c r="D54" s="573"/>
      <c r="E54" s="573"/>
      <c r="F54" s="573" t="s">
        <v>717</v>
      </c>
      <c r="G54" s="573"/>
      <c r="H54" s="573"/>
      <c r="I54" s="573"/>
      <c r="J54" s="573"/>
      <c r="K54" s="573"/>
      <c r="L54" s="573"/>
      <c r="M54" s="573"/>
      <c r="N54" s="573"/>
      <c r="O54" s="573" t="s">
        <v>715</v>
      </c>
      <c r="P54" s="573"/>
      <c r="Q54" s="573"/>
      <c r="R54" s="573"/>
      <c r="S54" s="573"/>
      <c r="T54" s="573"/>
      <c r="U54" s="573"/>
      <c r="V54" s="573"/>
      <c r="W54" s="39"/>
      <c r="X54" s="39"/>
    </row>
    <row r="55" spans="1:24" ht="42" customHeight="1" thickBot="1" x14ac:dyDescent="0.4">
      <c r="A55" s="40"/>
      <c r="B55" s="40"/>
      <c r="C55" s="756" t="s">
        <v>726</v>
      </c>
      <c r="D55" s="756"/>
      <c r="E55" s="756"/>
      <c r="F55" s="776" t="str">
        <f>IF('3. PROJET'!$C$23="","",IFERROR('3. PROJET'!$C$23,""))</f>
        <v/>
      </c>
      <c r="G55" s="776"/>
      <c r="H55" s="776"/>
      <c r="I55" s="776"/>
      <c r="J55" s="776"/>
      <c r="K55" s="776"/>
      <c r="L55" s="776"/>
      <c r="M55" s="776"/>
      <c r="N55" s="776"/>
      <c r="O55" s="503"/>
      <c r="P55" s="503"/>
      <c r="Q55" s="503"/>
      <c r="R55" s="503"/>
      <c r="S55" s="503"/>
      <c r="T55" s="503"/>
      <c r="U55" s="503"/>
      <c r="V55" s="504"/>
      <c r="W55" s="39"/>
      <c r="X55" s="39"/>
    </row>
    <row r="56" spans="1:24" ht="18" customHeight="1" thickBot="1" x14ac:dyDescent="0.4">
      <c r="A56" s="40"/>
      <c r="B56" s="40"/>
      <c r="C56" s="737" t="s">
        <v>727</v>
      </c>
      <c r="D56" s="737"/>
      <c r="E56" s="737"/>
      <c r="F56" s="732" t="str">
        <f>IF('3. PROJET'!$C$27="","",IFERROR('3. PROJET'!$C$27,""))</f>
        <v/>
      </c>
      <c r="G56" s="732"/>
      <c r="H56" s="732"/>
      <c r="I56" s="732"/>
      <c r="J56" s="732"/>
      <c r="K56" s="732"/>
      <c r="L56" s="732"/>
      <c r="M56" s="732"/>
      <c r="N56" s="732"/>
      <c r="O56" s="770"/>
      <c r="P56" s="605"/>
      <c r="Q56" s="605"/>
      <c r="R56" s="605"/>
      <c r="S56" s="605"/>
      <c r="T56" s="605"/>
      <c r="U56" s="605"/>
      <c r="V56" s="771"/>
      <c r="W56" s="39"/>
      <c r="X56" s="39"/>
    </row>
    <row r="57" spans="1:24" ht="18" customHeight="1" thickBot="1" x14ac:dyDescent="0.4">
      <c r="A57" s="40"/>
      <c r="B57" s="40"/>
      <c r="C57" s="737" t="s">
        <v>728</v>
      </c>
      <c r="D57" s="737"/>
      <c r="E57" s="737"/>
      <c r="F57" s="732" t="str">
        <f>IF('3. PROJET'!I$27="","",IFERROR('3. PROJET'!I$27,""))</f>
        <v/>
      </c>
      <c r="G57" s="732"/>
      <c r="H57" s="732"/>
      <c r="I57" s="732"/>
      <c r="J57" s="732"/>
      <c r="K57" s="732"/>
      <c r="L57" s="732"/>
      <c r="M57" s="732"/>
      <c r="N57" s="732"/>
      <c r="O57" s="755"/>
      <c r="P57" s="488"/>
      <c r="Q57" s="488"/>
      <c r="R57" s="488"/>
      <c r="S57" s="488"/>
      <c r="T57" s="488"/>
      <c r="U57" s="488"/>
      <c r="V57" s="489"/>
      <c r="W57" s="40"/>
      <c r="X57" s="40"/>
    </row>
    <row r="58" spans="1:24" ht="18" customHeight="1" thickBot="1" x14ac:dyDescent="0.4">
      <c r="A58" s="40"/>
      <c r="B58" s="40"/>
      <c r="C58" s="737" t="s">
        <v>729</v>
      </c>
      <c r="D58" s="737"/>
      <c r="E58" s="737"/>
      <c r="F58" s="732" t="str">
        <f>IF('3. PROJET'!$M$27="","",IFERROR('3. PROJET'!$M$27,""))</f>
        <v/>
      </c>
      <c r="G58" s="732"/>
      <c r="H58" s="732"/>
      <c r="I58" s="732"/>
      <c r="J58" s="732"/>
      <c r="K58" s="732"/>
      <c r="L58" s="732"/>
      <c r="M58" s="732"/>
      <c r="N58" s="732"/>
      <c r="O58" s="770"/>
      <c r="P58" s="605"/>
      <c r="Q58" s="605"/>
      <c r="R58" s="605"/>
      <c r="S58" s="605"/>
      <c r="T58" s="605"/>
      <c r="U58" s="605"/>
      <c r="V58" s="771"/>
      <c r="W58" s="40"/>
      <c r="X58" s="40"/>
    </row>
    <row r="59" spans="1:24" ht="18" customHeight="1" thickBot="1" x14ac:dyDescent="0.4">
      <c r="C59" s="737" t="s">
        <v>730</v>
      </c>
      <c r="D59" s="737"/>
      <c r="E59" s="737"/>
      <c r="F59" s="778" t="str">
        <f>IF('3. PROJET'!$Q$27="","",IFERROR('3. PROJET'!$Q$27,""))</f>
        <v/>
      </c>
      <c r="G59" s="778"/>
      <c r="H59" s="778"/>
      <c r="I59" s="778"/>
      <c r="J59" s="778"/>
      <c r="K59" s="778"/>
      <c r="L59" s="778"/>
      <c r="M59" s="778"/>
      <c r="N59" s="778"/>
      <c r="O59" s="772"/>
      <c r="P59" s="772"/>
      <c r="Q59" s="772"/>
      <c r="R59" s="772"/>
      <c r="S59" s="772"/>
      <c r="T59" s="772"/>
      <c r="U59" s="772"/>
      <c r="V59" s="773"/>
    </row>
    <row r="60" spans="1:24" ht="18" customHeight="1" x14ac:dyDescent="0.35">
      <c r="C60" s="766" t="s">
        <v>828</v>
      </c>
      <c r="D60" s="766"/>
      <c r="E60" s="766"/>
      <c r="F60" s="767" t="s">
        <v>731</v>
      </c>
      <c r="G60" s="767"/>
      <c r="H60" s="767"/>
      <c r="I60" s="767"/>
      <c r="J60" s="767"/>
      <c r="K60" s="767"/>
      <c r="L60" s="767"/>
      <c r="M60" s="767"/>
      <c r="N60" s="768"/>
      <c r="O60" s="775"/>
      <c r="P60" s="605"/>
      <c r="Q60" s="605"/>
      <c r="R60" s="605"/>
      <c r="S60" s="605"/>
      <c r="T60" s="605"/>
      <c r="U60" s="605"/>
      <c r="V60" s="771"/>
    </row>
    <row r="61" spans="1:24" ht="18" customHeight="1" x14ac:dyDescent="0.35">
      <c r="C61" s="777" t="s">
        <v>829</v>
      </c>
      <c r="D61" s="777"/>
      <c r="E61" s="777"/>
      <c r="F61" s="779" t="s">
        <v>731</v>
      </c>
      <c r="G61" s="779"/>
      <c r="H61" s="779"/>
      <c r="I61" s="779"/>
      <c r="J61" s="779"/>
      <c r="K61" s="779"/>
      <c r="L61" s="779"/>
      <c r="M61" s="779"/>
      <c r="N61" s="780"/>
      <c r="O61" s="774"/>
      <c r="P61" s="772"/>
      <c r="Q61" s="772"/>
      <c r="R61" s="772"/>
      <c r="S61" s="772"/>
      <c r="T61" s="772"/>
      <c r="U61" s="772"/>
      <c r="V61" s="773"/>
    </row>
    <row r="62" spans="1:24" ht="18" customHeight="1" x14ac:dyDescent="0.35">
      <c r="C62" s="766" t="s">
        <v>830</v>
      </c>
      <c r="D62" s="766"/>
      <c r="E62" s="766"/>
      <c r="F62" s="767" t="s">
        <v>731</v>
      </c>
      <c r="G62" s="767"/>
      <c r="H62" s="767"/>
      <c r="I62" s="767"/>
      <c r="J62" s="767"/>
      <c r="K62" s="767"/>
      <c r="L62" s="767"/>
      <c r="M62" s="767"/>
      <c r="N62" s="768"/>
      <c r="O62" s="775"/>
      <c r="P62" s="605"/>
      <c r="Q62" s="605"/>
      <c r="R62" s="605"/>
      <c r="S62" s="605"/>
      <c r="T62" s="605"/>
      <c r="U62" s="605"/>
      <c r="V62" s="771"/>
    </row>
    <row r="63" spans="1:24" ht="18" customHeight="1" thickBot="1" x14ac:dyDescent="0.4">
      <c r="A63" s="40"/>
      <c r="B63" s="40"/>
      <c r="C63" s="769" t="s">
        <v>831</v>
      </c>
      <c r="D63" s="769"/>
      <c r="E63" s="769"/>
      <c r="F63" s="781" t="s">
        <v>731</v>
      </c>
      <c r="G63" s="781"/>
      <c r="H63" s="781"/>
      <c r="I63" s="781"/>
      <c r="J63" s="781"/>
      <c r="K63" s="781"/>
      <c r="L63" s="781"/>
      <c r="M63" s="781"/>
      <c r="N63" s="782"/>
      <c r="O63" s="759"/>
      <c r="P63" s="759"/>
      <c r="Q63" s="759"/>
      <c r="R63" s="759"/>
      <c r="S63" s="759"/>
      <c r="T63" s="759"/>
      <c r="U63" s="759"/>
      <c r="V63" s="759"/>
      <c r="W63" s="40"/>
      <c r="X63" s="40"/>
    </row>
    <row r="64" spans="1:24" ht="7.5" customHeight="1" x14ac:dyDescent="0.35">
      <c r="C64" s="10"/>
      <c r="D64" s="10"/>
      <c r="E64" s="10"/>
      <c r="W64" s="4"/>
      <c r="X64" s="4"/>
    </row>
    <row r="65" spans="1:24" ht="12" customHeight="1" x14ac:dyDescent="0.35"/>
    <row r="66" spans="1:24" ht="15.5" x14ac:dyDescent="0.35">
      <c r="B66"/>
      <c r="C66" s="435" t="s">
        <v>721</v>
      </c>
      <c r="D66" s="435"/>
      <c r="E66" s="435"/>
      <c r="F66" s="435"/>
      <c r="G66" s="435"/>
      <c r="H66" s="435"/>
      <c r="I66" s="435"/>
      <c r="J66" s="435"/>
      <c r="K66" s="435"/>
      <c r="L66" s="435"/>
      <c r="M66" s="435"/>
      <c r="N66" s="435"/>
      <c r="O66" s="435"/>
      <c r="P66" s="435"/>
      <c r="Q66" s="435"/>
      <c r="R66" s="435"/>
      <c r="S66" s="435"/>
      <c r="T66" s="435"/>
      <c r="U66" s="435"/>
      <c r="V66" s="435"/>
      <c r="W66" s="20"/>
      <c r="X66" s="20"/>
    </row>
    <row r="67" spans="1:24" ht="7.5" customHeight="1" x14ac:dyDescent="0.35">
      <c r="C67" s="10"/>
      <c r="D67" s="10"/>
      <c r="E67" s="10"/>
      <c r="W67" s="4"/>
      <c r="X67" s="4"/>
    </row>
    <row r="68" spans="1:24" ht="16.5" customHeight="1" thickBot="1" x14ac:dyDescent="0.4">
      <c r="A68" s="2"/>
      <c r="B68" s="2"/>
      <c r="C68" s="573" t="s">
        <v>638</v>
      </c>
      <c r="D68" s="573"/>
      <c r="E68" s="573"/>
      <c r="F68" s="573"/>
      <c r="G68" s="573" t="s">
        <v>714</v>
      </c>
      <c r="H68" s="573"/>
      <c r="I68" s="573"/>
      <c r="J68" s="573"/>
      <c r="K68" s="573"/>
      <c r="L68" s="573" t="s">
        <v>715</v>
      </c>
      <c r="M68" s="573"/>
      <c r="N68" s="573"/>
      <c r="O68" s="573"/>
      <c r="P68" s="573"/>
      <c r="Q68" s="573"/>
      <c r="R68" s="573" t="s">
        <v>504</v>
      </c>
      <c r="S68" s="573"/>
      <c r="T68" s="573"/>
      <c r="U68" s="573"/>
      <c r="V68" s="39"/>
    </row>
    <row r="69" spans="1:24" ht="18" customHeight="1" thickBot="1" x14ac:dyDescent="0.4">
      <c r="A69" s="40"/>
      <c r="B69" s="40"/>
      <c r="C69" s="740" t="s">
        <v>396</v>
      </c>
      <c r="D69" s="741"/>
      <c r="E69" s="741"/>
      <c r="F69" s="742"/>
      <c r="G69" s="760" t="str">
        <f>IF('3. PROJET'!$J79="","",IFERROR('3. PROJET'!$J79,""))</f>
        <v/>
      </c>
      <c r="H69" s="761"/>
      <c r="I69" s="761"/>
      <c r="J69" s="761"/>
      <c r="K69" s="762"/>
      <c r="L69" s="753"/>
      <c r="M69" s="498"/>
      <c r="N69" s="498"/>
      <c r="O69" s="498"/>
      <c r="P69" s="498"/>
      <c r="Q69" s="499"/>
      <c r="R69" s="497"/>
      <c r="S69" s="498"/>
      <c r="T69" s="498"/>
      <c r="U69" s="499"/>
      <c r="V69" s="40"/>
    </row>
    <row r="70" spans="1:24" ht="18" customHeight="1" thickBot="1" x14ac:dyDescent="0.4">
      <c r="A70" s="40"/>
      <c r="B70" s="40"/>
      <c r="C70" s="743" t="s">
        <v>393</v>
      </c>
      <c r="D70" s="744"/>
      <c r="E70" s="744"/>
      <c r="F70" s="752"/>
      <c r="G70" s="763" t="str">
        <f>IF('3. PROJET'!$J80="","",IFERROR('3. PROJET'!$J80,""))</f>
        <v/>
      </c>
      <c r="H70" s="764"/>
      <c r="I70" s="764"/>
      <c r="J70" s="764"/>
      <c r="K70" s="765"/>
      <c r="L70" s="754"/>
      <c r="M70" s="485"/>
      <c r="N70" s="485"/>
      <c r="O70" s="485"/>
      <c r="P70" s="485"/>
      <c r="Q70" s="486"/>
      <c r="R70" s="484"/>
      <c r="S70" s="485"/>
      <c r="T70" s="485"/>
      <c r="U70" s="486"/>
      <c r="V70" s="40"/>
    </row>
    <row r="71" spans="1:24" ht="18" customHeight="1" thickBot="1" x14ac:dyDescent="0.4">
      <c r="A71" s="40"/>
      <c r="B71" s="40"/>
      <c r="C71" s="743" t="s">
        <v>399</v>
      </c>
      <c r="D71" s="744"/>
      <c r="E71" s="744"/>
      <c r="F71" s="752"/>
      <c r="G71" s="763" t="str">
        <f>IF('3. PROJET'!$J81="","",IFERROR('3. PROJET'!$J81,""))</f>
        <v/>
      </c>
      <c r="H71" s="764"/>
      <c r="I71" s="764"/>
      <c r="J71" s="764"/>
      <c r="K71" s="765"/>
      <c r="L71" s="755"/>
      <c r="M71" s="488"/>
      <c r="N71" s="488"/>
      <c r="O71" s="488"/>
      <c r="P71" s="488"/>
      <c r="Q71" s="489"/>
      <c r="R71" s="487"/>
      <c r="S71" s="488"/>
      <c r="T71" s="488"/>
      <c r="U71" s="489"/>
      <c r="V71" s="40"/>
    </row>
    <row r="72" spans="1:24" ht="18" customHeight="1" thickBot="1" x14ac:dyDescent="0.4">
      <c r="A72" s="40"/>
      <c r="B72" s="40"/>
      <c r="C72" s="743" t="s">
        <v>400</v>
      </c>
      <c r="D72" s="744"/>
      <c r="E72" s="744"/>
      <c r="F72" s="752"/>
      <c r="G72" s="763" t="str">
        <f>IF('3. PROJET'!$J82="","",IFERROR('3. PROJET'!$J82,""))</f>
        <v/>
      </c>
      <c r="H72" s="764"/>
      <c r="I72" s="764"/>
      <c r="J72" s="764"/>
      <c r="K72" s="765"/>
      <c r="L72" s="754"/>
      <c r="M72" s="485"/>
      <c r="N72" s="485"/>
      <c r="O72" s="485"/>
      <c r="P72" s="485"/>
      <c r="Q72" s="486"/>
      <c r="R72" s="484"/>
      <c r="S72" s="485"/>
      <c r="T72" s="485"/>
      <c r="U72" s="486"/>
      <c r="V72" s="40"/>
    </row>
    <row r="73" spans="1:24" ht="18" customHeight="1" thickBot="1" x14ac:dyDescent="0.4">
      <c r="A73" s="40"/>
      <c r="B73" s="40"/>
      <c r="C73" s="743" t="s">
        <v>397</v>
      </c>
      <c r="D73" s="744"/>
      <c r="E73" s="744"/>
      <c r="F73" s="744"/>
      <c r="G73" s="727" t="str">
        <f>IF('3. PROJET'!$J83="","",IFERROR('3. PROJET'!$J83,""))</f>
        <v/>
      </c>
      <c r="H73" s="728"/>
      <c r="I73" s="728"/>
      <c r="J73" s="728"/>
      <c r="K73" s="729"/>
      <c r="L73" s="489"/>
      <c r="M73" s="581"/>
      <c r="N73" s="581"/>
      <c r="O73" s="581"/>
      <c r="P73" s="581"/>
      <c r="Q73" s="581"/>
      <c r="R73" s="487"/>
      <c r="S73" s="488"/>
      <c r="T73" s="488"/>
      <c r="U73" s="489"/>
      <c r="V73" s="40"/>
    </row>
    <row r="74" spans="1:24" ht="18" customHeight="1" thickBot="1" x14ac:dyDescent="0.4">
      <c r="A74" s="40"/>
      <c r="B74" s="40"/>
      <c r="C74" s="743" t="s">
        <v>398</v>
      </c>
      <c r="D74" s="744"/>
      <c r="E74" s="744"/>
      <c r="F74" s="744"/>
      <c r="G74" s="727" t="str">
        <f>IF('3. PROJET'!$J84="","",IFERROR('3. PROJET'!$J84,""))</f>
        <v/>
      </c>
      <c r="H74" s="728"/>
      <c r="I74" s="728"/>
      <c r="J74" s="728"/>
      <c r="K74" s="729"/>
      <c r="L74" s="486"/>
      <c r="M74" s="511"/>
      <c r="N74" s="511"/>
      <c r="O74" s="511"/>
      <c r="P74" s="511"/>
      <c r="Q74" s="511"/>
      <c r="R74" s="484"/>
      <c r="S74" s="485"/>
      <c r="T74" s="485"/>
      <c r="U74" s="486"/>
      <c r="V74" s="40"/>
    </row>
    <row r="75" spans="1:24" ht="18" customHeight="1" thickBot="1" x14ac:dyDescent="0.4">
      <c r="A75" s="40"/>
      <c r="B75" s="40"/>
      <c r="C75" s="743" t="s">
        <v>330</v>
      </c>
      <c r="D75" s="744"/>
      <c r="E75" s="744"/>
      <c r="F75" s="744"/>
      <c r="G75" s="727" t="str">
        <f>IF('3. PROJET'!$J85="","",IFERROR('3. PROJET'!$J85,""))</f>
        <v/>
      </c>
      <c r="H75" s="728"/>
      <c r="I75" s="728"/>
      <c r="J75" s="728"/>
      <c r="K75" s="729"/>
      <c r="L75" s="489"/>
      <c r="M75" s="581"/>
      <c r="N75" s="581"/>
      <c r="O75" s="581"/>
      <c r="P75" s="581"/>
      <c r="Q75" s="581"/>
      <c r="R75" s="487"/>
      <c r="S75" s="488"/>
      <c r="T75" s="488"/>
      <c r="U75" s="489"/>
      <c r="V75" s="40"/>
    </row>
    <row r="76" spans="1:24" ht="18" customHeight="1" thickBot="1" x14ac:dyDescent="0.4">
      <c r="A76" s="40"/>
      <c r="B76" s="40"/>
      <c r="C76" s="743" t="s">
        <v>330</v>
      </c>
      <c r="D76" s="744"/>
      <c r="E76" s="744"/>
      <c r="F76" s="744"/>
      <c r="G76" s="727" t="str">
        <f>IF('3. PROJET'!$J86="","",IFERROR('3. PROJET'!$J86,""))</f>
        <v/>
      </c>
      <c r="H76" s="728"/>
      <c r="I76" s="728"/>
      <c r="J76" s="728"/>
      <c r="K76" s="729"/>
      <c r="L76" s="486"/>
      <c r="M76" s="511"/>
      <c r="N76" s="511"/>
      <c r="O76" s="511"/>
      <c r="P76" s="511"/>
      <c r="Q76" s="511"/>
      <c r="R76" s="484"/>
      <c r="S76" s="485"/>
      <c r="T76" s="485"/>
      <c r="U76" s="486"/>
      <c r="V76" s="40"/>
    </row>
    <row r="77" spans="1:24" ht="18" customHeight="1" thickBot="1" x14ac:dyDescent="0.4">
      <c r="C77" s="786" t="s">
        <v>330</v>
      </c>
      <c r="D77" s="787"/>
      <c r="E77" s="787"/>
      <c r="F77" s="787"/>
      <c r="G77" s="733" t="str">
        <f>IF('3. PROJET'!$J87="","",IFERROR('3. PROJET'!$J87,""))</f>
        <v/>
      </c>
      <c r="H77" s="734"/>
      <c r="I77" s="734"/>
      <c r="J77" s="734"/>
      <c r="K77" s="735"/>
      <c r="L77" s="595"/>
      <c r="M77" s="759"/>
      <c r="N77" s="759"/>
      <c r="O77" s="759"/>
      <c r="P77" s="759"/>
      <c r="Q77" s="759"/>
      <c r="R77" s="593"/>
      <c r="S77" s="594"/>
      <c r="T77" s="594"/>
      <c r="U77" s="595"/>
    </row>
    <row r="78" spans="1:24" ht="7.5" customHeight="1" x14ac:dyDescent="0.35">
      <c r="C78" s="10"/>
      <c r="D78" s="10"/>
      <c r="E78" s="10"/>
      <c r="S78" s="4"/>
      <c r="T78" s="4"/>
    </row>
    <row r="79" spans="1:24" ht="12" customHeight="1" x14ac:dyDescent="0.35"/>
    <row r="80" spans="1:24" ht="16.5" customHeight="1" thickBot="1" x14ac:dyDescent="0.4">
      <c r="A80" s="2"/>
      <c r="B80" s="2"/>
      <c r="C80" s="573" t="s">
        <v>638</v>
      </c>
      <c r="D80" s="573"/>
      <c r="E80" s="573"/>
      <c r="F80" s="163"/>
      <c r="G80" s="573" t="s">
        <v>714</v>
      </c>
      <c r="H80" s="573"/>
      <c r="I80" s="573"/>
      <c r="J80" s="573"/>
      <c r="K80" s="573"/>
      <c r="L80" s="573" t="s">
        <v>715</v>
      </c>
      <c r="M80" s="573"/>
      <c r="N80" s="573"/>
      <c r="O80" s="573"/>
      <c r="P80" s="573"/>
      <c r="Q80" s="573"/>
      <c r="R80" s="573" t="s">
        <v>504</v>
      </c>
      <c r="S80" s="573"/>
      <c r="T80" s="573"/>
      <c r="U80" s="573"/>
      <c r="W80" s="39"/>
      <c r="X80" s="39"/>
    </row>
    <row r="81" spans="1:24" ht="18" customHeight="1" thickBot="1" x14ac:dyDescent="0.4">
      <c r="A81" s="40"/>
      <c r="B81" s="40"/>
      <c r="C81" s="757" t="s">
        <v>718</v>
      </c>
      <c r="D81" s="758"/>
      <c r="E81" s="758"/>
      <c r="F81" s="758"/>
      <c r="G81" s="724" t="str">
        <f>IF('3. PROJET'!$J95="","",IFERROR('3. PROJET'!$J95,""))</f>
        <v/>
      </c>
      <c r="H81" s="725"/>
      <c r="I81" s="725"/>
      <c r="J81" s="725"/>
      <c r="K81" s="726"/>
      <c r="L81" s="499"/>
      <c r="M81" s="600"/>
      <c r="N81" s="600"/>
      <c r="O81" s="600"/>
      <c r="P81" s="600"/>
      <c r="Q81" s="600"/>
      <c r="R81" s="497"/>
      <c r="S81" s="498"/>
      <c r="T81" s="498"/>
      <c r="U81" s="499"/>
      <c r="W81" s="40"/>
      <c r="X81" s="40"/>
    </row>
    <row r="82" spans="1:24" ht="18" customHeight="1" thickBot="1" x14ac:dyDescent="0.4">
      <c r="A82" s="40"/>
      <c r="B82" s="40"/>
      <c r="C82" s="743" t="s">
        <v>392</v>
      </c>
      <c r="D82" s="744"/>
      <c r="E82" s="744"/>
      <c r="F82" s="744"/>
      <c r="G82" s="727" t="str">
        <f>IF('3. PROJET'!$J96="","",IFERROR('3. PROJET'!$J96,""))</f>
        <v/>
      </c>
      <c r="H82" s="728"/>
      <c r="I82" s="728"/>
      <c r="J82" s="728"/>
      <c r="K82" s="729"/>
      <c r="L82" s="486"/>
      <c r="M82" s="511"/>
      <c r="N82" s="511"/>
      <c r="O82" s="511"/>
      <c r="P82" s="511"/>
      <c r="Q82" s="511"/>
      <c r="R82" s="484"/>
      <c r="S82" s="485"/>
      <c r="T82" s="485"/>
      <c r="U82" s="486"/>
      <c r="W82" s="40"/>
      <c r="X82" s="40"/>
    </row>
    <row r="83" spans="1:24" ht="18" customHeight="1" thickBot="1" x14ac:dyDescent="0.4">
      <c r="A83" s="40"/>
      <c r="B83" s="40"/>
      <c r="C83" s="743" t="s">
        <v>719</v>
      </c>
      <c r="D83" s="744"/>
      <c r="E83" s="744"/>
      <c r="F83" s="744"/>
      <c r="G83" s="727" t="str">
        <f>IF('3. PROJET'!$J97="","",IFERROR('3. PROJET'!$J97,""))</f>
        <v/>
      </c>
      <c r="H83" s="728"/>
      <c r="I83" s="728"/>
      <c r="J83" s="728"/>
      <c r="K83" s="729"/>
      <c r="L83" s="489"/>
      <c r="M83" s="581"/>
      <c r="N83" s="581"/>
      <c r="O83" s="581"/>
      <c r="P83" s="581"/>
      <c r="Q83" s="581"/>
      <c r="R83" s="487"/>
      <c r="S83" s="488"/>
      <c r="T83" s="488"/>
      <c r="U83" s="489"/>
      <c r="W83" s="40"/>
      <c r="X83" s="40"/>
    </row>
    <row r="84" spans="1:24" ht="18" customHeight="1" thickBot="1" x14ac:dyDescent="0.4">
      <c r="A84" s="40"/>
      <c r="B84" s="40"/>
      <c r="C84" s="743" t="s">
        <v>402</v>
      </c>
      <c r="D84" s="744"/>
      <c r="E84" s="744"/>
      <c r="F84" s="744"/>
      <c r="G84" s="727" t="str">
        <f>IF('3. PROJET'!$J98="","",IFERROR('3. PROJET'!$J98,""))</f>
        <v/>
      </c>
      <c r="H84" s="728"/>
      <c r="I84" s="728"/>
      <c r="J84" s="728"/>
      <c r="K84" s="729"/>
      <c r="L84" s="486"/>
      <c r="M84" s="511"/>
      <c r="N84" s="511"/>
      <c r="O84" s="511"/>
      <c r="P84" s="511"/>
      <c r="Q84" s="511"/>
      <c r="R84" s="484"/>
      <c r="S84" s="485"/>
      <c r="T84" s="485"/>
      <c r="U84" s="486"/>
      <c r="W84" s="40"/>
      <c r="X84" s="40"/>
    </row>
    <row r="85" spans="1:24" ht="18" customHeight="1" thickBot="1" x14ac:dyDescent="0.4">
      <c r="A85" s="40"/>
      <c r="B85" s="40"/>
      <c r="C85" s="743" t="s">
        <v>407</v>
      </c>
      <c r="D85" s="744"/>
      <c r="E85" s="744"/>
      <c r="F85" s="744"/>
      <c r="G85" s="727" t="str">
        <f>IF('3. PROJET'!$J99="","",IFERROR('3. PROJET'!$J99,""))</f>
        <v/>
      </c>
      <c r="H85" s="728"/>
      <c r="I85" s="728"/>
      <c r="J85" s="728"/>
      <c r="K85" s="729"/>
      <c r="L85" s="489"/>
      <c r="M85" s="581"/>
      <c r="N85" s="581"/>
      <c r="O85" s="581"/>
      <c r="P85" s="581"/>
      <c r="Q85" s="581"/>
      <c r="R85" s="487"/>
      <c r="S85" s="488"/>
      <c r="T85" s="488"/>
      <c r="U85" s="489"/>
      <c r="W85" s="40"/>
      <c r="X85" s="40"/>
    </row>
    <row r="86" spans="1:24" ht="18" customHeight="1" thickBot="1" x14ac:dyDescent="0.4">
      <c r="A86" s="40"/>
      <c r="B86" s="40"/>
      <c r="C86" s="743" t="s">
        <v>408</v>
      </c>
      <c r="D86" s="744"/>
      <c r="E86" s="744"/>
      <c r="F86" s="744"/>
      <c r="G86" s="727" t="str">
        <f>IF('3. PROJET'!$J100="","",IFERROR('3. PROJET'!$J100,""))</f>
        <v/>
      </c>
      <c r="H86" s="728"/>
      <c r="I86" s="728"/>
      <c r="J86" s="728"/>
      <c r="K86" s="729"/>
      <c r="L86" s="486"/>
      <c r="M86" s="511"/>
      <c r="N86" s="511"/>
      <c r="O86" s="511"/>
      <c r="P86" s="511"/>
      <c r="Q86" s="511"/>
      <c r="R86" s="484"/>
      <c r="S86" s="485"/>
      <c r="T86" s="485"/>
      <c r="U86" s="486"/>
      <c r="W86" s="40"/>
      <c r="X86" s="40"/>
    </row>
    <row r="87" spans="1:24" ht="18" customHeight="1" thickBot="1" x14ac:dyDescent="0.4">
      <c r="A87" s="40"/>
      <c r="B87" s="40"/>
      <c r="C87" s="743" t="s">
        <v>409</v>
      </c>
      <c r="D87" s="744"/>
      <c r="E87" s="744"/>
      <c r="F87" s="744"/>
      <c r="G87" s="727" t="str">
        <f>IF('3. PROJET'!$J101="","",IFERROR('3. PROJET'!$J101,""))</f>
        <v/>
      </c>
      <c r="H87" s="728"/>
      <c r="I87" s="728"/>
      <c r="J87" s="728"/>
      <c r="K87" s="729"/>
      <c r="L87" s="489"/>
      <c r="M87" s="581"/>
      <c r="N87" s="581"/>
      <c r="O87" s="581"/>
      <c r="P87" s="581"/>
      <c r="Q87" s="581"/>
      <c r="R87" s="487"/>
      <c r="S87" s="488"/>
      <c r="T87" s="488"/>
      <c r="U87" s="489"/>
      <c r="W87" s="40"/>
      <c r="X87" s="40"/>
    </row>
    <row r="88" spans="1:24" ht="18" customHeight="1" thickBot="1" x14ac:dyDescent="0.4">
      <c r="C88" s="743" t="s">
        <v>410</v>
      </c>
      <c r="D88" s="744"/>
      <c r="E88" s="744"/>
      <c r="F88" s="744"/>
      <c r="G88" s="727" t="str">
        <f>IF('3. PROJET'!$J102="","",IFERROR('3. PROJET'!$J102,""))</f>
        <v/>
      </c>
      <c r="H88" s="728"/>
      <c r="I88" s="728"/>
      <c r="J88" s="728"/>
      <c r="K88" s="729"/>
      <c r="L88" s="486"/>
      <c r="M88" s="511"/>
      <c r="N88" s="511"/>
      <c r="O88" s="511"/>
      <c r="P88" s="511"/>
      <c r="Q88" s="511"/>
      <c r="R88" s="484"/>
      <c r="S88" s="485"/>
      <c r="T88" s="485"/>
      <c r="U88" s="486"/>
    </row>
    <row r="89" spans="1:24" ht="18" customHeight="1" thickBot="1" x14ac:dyDescent="0.4">
      <c r="A89" s="40"/>
      <c r="B89" s="40"/>
      <c r="C89" s="743" t="s">
        <v>411</v>
      </c>
      <c r="D89" s="744"/>
      <c r="E89" s="744"/>
      <c r="F89" s="744"/>
      <c r="G89" s="727" t="str">
        <f>IF('3. PROJET'!$J103="","",IFERROR('3. PROJET'!$J103,""))</f>
        <v/>
      </c>
      <c r="H89" s="728"/>
      <c r="I89" s="728"/>
      <c r="J89" s="728"/>
      <c r="K89" s="729"/>
      <c r="L89" s="489"/>
      <c r="M89" s="581"/>
      <c r="N89" s="581"/>
      <c r="O89" s="581"/>
      <c r="P89" s="581"/>
      <c r="Q89" s="581"/>
      <c r="R89" s="487"/>
      <c r="S89" s="488"/>
      <c r="T89" s="488"/>
      <c r="U89" s="489"/>
      <c r="W89" s="40"/>
      <c r="X89" s="40"/>
    </row>
    <row r="90" spans="1:24" ht="18" customHeight="1" thickBot="1" x14ac:dyDescent="0.4">
      <c r="C90" s="743" t="s">
        <v>394</v>
      </c>
      <c r="D90" s="744"/>
      <c r="E90" s="744"/>
      <c r="F90" s="744"/>
      <c r="G90" s="727" t="str">
        <f>IF('3. PROJET'!$J104="","",IFERROR('3. PROJET'!$J104,""))</f>
        <v/>
      </c>
      <c r="H90" s="728"/>
      <c r="I90" s="728"/>
      <c r="J90" s="728"/>
      <c r="K90" s="729"/>
      <c r="L90" s="486"/>
      <c r="M90" s="511"/>
      <c r="N90" s="511"/>
      <c r="O90" s="511"/>
      <c r="P90" s="511"/>
      <c r="Q90" s="511"/>
      <c r="R90" s="484"/>
      <c r="S90" s="485"/>
      <c r="T90" s="485"/>
      <c r="U90" s="486"/>
    </row>
    <row r="91" spans="1:24" ht="18" customHeight="1" thickBot="1" x14ac:dyDescent="0.4">
      <c r="A91" s="40"/>
      <c r="B91" s="40"/>
      <c r="C91" s="743" t="s">
        <v>412</v>
      </c>
      <c r="D91" s="744"/>
      <c r="E91" s="744"/>
      <c r="F91" s="744"/>
      <c r="G91" s="727" t="str">
        <f>IF('3. PROJET'!$J105="","",IFERROR('3. PROJET'!$J105,""))</f>
        <v/>
      </c>
      <c r="H91" s="728"/>
      <c r="I91" s="728"/>
      <c r="J91" s="728"/>
      <c r="K91" s="729"/>
      <c r="L91" s="489"/>
      <c r="M91" s="581"/>
      <c r="N91" s="581"/>
      <c r="O91" s="581"/>
      <c r="P91" s="581"/>
      <c r="Q91" s="581"/>
      <c r="R91" s="487"/>
      <c r="S91" s="488"/>
      <c r="T91" s="488"/>
      <c r="U91" s="489"/>
      <c r="W91" s="40"/>
      <c r="X91" s="40"/>
    </row>
    <row r="92" spans="1:24" ht="18" customHeight="1" thickBot="1" x14ac:dyDescent="0.4">
      <c r="A92" s="40"/>
      <c r="B92" s="40"/>
      <c r="C92" s="743" t="s">
        <v>413</v>
      </c>
      <c r="D92" s="744"/>
      <c r="E92" s="744"/>
      <c r="F92" s="744"/>
      <c r="G92" s="727" t="str">
        <f>IF('3. PROJET'!$J106="","",IFERROR('3. PROJET'!$J106,""))</f>
        <v/>
      </c>
      <c r="H92" s="728"/>
      <c r="I92" s="728"/>
      <c r="J92" s="728"/>
      <c r="K92" s="729"/>
      <c r="L92" s="486"/>
      <c r="M92" s="511"/>
      <c r="N92" s="511"/>
      <c r="O92" s="511"/>
      <c r="P92" s="511"/>
      <c r="Q92" s="511"/>
      <c r="R92" s="484"/>
      <c r="S92" s="485"/>
      <c r="T92" s="485"/>
      <c r="U92" s="486"/>
      <c r="W92" s="40"/>
      <c r="X92" s="40"/>
    </row>
    <row r="93" spans="1:24" ht="18" customHeight="1" thickBot="1" x14ac:dyDescent="0.4">
      <c r="A93" s="40"/>
      <c r="B93" s="40"/>
      <c r="C93" s="743" t="s">
        <v>414</v>
      </c>
      <c r="D93" s="744"/>
      <c r="E93" s="744"/>
      <c r="F93" s="744"/>
      <c r="G93" s="727" t="str">
        <f>IF('3. PROJET'!$J107="","",IFERROR('3. PROJET'!$J107,""))</f>
        <v/>
      </c>
      <c r="H93" s="728"/>
      <c r="I93" s="728"/>
      <c r="J93" s="728"/>
      <c r="K93" s="729"/>
      <c r="L93" s="489"/>
      <c r="M93" s="581"/>
      <c r="N93" s="581"/>
      <c r="O93" s="581"/>
      <c r="P93" s="581"/>
      <c r="Q93" s="581"/>
      <c r="R93" s="487"/>
      <c r="S93" s="488"/>
      <c r="T93" s="488"/>
      <c r="U93" s="489"/>
      <c r="W93" s="40"/>
      <c r="X93" s="40"/>
    </row>
    <row r="94" spans="1:24" ht="18" customHeight="1" thickBot="1" x14ac:dyDescent="0.4">
      <c r="A94" s="40"/>
      <c r="B94" s="40"/>
      <c r="C94" s="743" t="s">
        <v>415</v>
      </c>
      <c r="D94" s="744"/>
      <c r="E94" s="744"/>
      <c r="F94" s="744"/>
      <c r="G94" s="727" t="str">
        <f>IF('3. PROJET'!$J108="","",IFERROR('3. PROJET'!$J108,""))</f>
        <v/>
      </c>
      <c r="H94" s="728"/>
      <c r="I94" s="728"/>
      <c r="J94" s="728"/>
      <c r="K94" s="729"/>
      <c r="L94" s="486"/>
      <c r="M94" s="511"/>
      <c r="N94" s="511"/>
      <c r="O94" s="511"/>
      <c r="P94" s="511"/>
      <c r="Q94" s="511"/>
      <c r="R94" s="484"/>
      <c r="S94" s="485"/>
      <c r="T94" s="485"/>
      <c r="U94" s="486"/>
      <c r="W94" s="40"/>
      <c r="X94" s="40"/>
    </row>
    <row r="95" spans="1:24" ht="18" customHeight="1" thickBot="1" x14ac:dyDescent="0.4">
      <c r="A95" s="40"/>
      <c r="B95" s="40"/>
      <c r="C95" s="743" t="s">
        <v>416</v>
      </c>
      <c r="D95" s="744"/>
      <c r="E95" s="744"/>
      <c r="F95" s="744"/>
      <c r="G95" s="727" t="str">
        <f>IF('3. PROJET'!$J109="","",IFERROR('3. PROJET'!$J109,""))</f>
        <v/>
      </c>
      <c r="H95" s="728"/>
      <c r="I95" s="728"/>
      <c r="J95" s="728"/>
      <c r="K95" s="729"/>
      <c r="L95" s="489"/>
      <c r="M95" s="581"/>
      <c r="N95" s="581"/>
      <c r="O95" s="581"/>
      <c r="P95" s="581"/>
      <c r="Q95" s="581"/>
      <c r="R95" s="487"/>
      <c r="S95" s="488"/>
      <c r="T95" s="488"/>
      <c r="U95" s="489"/>
      <c r="W95" s="40"/>
      <c r="X95" s="40"/>
    </row>
    <row r="96" spans="1:24" ht="18" customHeight="1" thickBot="1" x14ac:dyDescent="0.4">
      <c r="A96" s="40"/>
      <c r="B96" s="40"/>
      <c r="C96" s="743" t="s">
        <v>417</v>
      </c>
      <c r="D96" s="744"/>
      <c r="E96" s="744"/>
      <c r="F96" s="744"/>
      <c r="G96" s="727" t="str">
        <f>IF('3. PROJET'!$J110="","",IFERROR('3. PROJET'!$J110,""))</f>
        <v/>
      </c>
      <c r="H96" s="728"/>
      <c r="I96" s="728"/>
      <c r="J96" s="728"/>
      <c r="K96" s="729"/>
      <c r="L96" s="486"/>
      <c r="M96" s="511"/>
      <c r="N96" s="511"/>
      <c r="O96" s="511"/>
      <c r="P96" s="511"/>
      <c r="Q96" s="511"/>
      <c r="R96" s="484"/>
      <c r="S96" s="485"/>
      <c r="T96" s="485"/>
      <c r="U96" s="486"/>
      <c r="W96" s="40"/>
      <c r="X96" s="40"/>
    </row>
    <row r="97" spans="1:24" ht="18" customHeight="1" thickBot="1" x14ac:dyDescent="0.4">
      <c r="C97" s="743" t="s">
        <v>418</v>
      </c>
      <c r="D97" s="744"/>
      <c r="E97" s="744"/>
      <c r="F97" s="744"/>
      <c r="G97" s="727" t="str">
        <f>IF('3. PROJET'!$J111="","",IFERROR('3. PROJET'!$J111,""))</f>
        <v/>
      </c>
      <c r="H97" s="728"/>
      <c r="I97" s="728"/>
      <c r="J97" s="728"/>
      <c r="K97" s="729"/>
      <c r="L97" s="489"/>
      <c r="M97" s="581"/>
      <c r="N97" s="581"/>
      <c r="O97" s="581"/>
      <c r="P97" s="581"/>
      <c r="Q97" s="581"/>
      <c r="R97" s="487"/>
      <c r="S97" s="488"/>
      <c r="T97" s="488"/>
      <c r="U97" s="489"/>
    </row>
    <row r="98" spans="1:24" ht="18" customHeight="1" thickBot="1" x14ac:dyDescent="0.4">
      <c r="A98" s="40"/>
      <c r="B98" s="40"/>
      <c r="C98" s="786" t="s">
        <v>419</v>
      </c>
      <c r="D98" s="787"/>
      <c r="E98" s="787"/>
      <c r="F98" s="787"/>
      <c r="G98" s="733" t="str">
        <f>IF('3. PROJET'!$J112="","",IFERROR('3. PROJET'!$J112,""))</f>
        <v/>
      </c>
      <c r="H98" s="734"/>
      <c r="I98" s="734"/>
      <c r="J98" s="734"/>
      <c r="K98" s="735"/>
      <c r="L98" s="486"/>
      <c r="M98" s="511"/>
      <c r="N98" s="511"/>
      <c r="O98" s="511"/>
      <c r="P98" s="511"/>
      <c r="Q98" s="511"/>
      <c r="R98" s="484"/>
      <c r="S98" s="485"/>
      <c r="T98" s="485"/>
      <c r="U98" s="486"/>
      <c r="W98" s="40"/>
      <c r="X98" s="40"/>
    </row>
    <row r="99" spans="1:24" ht="18" customHeight="1" thickBot="1" x14ac:dyDescent="0.4">
      <c r="C99" s="743" t="s">
        <v>420</v>
      </c>
      <c r="D99" s="744"/>
      <c r="E99" s="744"/>
      <c r="F99" s="744"/>
      <c r="G99" s="727" t="str">
        <f>IF('3. PROJET'!$J113="","",IFERROR('3. PROJET'!$J113,""))</f>
        <v/>
      </c>
      <c r="H99" s="728"/>
      <c r="I99" s="728"/>
      <c r="J99" s="728"/>
      <c r="K99" s="729"/>
      <c r="L99" s="489"/>
      <c r="M99" s="581"/>
      <c r="N99" s="581"/>
      <c r="O99" s="581"/>
      <c r="P99" s="581"/>
      <c r="Q99" s="581"/>
      <c r="R99" s="487"/>
      <c r="S99" s="488"/>
      <c r="T99" s="488"/>
      <c r="U99" s="489"/>
    </row>
    <row r="100" spans="1:24" ht="18" customHeight="1" thickBot="1" x14ac:dyDescent="0.4">
      <c r="A100" s="40"/>
      <c r="B100" s="40"/>
      <c r="C100" s="743" t="s">
        <v>421</v>
      </c>
      <c r="D100" s="744"/>
      <c r="E100" s="744"/>
      <c r="F100" s="744"/>
      <c r="G100" s="727" t="str">
        <f>IF('3. PROJET'!$J114="","",IFERROR('3. PROJET'!$J114,""))</f>
        <v/>
      </c>
      <c r="H100" s="728"/>
      <c r="I100" s="728"/>
      <c r="J100" s="728"/>
      <c r="K100" s="729"/>
      <c r="L100" s="486"/>
      <c r="M100" s="511"/>
      <c r="N100" s="511"/>
      <c r="O100" s="511"/>
      <c r="P100" s="511"/>
      <c r="Q100" s="511"/>
      <c r="R100" s="484"/>
      <c r="S100" s="485"/>
      <c r="T100" s="485"/>
      <c r="U100" s="486"/>
      <c r="W100" s="40"/>
      <c r="X100" s="40"/>
    </row>
    <row r="101" spans="1:24" ht="18" customHeight="1" thickBot="1" x14ac:dyDescent="0.4">
      <c r="A101" s="40"/>
      <c r="B101" s="40"/>
      <c r="C101" s="743" t="s">
        <v>422</v>
      </c>
      <c r="D101" s="744"/>
      <c r="E101" s="744"/>
      <c r="F101" s="744"/>
      <c r="G101" s="727" t="str">
        <f>IF('3. PROJET'!$J115="","",IFERROR('3. PROJET'!$J115,""))</f>
        <v/>
      </c>
      <c r="H101" s="728"/>
      <c r="I101" s="728"/>
      <c r="J101" s="728"/>
      <c r="K101" s="729"/>
      <c r="L101" s="489"/>
      <c r="M101" s="581"/>
      <c r="N101" s="581"/>
      <c r="O101" s="581"/>
      <c r="P101" s="581"/>
      <c r="Q101" s="581"/>
      <c r="R101" s="487"/>
      <c r="S101" s="488"/>
      <c r="T101" s="488"/>
      <c r="U101" s="489"/>
      <c r="W101" s="40"/>
      <c r="X101" s="40"/>
    </row>
    <row r="102" spans="1:24" ht="18" customHeight="1" thickBot="1" x14ac:dyDescent="0.4">
      <c r="A102" s="40"/>
      <c r="B102" s="40"/>
      <c r="C102" s="743" t="s">
        <v>401</v>
      </c>
      <c r="D102" s="744"/>
      <c r="E102" s="744"/>
      <c r="F102" s="744"/>
      <c r="G102" s="727" t="str">
        <f>IF('3. PROJET'!$J116="","",IFERROR('3. PROJET'!$J116,""))</f>
        <v/>
      </c>
      <c r="H102" s="728"/>
      <c r="I102" s="728"/>
      <c r="J102" s="728"/>
      <c r="K102" s="729"/>
      <c r="L102" s="486"/>
      <c r="M102" s="511"/>
      <c r="N102" s="511"/>
      <c r="O102" s="511"/>
      <c r="P102" s="511"/>
      <c r="Q102" s="511"/>
      <c r="R102" s="484"/>
      <c r="S102" s="485"/>
      <c r="T102" s="485"/>
      <c r="U102" s="486"/>
      <c r="W102" s="40"/>
      <c r="X102" s="40"/>
    </row>
    <row r="103" spans="1:24" ht="18" customHeight="1" thickBot="1" x14ac:dyDescent="0.4">
      <c r="C103" s="743" t="s">
        <v>401</v>
      </c>
      <c r="D103" s="744"/>
      <c r="E103" s="744"/>
      <c r="F103" s="744"/>
      <c r="G103" s="727" t="str">
        <f>IF('3. PROJET'!$J117="","",IFERROR('3. PROJET'!$J117,""))</f>
        <v/>
      </c>
      <c r="H103" s="728"/>
      <c r="I103" s="728"/>
      <c r="J103" s="728"/>
      <c r="K103" s="729"/>
      <c r="L103" s="489"/>
      <c r="M103" s="581"/>
      <c r="N103" s="581"/>
      <c r="O103" s="581"/>
      <c r="P103" s="581"/>
      <c r="Q103" s="581"/>
      <c r="R103" s="487"/>
      <c r="S103" s="488"/>
      <c r="T103" s="488"/>
      <c r="U103" s="489"/>
    </row>
    <row r="104" spans="1:24" ht="18" customHeight="1" thickBot="1" x14ac:dyDescent="0.4">
      <c r="A104" s="40"/>
      <c r="B104" s="40"/>
      <c r="C104" s="786" t="s">
        <v>401</v>
      </c>
      <c r="D104" s="787"/>
      <c r="E104" s="787"/>
      <c r="F104" s="788"/>
      <c r="G104" s="734" t="str">
        <f>IF('3. PROJET'!$J118="","",IFERROR('3. PROJET'!$J118,""))</f>
        <v/>
      </c>
      <c r="H104" s="734"/>
      <c r="I104" s="734"/>
      <c r="J104" s="734"/>
      <c r="K104" s="735"/>
      <c r="L104" s="520"/>
      <c r="M104" s="510"/>
      <c r="N104" s="510"/>
      <c r="O104" s="510"/>
      <c r="P104" s="510"/>
      <c r="Q104" s="510"/>
      <c r="R104" s="518"/>
      <c r="S104" s="519"/>
      <c r="T104" s="519"/>
      <c r="U104" s="520"/>
      <c r="W104" s="40"/>
      <c r="X104" s="40"/>
    </row>
    <row r="105" spans="1:24" ht="7.5" customHeight="1" x14ac:dyDescent="0.35">
      <c r="C105" s="10"/>
      <c r="D105" s="10"/>
      <c r="E105" s="10"/>
      <c r="T105" s="4"/>
      <c r="U105" s="4"/>
      <c r="V105" s="4"/>
    </row>
    <row r="106" spans="1:24" ht="12" customHeight="1" x14ac:dyDescent="0.35"/>
    <row r="107" spans="1:24" ht="16.5" customHeight="1" thickBot="1" x14ac:dyDescent="0.4">
      <c r="A107" s="2"/>
      <c r="B107" s="2"/>
      <c r="C107" s="573" t="s">
        <v>716</v>
      </c>
      <c r="D107" s="573"/>
      <c r="E107" s="573"/>
      <c r="F107" s="573" t="s">
        <v>717</v>
      </c>
      <c r="G107" s="573"/>
      <c r="H107" s="573"/>
      <c r="I107" s="573"/>
      <c r="J107" s="573" t="s">
        <v>715</v>
      </c>
      <c r="K107" s="573"/>
      <c r="L107" s="573"/>
      <c r="M107" s="573"/>
      <c r="N107" s="573" t="s">
        <v>827</v>
      </c>
      <c r="O107" s="573"/>
      <c r="P107" s="573"/>
      <c r="Q107" s="573"/>
      <c r="R107" s="573"/>
      <c r="S107" s="573"/>
      <c r="T107" s="573"/>
      <c r="U107" s="573"/>
      <c r="V107" s="162"/>
      <c r="W107" s="39"/>
      <c r="X107" s="39"/>
    </row>
    <row r="108" spans="1:24" ht="27" customHeight="1" thickBot="1" x14ac:dyDescent="0.4">
      <c r="A108" s="40"/>
      <c r="B108" s="40"/>
      <c r="C108" s="750" t="s">
        <v>403</v>
      </c>
      <c r="D108" s="751"/>
      <c r="E108" s="751"/>
      <c r="F108" s="783" t="str">
        <f>IF('3. PROJET'!$F124="","",IFERROR('3. PROJET'!$F124,""))</f>
        <v/>
      </c>
      <c r="G108" s="783"/>
      <c r="H108" s="783"/>
      <c r="I108" s="783"/>
      <c r="J108" s="784"/>
      <c r="K108" s="784"/>
      <c r="L108" s="784"/>
      <c r="M108" s="785"/>
      <c r="N108" s="630"/>
      <c r="O108" s="631"/>
      <c r="P108" s="631"/>
      <c r="Q108" s="631"/>
      <c r="R108" s="631"/>
      <c r="S108" s="631"/>
      <c r="T108" s="631"/>
      <c r="U108" s="631"/>
      <c r="V108" s="632"/>
      <c r="W108" s="39"/>
      <c r="X108" s="39"/>
    </row>
    <row r="109" spans="1:24" ht="27" customHeight="1" thickBot="1" x14ac:dyDescent="0.4">
      <c r="A109" s="40"/>
      <c r="B109" s="40"/>
      <c r="C109" s="736" t="s">
        <v>404</v>
      </c>
      <c r="D109" s="737"/>
      <c r="E109" s="737"/>
      <c r="F109" s="732" t="str">
        <f>IF('3. PROJET'!$F125="","",IFERROR('3. PROJET'!$F125,""))</f>
        <v/>
      </c>
      <c r="G109" s="732"/>
      <c r="H109" s="732"/>
      <c r="I109" s="732"/>
      <c r="J109" s="730"/>
      <c r="K109" s="730"/>
      <c r="L109" s="730"/>
      <c r="M109" s="731"/>
      <c r="N109" s="620"/>
      <c r="O109" s="621"/>
      <c r="P109" s="621"/>
      <c r="Q109" s="621"/>
      <c r="R109" s="621"/>
      <c r="S109" s="621"/>
      <c r="T109" s="621"/>
      <c r="U109" s="621"/>
      <c r="V109" s="622"/>
      <c r="W109" s="39"/>
      <c r="X109" s="39"/>
    </row>
    <row r="110" spans="1:24" ht="27" customHeight="1" thickBot="1" x14ac:dyDescent="0.4">
      <c r="A110" s="40"/>
      <c r="B110" s="40"/>
      <c r="C110" s="736" t="s">
        <v>405</v>
      </c>
      <c r="D110" s="737"/>
      <c r="E110" s="737"/>
      <c r="F110" s="732" t="str">
        <f>IF('3. PROJET'!$F126="","",IFERROR('3. PROJET'!$F126,""))</f>
        <v/>
      </c>
      <c r="G110" s="732"/>
      <c r="H110" s="732"/>
      <c r="I110" s="732"/>
      <c r="J110" s="738"/>
      <c r="K110" s="738"/>
      <c r="L110" s="738"/>
      <c r="M110" s="739"/>
      <c r="N110" s="617"/>
      <c r="O110" s="618"/>
      <c r="P110" s="618"/>
      <c r="Q110" s="618"/>
      <c r="R110" s="618"/>
      <c r="S110" s="618"/>
      <c r="T110" s="618"/>
      <c r="U110" s="618"/>
      <c r="V110" s="619"/>
      <c r="W110" s="40"/>
      <c r="X110" s="40"/>
    </row>
    <row r="111" spans="1:24" ht="27" customHeight="1" thickBot="1" x14ac:dyDescent="0.4">
      <c r="A111" s="40"/>
      <c r="B111" s="40"/>
      <c r="C111" s="736" t="s">
        <v>406</v>
      </c>
      <c r="D111" s="737"/>
      <c r="E111" s="737"/>
      <c r="F111" s="732" t="str">
        <f>IF('3. PROJET'!$F127="","",IFERROR('3. PROJET'!$F127,""))</f>
        <v/>
      </c>
      <c r="G111" s="732"/>
      <c r="H111" s="732"/>
      <c r="I111" s="732"/>
      <c r="J111" s="730"/>
      <c r="K111" s="730"/>
      <c r="L111" s="730"/>
      <c r="M111" s="731"/>
      <c r="N111" s="620"/>
      <c r="O111" s="621"/>
      <c r="P111" s="621"/>
      <c r="Q111" s="621"/>
      <c r="R111" s="621"/>
      <c r="S111" s="621"/>
      <c r="T111" s="621"/>
      <c r="U111" s="621"/>
      <c r="V111" s="622"/>
      <c r="W111" s="40"/>
      <c r="X111" s="40"/>
    </row>
    <row r="112" spans="1:24" ht="27" customHeight="1" thickBot="1" x14ac:dyDescent="0.4">
      <c r="C112" s="736" t="s">
        <v>401</v>
      </c>
      <c r="D112" s="737"/>
      <c r="E112" s="737"/>
      <c r="F112" s="732" t="str">
        <f>IF('3. PROJET'!$F128="","",IFERROR('3. PROJET'!$F128,""))</f>
        <v/>
      </c>
      <c r="G112" s="732"/>
      <c r="H112" s="732"/>
      <c r="I112" s="732"/>
      <c r="J112" s="738"/>
      <c r="K112" s="738"/>
      <c r="L112" s="738"/>
      <c r="M112" s="739"/>
      <c r="N112" s="617"/>
      <c r="O112" s="618"/>
      <c r="P112" s="618"/>
      <c r="Q112" s="618"/>
      <c r="R112" s="618"/>
      <c r="S112" s="618"/>
      <c r="T112" s="618"/>
      <c r="U112" s="618"/>
      <c r="V112" s="619"/>
    </row>
    <row r="113" spans="1:24" ht="27" customHeight="1" thickBot="1" x14ac:dyDescent="0.4">
      <c r="C113" s="736" t="s">
        <v>401</v>
      </c>
      <c r="D113" s="737"/>
      <c r="E113" s="737"/>
      <c r="F113" s="732" t="str">
        <f>IF('3. PROJET'!$F129="","",IFERROR('3. PROJET'!$F129,""))</f>
        <v/>
      </c>
      <c r="G113" s="732"/>
      <c r="H113" s="732"/>
      <c r="I113" s="732"/>
      <c r="J113" s="730"/>
      <c r="K113" s="730"/>
      <c r="L113" s="730"/>
      <c r="M113" s="731"/>
      <c r="N113" s="620"/>
      <c r="O113" s="621"/>
      <c r="P113" s="621"/>
      <c r="Q113" s="621"/>
      <c r="R113" s="621"/>
      <c r="S113" s="621"/>
      <c r="T113" s="621"/>
      <c r="U113" s="621"/>
      <c r="V113" s="622"/>
    </row>
    <row r="114" spans="1:24" ht="27" customHeight="1" thickBot="1" x14ac:dyDescent="0.4">
      <c r="A114" s="40"/>
      <c r="B114" s="40"/>
      <c r="C114" s="745" t="s">
        <v>401</v>
      </c>
      <c r="D114" s="746"/>
      <c r="E114" s="746"/>
      <c r="F114" s="747" t="str">
        <f>IF('3. PROJET'!$F130="","",IFERROR('3. PROJET'!$F130,""))</f>
        <v/>
      </c>
      <c r="G114" s="747"/>
      <c r="H114" s="747"/>
      <c r="I114" s="747"/>
      <c r="J114" s="748"/>
      <c r="K114" s="748"/>
      <c r="L114" s="748"/>
      <c r="M114" s="749"/>
      <c r="N114" s="623"/>
      <c r="O114" s="624"/>
      <c r="P114" s="624"/>
      <c r="Q114" s="624"/>
      <c r="R114" s="624"/>
      <c r="S114" s="624"/>
      <c r="T114" s="624"/>
      <c r="U114" s="624"/>
      <c r="V114" s="625"/>
      <c r="W114" s="40"/>
      <c r="X114" s="40"/>
    </row>
    <row r="115" spans="1:24" ht="7.5" customHeight="1" x14ac:dyDescent="0.35">
      <c r="C115" s="10"/>
      <c r="D115" s="10"/>
      <c r="E115" s="10"/>
      <c r="T115" s="4"/>
      <c r="U115" s="4"/>
      <c r="V115" s="4"/>
    </row>
    <row r="116" spans="1:24" ht="12" customHeight="1" x14ac:dyDescent="0.35"/>
    <row r="117" spans="1:24" ht="32" customHeight="1" x14ac:dyDescent="0.35">
      <c r="A117" s="4"/>
      <c r="C117" s="448" t="s">
        <v>737</v>
      </c>
      <c r="D117" s="448"/>
      <c r="E117" s="448"/>
      <c r="F117" s="448"/>
      <c r="G117" s="448"/>
      <c r="H117" s="448"/>
      <c r="I117" s="448"/>
      <c r="J117" s="448"/>
      <c r="K117" s="448"/>
      <c r="L117" s="448"/>
      <c r="M117" s="448"/>
      <c r="N117" s="448"/>
      <c r="O117" s="448"/>
      <c r="P117" s="448"/>
      <c r="Q117" s="448"/>
      <c r="R117" s="448"/>
      <c r="S117" s="448"/>
      <c r="T117" s="448"/>
      <c r="U117" s="448"/>
      <c r="V117" s="4"/>
    </row>
    <row r="118" spans="1:24" ht="7.5" customHeight="1" x14ac:dyDescent="0.35">
      <c r="C118" s="10"/>
      <c r="D118" s="10"/>
      <c r="E118" s="10"/>
      <c r="U118" s="4"/>
      <c r="V118" s="4"/>
    </row>
    <row r="119" spans="1:24" ht="45.25" customHeight="1" x14ac:dyDescent="0.35">
      <c r="A119" s="12"/>
      <c r="C119" s="698" t="s">
        <v>732</v>
      </c>
      <c r="D119" s="698"/>
      <c r="E119" s="698"/>
      <c r="F119" s="698"/>
      <c r="G119" s="698"/>
      <c r="H119" s="698"/>
      <c r="I119" s="698"/>
      <c r="J119" s="698"/>
      <c r="K119" s="698"/>
      <c r="L119" s="698"/>
      <c r="M119" s="698"/>
      <c r="N119" s="698"/>
      <c r="O119" s="698"/>
      <c r="P119" s="698"/>
      <c r="Q119" s="698"/>
      <c r="R119" s="698"/>
      <c r="S119" s="698"/>
      <c r="T119" s="698"/>
      <c r="U119" s="698"/>
      <c r="V119" s="698"/>
    </row>
    <row r="120" spans="1:24" ht="7.5" customHeight="1" x14ac:dyDescent="0.35">
      <c r="C120" s="10"/>
      <c r="D120" s="10"/>
      <c r="E120" s="10"/>
      <c r="U120" s="4"/>
      <c r="V120" s="4"/>
    </row>
    <row r="121" spans="1:24" ht="12" customHeight="1" x14ac:dyDescent="0.35">
      <c r="C121" s="10"/>
      <c r="D121" s="10"/>
      <c r="E121" s="10"/>
      <c r="U121" s="4"/>
      <c r="V121" s="4"/>
    </row>
    <row r="122" spans="1:24" ht="16" thickBot="1" x14ac:dyDescent="0.4">
      <c r="B122"/>
      <c r="C122" s="606" t="s">
        <v>387</v>
      </c>
      <c r="D122" s="606"/>
      <c r="E122" s="606"/>
      <c r="F122" s="606"/>
      <c r="G122" s="606"/>
      <c r="H122" s="606"/>
      <c r="I122" s="20"/>
      <c r="J122" s="436"/>
      <c r="K122" s="20"/>
      <c r="L122" s="20"/>
      <c r="M122" s="20"/>
      <c r="N122" s="20"/>
      <c r="O122" s="20"/>
      <c r="P122" s="20"/>
      <c r="Q122" s="20"/>
      <c r="R122" s="20"/>
      <c r="S122" s="20"/>
      <c r="T122" s="20"/>
      <c r="U122" s="20"/>
      <c r="V122" s="20"/>
    </row>
    <row r="123" spans="1:24" ht="16.5" thickTop="1" thickBot="1" x14ac:dyDescent="0.4">
      <c r="B123"/>
      <c r="C123" s="606"/>
      <c r="D123" s="606"/>
      <c r="E123" s="606"/>
      <c r="F123" s="606"/>
      <c r="G123" s="606"/>
      <c r="H123" s="606"/>
      <c r="I123" s="19"/>
      <c r="J123" s="436"/>
      <c r="K123" s="19"/>
      <c r="L123" s="19"/>
      <c r="M123" s="19"/>
      <c r="N123" s="19"/>
      <c r="O123" s="19"/>
      <c r="P123" s="19"/>
      <c r="Q123" s="19"/>
      <c r="R123" s="19"/>
      <c r="S123" s="19"/>
      <c r="T123" s="19"/>
      <c r="U123" s="19"/>
      <c r="V123" s="20"/>
    </row>
    <row r="124" spans="1:24" ht="12" customHeight="1" thickTop="1" x14ac:dyDescent="0.35">
      <c r="H124" s="22"/>
      <c r="I124" s="22"/>
      <c r="R124" s="21"/>
      <c r="S124" s="21"/>
    </row>
    <row r="125" spans="1:24" ht="15.5" customHeight="1" x14ac:dyDescent="0.35">
      <c r="C125" s="435" t="s">
        <v>388</v>
      </c>
      <c r="D125" s="435"/>
      <c r="E125" s="435"/>
      <c r="F125" s="435"/>
      <c r="G125" s="435"/>
      <c r="H125" s="435"/>
      <c r="I125" s="435"/>
      <c r="J125" s="435"/>
      <c r="K125" s="435"/>
      <c r="L125" s="435"/>
      <c r="M125" s="435"/>
      <c r="N125" s="435"/>
      <c r="O125" s="435"/>
      <c r="P125" s="435"/>
      <c r="Q125" s="435"/>
      <c r="R125" s="435"/>
      <c r="S125" s="435"/>
      <c r="T125" s="435"/>
      <c r="U125" s="435"/>
    </row>
    <row r="126" spans="1:24" x14ac:dyDescent="0.35">
      <c r="B126"/>
      <c r="C126" s="424" t="s">
        <v>734</v>
      </c>
      <c r="D126" s="424"/>
      <c r="E126" s="424"/>
      <c r="F126" s="424"/>
      <c r="G126" s="424"/>
      <c r="H126" s="424"/>
      <c r="I126" s="424"/>
      <c r="J126" s="424"/>
      <c r="K126" s="424"/>
      <c r="L126" s="424"/>
      <c r="M126" s="424"/>
      <c r="N126" s="424"/>
      <c r="O126" s="424"/>
      <c r="P126" s="424"/>
      <c r="Q126" s="424"/>
      <c r="R126" s="424"/>
      <c r="S126" s="424"/>
      <c r="T126" s="424"/>
      <c r="U126" s="424"/>
      <c r="V126" s="18"/>
    </row>
    <row r="127" spans="1:24" ht="7.5" customHeight="1" thickBot="1" x14ac:dyDescent="0.4">
      <c r="C127" s="10"/>
      <c r="D127" s="10"/>
      <c r="E127" s="10"/>
      <c r="U127" s="4"/>
      <c r="V127" s="4"/>
    </row>
    <row r="128" spans="1:24" ht="100" customHeight="1" thickBot="1" x14ac:dyDescent="0.4">
      <c r="C128" s="449"/>
      <c r="D128" s="450"/>
      <c r="E128" s="450"/>
      <c r="F128" s="450"/>
      <c r="G128" s="450"/>
      <c r="H128" s="450"/>
      <c r="I128" s="450"/>
      <c r="J128" s="450"/>
      <c r="K128" s="450"/>
      <c r="L128" s="450"/>
      <c r="M128" s="450"/>
      <c r="N128" s="450"/>
      <c r="O128" s="450"/>
      <c r="P128" s="450"/>
      <c r="Q128" s="450"/>
      <c r="R128" s="450"/>
      <c r="S128" s="450"/>
      <c r="T128" s="450"/>
      <c r="U128" s="450"/>
      <c r="V128" s="451"/>
    </row>
    <row r="129" spans="1:24" x14ac:dyDescent="0.35">
      <c r="C129" s="169" t="s">
        <v>738</v>
      </c>
      <c r="D129" s="47"/>
      <c r="P129" s="49"/>
      <c r="Q129" s="712" t="s">
        <v>349</v>
      </c>
      <c r="R129" s="712"/>
      <c r="S129" s="712"/>
      <c r="T129" s="712"/>
      <c r="U129" s="712"/>
      <c r="V129" s="50">
        <f>LEN(C128)</f>
        <v>0</v>
      </c>
    </row>
    <row r="130" spans="1:24" ht="7.5" customHeight="1" x14ac:dyDescent="0.35">
      <c r="C130" s="10"/>
      <c r="D130" s="10"/>
      <c r="E130" s="10"/>
      <c r="S130" s="4"/>
      <c r="T130" s="4"/>
    </row>
    <row r="131" spans="1:24" ht="12" customHeight="1" x14ac:dyDescent="0.35"/>
    <row r="132" spans="1:24" ht="32" customHeight="1" x14ac:dyDescent="0.35">
      <c r="A132" s="4"/>
      <c r="B132" s="42"/>
      <c r="C132" s="448" t="s">
        <v>722</v>
      </c>
      <c r="D132" s="448"/>
      <c r="E132" s="448"/>
      <c r="F132" s="448"/>
      <c r="G132" s="448"/>
      <c r="H132" s="448"/>
      <c r="I132" s="448"/>
      <c r="J132" s="448"/>
      <c r="K132" s="448"/>
      <c r="L132" s="448"/>
      <c r="M132" s="448"/>
      <c r="N132" s="448"/>
      <c r="O132" s="448"/>
      <c r="P132" s="448"/>
      <c r="Q132" s="448"/>
      <c r="R132" s="448"/>
      <c r="S132" s="448"/>
      <c r="T132" s="448"/>
      <c r="U132" s="448"/>
      <c r="V132" s="448"/>
      <c r="W132" s="448"/>
      <c r="X132" s="4"/>
    </row>
    <row r="133" spans="1:24" ht="7.5" customHeight="1" x14ac:dyDescent="0.35">
      <c r="C133" s="10"/>
      <c r="D133" s="10"/>
      <c r="E133" s="10"/>
      <c r="W133" s="4"/>
      <c r="X133" s="4"/>
    </row>
    <row r="134" spans="1:24" ht="15.5" x14ac:dyDescent="0.35">
      <c r="B134"/>
      <c r="C134" s="435" t="s">
        <v>693</v>
      </c>
      <c r="D134" s="435"/>
      <c r="E134" s="435"/>
      <c r="F134" s="435"/>
      <c r="G134" s="435"/>
      <c r="H134" s="435"/>
      <c r="I134" s="435"/>
      <c r="J134" s="435"/>
      <c r="K134" s="435"/>
      <c r="L134" s="435"/>
      <c r="M134" s="435"/>
      <c r="N134" s="435"/>
      <c r="O134" s="435"/>
      <c r="P134" s="435"/>
      <c r="Q134" s="435"/>
      <c r="R134" s="435"/>
      <c r="S134" s="435"/>
      <c r="T134" s="435"/>
      <c r="U134" s="435"/>
      <c r="V134" s="435"/>
      <c r="W134" s="20"/>
      <c r="X134" s="20"/>
    </row>
    <row r="135" spans="1:24" x14ac:dyDescent="0.35">
      <c r="B135"/>
      <c r="C135" s="424" t="s">
        <v>694</v>
      </c>
      <c r="D135" s="424"/>
      <c r="E135" s="424"/>
      <c r="F135" s="424"/>
      <c r="G135" s="424"/>
      <c r="H135" s="424"/>
      <c r="I135" s="424"/>
      <c r="J135" s="424"/>
      <c r="K135" s="424"/>
      <c r="L135" s="424"/>
      <c r="M135" s="424"/>
      <c r="N135" s="424"/>
      <c r="O135" s="424"/>
      <c r="P135" s="424"/>
      <c r="Q135" s="424"/>
      <c r="R135" s="424"/>
      <c r="S135" s="424"/>
      <c r="T135" s="424"/>
      <c r="U135" s="424"/>
      <c r="V135" s="424"/>
      <c r="W135" s="18"/>
      <c r="X135" s="18"/>
    </row>
    <row r="136" spans="1:24" ht="7.5" customHeight="1" thickBot="1" x14ac:dyDescent="0.4">
      <c r="C136" s="10"/>
      <c r="D136" s="10"/>
      <c r="E136" s="10"/>
      <c r="T136" s="4"/>
      <c r="U136" s="4"/>
      <c r="V136" s="4"/>
    </row>
    <row r="137" spans="1:24" ht="100" customHeight="1" thickBot="1" x14ac:dyDescent="0.4">
      <c r="C137" s="449"/>
      <c r="D137" s="450"/>
      <c r="E137" s="450"/>
      <c r="F137" s="450"/>
      <c r="G137" s="450"/>
      <c r="H137" s="450"/>
      <c r="I137" s="450"/>
      <c r="J137" s="450"/>
      <c r="K137" s="450"/>
      <c r="L137" s="450"/>
      <c r="M137" s="450"/>
      <c r="N137" s="450"/>
      <c r="O137" s="450"/>
      <c r="P137" s="450"/>
      <c r="Q137" s="450"/>
      <c r="R137" s="450"/>
      <c r="S137" s="450"/>
      <c r="T137" s="450"/>
      <c r="U137" s="450"/>
      <c r="V137" s="451"/>
    </row>
    <row r="138" spans="1:24" x14ac:dyDescent="0.35">
      <c r="C138" s="169" t="s">
        <v>738</v>
      </c>
      <c r="D138" s="47"/>
      <c r="P138" s="49"/>
      <c r="Q138" s="712" t="s">
        <v>349</v>
      </c>
      <c r="R138" s="712"/>
      <c r="S138" s="712"/>
      <c r="T138" s="712"/>
      <c r="U138" s="712"/>
      <c r="V138" s="50">
        <f>LEN(C137)</f>
        <v>0</v>
      </c>
    </row>
    <row r="139" spans="1:24" ht="7.5" customHeight="1" x14ac:dyDescent="0.35">
      <c r="C139" s="10"/>
      <c r="D139" s="10"/>
      <c r="E139" s="10"/>
      <c r="T139" s="4"/>
      <c r="U139" s="4"/>
      <c r="V139" s="4"/>
    </row>
    <row r="140" spans="1:24" ht="15.5" x14ac:dyDescent="0.35">
      <c r="B140"/>
      <c r="C140" s="435" t="s">
        <v>695</v>
      </c>
      <c r="D140" s="435"/>
      <c r="E140" s="435"/>
      <c r="F140" s="435"/>
      <c r="G140" s="435"/>
      <c r="H140" s="435"/>
      <c r="I140" s="435"/>
      <c r="J140" s="435"/>
      <c r="K140" s="435"/>
      <c r="L140" s="435"/>
      <c r="M140" s="435"/>
      <c r="N140" s="435"/>
      <c r="O140" s="435"/>
      <c r="P140" s="435"/>
      <c r="Q140" s="435"/>
      <c r="R140" s="435"/>
      <c r="S140" s="435"/>
      <c r="T140" s="435"/>
      <c r="U140" s="435"/>
      <c r="V140" s="435"/>
      <c r="W140" s="20"/>
      <c r="X140" s="20"/>
    </row>
    <row r="141" spans="1:24" x14ac:dyDescent="0.35">
      <c r="B141"/>
      <c r="C141" s="424" t="s">
        <v>696</v>
      </c>
      <c r="D141" s="424"/>
      <c r="E141" s="424"/>
      <c r="F141" s="424"/>
      <c r="G141" s="424"/>
      <c r="H141" s="424"/>
      <c r="I141" s="424"/>
      <c r="J141" s="424"/>
      <c r="K141" s="424"/>
      <c r="L141" s="424"/>
      <c r="M141" s="424"/>
      <c r="N141" s="424"/>
      <c r="O141" s="424"/>
      <c r="P141" s="424"/>
      <c r="Q141" s="424"/>
      <c r="R141" s="424"/>
      <c r="S141" s="424"/>
      <c r="T141" s="424"/>
      <c r="U141" s="424"/>
      <c r="V141" s="424"/>
      <c r="W141" s="18"/>
      <c r="X141" s="18"/>
    </row>
    <row r="142" spans="1:24" ht="7.5" customHeight="1" thickBot="1" x14ac:dyDescent="0.4">
      <c r="C142" s="10"/>
      <c r="D142" s="10"/>
      <c r="E142" s="10"/>
      <c r="T142" s="4"/>
      <c r="U142" s="4"/>
      <c r="V142" s="4"/>
    </row>
    <row r="143" spans="1:24" ht="100" customHeight="1" thickBot="1" x14ac:dyDescent="0.4">
      <c r="C143" s="449"/>
      <c r="D143" s="450"/>
      <c r="E143" s="450"/>
      <c r="F143" s="450"/>
      <c r="G143" s="450"/>
      <c r="H143" s="450"/>
      <c r="I143" s="450"/>
      <c r="J143" s="450"/>
      <c r="K143" s="450"/>
      <c r="L143" s="450"/>
      <c r="M143" s="450"/>
      <c r="N143" s="450"/>
      <c r="O143" s="450"/>
      <c r="P143" s="450"/>
      <c r="Q143" s="450"/>
      <c r="R143" s="450"/>
      <c r="S143" s="450"/>
      <c r="T143" s="450"/>
      <c r="U143" s="450"/>
      <c r="V143" s="451"/>
    </row>
    <row r="144" spans="1:24" x14ac:dyDescent="0.35">
      <c r="C144" s="169" t="s">
        <v>738</v>
      </c>
      <c r="D144" s="47"/>
      <c r="P144" s="49"/>
      <c r="Q144" s="712" t="s">
        <v>349</v>
      </c>
      <c r="R144" s="712"/>
      <c r="S144" s="712"/>
      <c r="T144" s="712"/>
      <c r="U144" s="712"/>
      <c r="V144" s="50">
        <f>LEN(C143)</f>
        <v>0</v>
      </c>
    </row>
    <row r="145" spans="2:24" ht="7.5" customHeight="1" x14ac:dyDescent="0.35">
      <c r="C145" s="10"/>
      <c r="D145" s="10"/>
      <c r="E145" s="10"/>
      <c r="T145" s="4"/>
      <c r="U145" s="4"/>
      <c r="V145" s="4"/>
    </row>
    <row r="146" spans="2:24" ht="15.5" x14ac:dyDescent="0.35">
      <c r="B146"/>
      <c r="C146" s="435" t="s">
        <v>697</v>
      </c>
      <c r="D146" s="435"/>
      <c r="E146" s="435"/>
      <c r="F146" s="435"/>
      <c r="G146" s="435"/>
      <c r="H146" s="435"/>
      <c r="I146" s="435"/>
      <c r="J146" s="435"/>
      <c r="K146" s="435"/>
      <c r="L146" s="435"/>
      <c r="M146" s="435"/>
      <c r="N146" s="435"/>
      <c r="O146" s="435"/>
      <c r="P146" s="435"/>
      <c r="Q146" s="435"/>
      <c r="R146" s="435"/>
      <c r="S146" s="435"/>
      <c r="T146" s="435"/>
      <c r="U146" s="435"/>
      <c r="V146" s="435"/>
      <c r="W146" s="20"/>
      <c r="X146" s="20"/>
    </row>
    <row r="147" spans="2:24" x14ac:dyDescent="0.35">
      <c r="B147"/>
      <c r="C147" s="424" t="s">
        <v>698</v>
      </c>
      <c r="D147" s="424"/>
      <c r="E147" s="424"/>
      <c r="F147" s="424"/>
      <c r="G147" s="424"/>
      <c r="H147" s="424"/>
      <c r="I147" s="424"/>
      <c r="J147" s="424"/>
      <c r="K147" s="424"/>
      <c r="L147" s="424"/>
      <c r="M147" s="424"/>
      <c r="N147" s="424"/>
      <c r="O147" s="424"/>
      <c r="P147" s="424"/>
      <c r="Q147" s="424"/>
      <c r="R147" s="424"/>
      <c r="S147" s="424"/>
      <c r="T147" s="424"/>
      <c r="U147" s="424"/>
      <c r="V147" s="424"/>
      <c r="W147" s="18"/>
      <c r="X147" s="18"/>
    </row>
    <row r="148" spans="2:24" ht="7.5" customHeight="1" thickBot="1" x14ac:dyDescent="0.4">
      <c r="C148" s="10"/>
      <c r="D148" s="10"/>
      <c r="E148" s="10"/>
      <c r="T148" s="4"/>
      <c r="U148" s="4"/>
      <c r="V148" s="4"/>
    </row>
    <row r="149" spans="2:24" ht="100" customHeight="1" thickBot="1" x14ac:dyDescent="0.4">
      <c r="C149" s="449"/>
      <c r="D149" s="450"/>
      <c r="E149" s="450"/>
      <c r="F149" s="450"/>
      <c r="G149" s="450"/>
      <c r="H149" s="450"/>
      <c r="I149" s="450"/>
      <c r="J149" s="450"/>
      <c r="K149" s="450"/>
      <c r="L149" s="450"/>
      <c r="M149" s="450"/>
      <c r="N149" s="450"/>
      <c r="O149" s="450"/>
      <c r="P149" s="450"/>
      <c r="Q149" s="450"/>
      <c r="R149" s="450"/>
      <c r="S149" s="450"/>
      <c r="T149" s="450"/>
      <c r="U149" s="450"/>
      <c r="V149" s="451"/>
    </row>
    <row r="150" spans="2:24" x14ac:dyDescent="0.35">
      <c r="C150" s="169" t="s">
        <v>738</v>
      </c>
      <c r="D150" s="47"/>
      <c r="P150" s="49"/>
      <c r="Q150" s="712" t="s">
        <v>349</v>
      </c>
      <c r="R150" s="712"/>
      <c r="S150" s="712"/>
      <c r="T150" s="712"/>
      <c r="U150" s="712"/>
      <c r="V150" s="50">
        <f>LEN(C149)</f>
        <v>0</v>
      </c>
    </row>
    <row r="151" spans="2:24" ht="7.5" customHeight="1" x14ac:dyDescent="0.35">
      <c r="C151" s="10"/>
      <c r="D151" s="10"/>
      <c r="E151" s="10"/>
      <c r="T151" s="4"/>
      <c r="U151" s="4"/>
      <c r="V151" s="4"/>
    </row>
    <row r="152" spans="2:24" ht="15.5" x14ac:dyDescent="0.35">
      <c r="B152"/>
      <c r="C152" s="435" t="s">
        <v>699</v>
      </c>
      <c r="D152" s="435"/>
      <c r="E152" s="435"/>
      <c r="F152" s="435"/>
      <c r="G152" s="435"/>
      <c r="H152" s="435"/>
      <c r="I152" s="435"/>
      <c r="J152" s="435"/>
      <c r="K152" s="435"/>
      <c r="L152" s="435"/>
      <c r="M152" s="435"/>
      <c r="N152" s="435"/>
      <c r="O152" s="435"/>
      <c r="P152" s="435"/>
      <c r="Q152" s="435"/>
      <c r="R152" s="435"/>
      <c r="S152" s="435"/>
      <c r="T152" s="435"/>
      <c r="U152" s="435"/>
      <c r="V152" s="435"/>
      <c r="W152" s="20"/>
      <c r="X152" s="20"/>
    </row>
    <row r="153" spans="2:24" x14ac:dyDescent="0.35">
      <c r="B153"/>
      <c r="C153" s="424" t="s">
        <v>700</v>
      </c>
      <c r="D153" s="424"/>
      <c r="E153" s="424"/>
      <c r="F153" s="424"/>
      <c r="G153" s="424"/>
      <c r="H153" s="424"/>
      <c r="I153" s="424"/>
      <c r="J153" s="424"/>
      <c r="K153" s="424"/>
      <c r="L153" s="424"/>
      <c r="M153" s="424"/>
      <c r="N153" s="424"/>
      <c r="O153" s="424"/>
      <c r="P153" s="424"/>
      <c r="Q153" s="424"/>
      <c r="R153" s="424"/>
      <c r="S153" s="424"/>
      <c r="T153" s="424"/>
      <c r="U153" s="424"/>
      <c r="V153" s="424"/>
      <c r="W153" s="18"/>
      <c r="X153" s="18"/>
    </row>
    <row r="154" spans="2:24" ht="7.5" customHeight="1" thickBot="1" x14ac:dyDescent="0.4">
      <c r="C154" s="10"/>
      <c r="D154" s="10"/>
      <c r="E154" s="10"/>
      <c r="T154" s="4"/>
      <c r="U154" s="4"/>
      <c r="V154" s="4"/>
    </row>
    <row r="155" spans="2:24" ht="100" customHeight="1" thickBot="1" x14ac:dyDescent="0.4">
      <c r="C155" s="449"/>
      <c r="D155" s="450"/>
      <c r="E155" s="450"/>
      <c r="F155" s="450"/>
      <c r="G155" s="450"/>
      <c r="H155" s="450"/>
      <c r="I155" s="450"/>
      <c r="J155" s="450"/>
      <c r="K155" s="450"/>
      <c r="L155" s="450"/>
      <c r="M155" s="450"/>
      <c r="N155" s="450"/>
      <c r="O155" s="450"/>
      <c r="P155" s="450"/>
      <c r="Q155" s="450"/>
      <c r="R155" s="450"/>
      <c r="S155" s="450"/>
      <c r="T155" s="450"/>
      <c r="U155" s="450"/>
      <c r="V155" s="451"/>
    </row>
    <row r="156" spans="2:24" x14ac:dyDescent="0.35">
      <c r="C156" s="169" t="s">
        <v>738</v>
      </c>
      <c r="D156" s="47"/>
      <c r="P156" s="49"/>
      <c r="Q156" s="712" t="s">
        <v>349</v>
      </c>
      <c r="R156" s="712"/>
      <c r="S156" s="712"/>
      <c r="T156" s="712"/>
      <c r="U156" s="712"/>
      <c r="V156" s="50">
        <f>LEN(C155)</f>
        <v>0</v>
      </c>
    </row>
    <row r="157" spans="2:24" ht="7.5" customHeight="1" x14ac:dyDescent="0.35">
      <c r="C157" s="10"/>
      <c r="D157" s="10"/>
      <c r="E157" s="10"/>
      <c r="T157" s="4"/>
      <c r="U157" s="4"/>
      <c r="V157" s="4"/>
    </row>
    <row r="158" spans="2:24" ht="15.5" x14ac:dyDescent="0.35">
      <c r="B158"/>
      <c r="C158" s="435" t="s">
        <v>701</v>
      </c>
      <c r="D158" s="435"/>
      <c r="E158" s="435"/>
      <c r="F158" s="435"/>
      <c r="G158" s="435"/>
      <c r="H158" s="435"/>
      <c r="I158" s="435"/>
      <c r="J158" s="435"/>
      <c r="K158" s="435"/>
      <c r="L158" s="435"/>
      <c r="M158" s="435"/>
      <c r="N158" s="435"/>
      <c r="O158" s="435"/>
      <c r="P158" s="435"/>
      <c r="Q158" s="435"/>
      <c r="R158" s="435"/>
      <c r="S158" s="435"/>
      <c r="T158" s="435"/>
      <c r="U158" s="435"/>
      <c r="V158" s="435"/>
      <c r="W158" s="20"/>
      <c r="X158" s="20"/>
    </row>
    <row r="159" spans="2:24" x14ac:dyDescent="0.35">
      <c r="B159"/>
      <c r="C159" s="424" t="s">
        <v>703</v>
      </c>
      <c r="D159" s="424"/>
      <c r="E159" s="424"/>
      <c r="F159" s="424"/>
      <c r="G159" s="424"/>
      <c r="H159" s="424"/>
      <c r="I159" s="424"/>
      <c r="J159" s="424"/>
      <c r="K159" s="424"/>
      <c r="L159" s="424"/>
      <c r="M159" s="424"/>
      <c r="N159" s="424"/>
      <c r="O159" s="424"/>
      <c r="P159" s="424"/>
      <c r="Q159" s="424"/>
      <c r="R159" s="424"/>
      <c r="S159" s="424"/>
      <c r="T159" s="424"/>
      <c r="U159" s="424"/>
      <c r="V159" s="424"/>
      <c r="W159" s="18"/>
      <c r="X159" s="18"/>
    </row>
    <row r="160" spans="2:24" ht="7.5" customHeight="1" thickBot="1" x14ac:dyDescent="0.4">
      <c r="C160" s="10"/>
      <c r="D160" s="10"/>
      <c r="E160" s="10"/>
      <c r="T160" s="4"/>
      <c r="U160" s="4"/>
      <c r="V160" s="4"/>
    </row>
    <row r="161" spans="1:24" ht="100" customHeight="1" thickBot="1" x14ac:dyDescent="0.4">
      <c r="C161" s="449"/>
      <c r="D161" s="450"/>
      <c r="E161" s="450"/>
      <c r="F161" s="450"/>
      <c r="G161" s="450"/>
      <c r="H161" s="450"/>
      <c r="I161" s="450"/>
      <c r="J161" s="450"/>
      <c r="K161" s="450"/>
      <c r="L161" s="450"/>
      <c r="M161" s="450"/>
      <c r="N161" s="450"/>
      <c r="O161" s="450"/>
      <c r="P161" s="450"/>
      <c r="Q161" s="450"/>
      <c r="R161" s="450"/>
      <c r="S161" s="450"/>
      <c r="T161" s="450"/>
      <c r="U161" s="450"/>
      <c r="V161" s="451"/>
    </row>
    <row r="162" spans="1:24" x14ac:dyDescent="0.35">
      <c r="C162" s="169" t="s">
        <v>738</v>
      </c>
      <c r="D162" s="47"/>
      <c r="P162" s="49"/>
      <c r="Q162" s="712" t="s">
        <v>349</v>
      </c>
      <c r="R162" s="712"/>
      <c r="S162" s="712"/>
      <c r="T162" s="712"/>
      <c r="U162" s="712"/>
      <c r="V162" s="50">
        <f>LEN(C161)</f>
        <v>0</v>
      </c>
    </row>
    <row r="163" spans="1:24" ht="7.5" customHeight="1" x14ac:dyDescent="0.35">
      <c r="C163" s="10"/>
      <c r="D163" s="10"/>
      <c r="E163" s="10"/>
      <c r="T163" s="4"/>
      <c r="U163" s="4"/>
      <c r="V163" s="4"/>
    </row>
    <row r="164" spans="1:24" ht="15.5" x14ac:dyDescent="0.35">
      <c r="B164"/>
      <c r="C164" s="435" t="s">
        <v>702</v>
      </c>
      <c r="D164" s="435"/>
      <c r="E164" s="435"/>
      <c r="F164" s="435"/>
      <c r="G164" s="435"/>
      <c r="H164" s="435"/>
      <c r="I164" s="435"/>
      <c r="J164" s="435"/>
      <c r="K164" s="435"/>
      <c r="L164" s="435"/>
      <c r="M164" s="435"/>
      <c r="N164" s="435"/>
      <c r="O164" s="435"/>
      <c r="P164" s="435"/>
      <c r="Q164" s="435"/>
      <c r="R164" s="435"/>
      <c r="S164" s="435"/>
      <c r="T164" s="435"/>
      <c r="U164" s="435"/>
      <c r="V164" s="435"/>
      <c r="W164" s="20"/>
      <c r="X164" s="20"/>
    </row>
    <row r="165" spans="1:24" x14ac:dyDescent="0.35">
      <c r="B165"/>
      <c r="C165" s="424" t="s">
        <v>704</v>
      </c>
      <c r="D165" s="424"/>
      <c r="E165" s="424"/>
      <c r="F165" s="424"/>
      <c r="G165" s="424"/>
      <c r="H165" s="424"/>
      <c r="I165" s="424"/>
      <c r="J165" s="424"/>
      <c r="K165" s="424"/>
      <c r="L165" s="424"/>
      <c r="M165" s="424"/>
      <c r="N165" s="424"/>
      <c r="O165" s="424"/>
      <c r="P165" s="424"/>
      <c r="Q165" s="424"/>
      <c r="R165" s="424"/>
      <c r="S165" s="424"/>
      <c r="T165" s="424"/>
      <c r="U165" s="424"/>
      <c r="V165" s="424"/>
      <c r="W165" s="18"/>
      <c r="X165" s="18"/>
    </row>
    <row r="166" spans="1:24" ht="7.5" customHeight="1" x14ac:dyDescent="0.35">
      <c r="C166" s="10"/>
      <c r="D166" s="10"/>
      <c r="E166" s="10"/>
      <c r="T166" s="4"/>
      <c r="U166" s="4"/>
      <c r="V166" s="4"/>
    </row>
    <row r="167" spans="1:24" ht="16.5" customHeight="1" thickBot="1" x14ac:dyDescent="0.4">
      <c r="A167" s="2"/>
      <c r="B167" s="2"/>
      <c r="C167" s="573" t="s">
        <v>705</v>
      </c>
      <c r="D167" s="573"/>
      <c r="E167" s="573"/>
      <c r="F167" s="573"/>
      <c r="G167" s="573"/>
      <c r="H167" s="573"/>
      <c r="I167" s="573"/>
      <c r="J167" s="573" t="s">
        <v>706</v>
      </c>
      <c r="K167" s="573"/>
      <c r="L167" s="573"/>
      <c r="M167" s="573"/>
      <c r="N167" s="573"/>
      <c r="O167" s="573"/>
      <c r="P167" s="573"/>
      <c r="Q167" s="573"/>
      <c r="R167" s="573"/>
      <c r="S167" s="573"/>
      <c r="T167" s="573"/>
      <c r="U167" s="573"/>
      <c r="V167" s="573"/>
      <c r="W167" s="39"/>
      <c r="X167" s="39"/>
    </row>
    <row r="168" spans="1:24" ht="18" customHeight="1" x14ac:dyDescent="0.35">
      <c r="A168" s="40"/>
      <c r="B168" s="40"/>
      <c r="C168" s="487"/>
      <c r="D168" s="488"/>
      <c r="E168" s="488"/>
      <c r="F168" s="488"/>
      <c r="G168" s="488"/>
      <c r="H168" s="488"/>
      <c r="I168" s="489"/>
      <c r="J168" s="497"/>
      <c r="K168" s="498"/>
      <c r="L168" s="498"/>
      <c r="M168" s="498"/>
      <c r="N168" s="498"/>
      <c r="O168" s="498"/>
      <c r="P168" s="498"/>
      <c r="Q168" s="498"/>
      <c r="R168" s="498"/>
      <c r="S168" s="498"/>
      <c r="T168" s="498"/>
      <c r="U168" s="498"/>
      <c r="V168" s="499"/>
      <c r="W168" s="40"/>
      <c r="X168" s="40"/>
    </row>
    <row r="169" spans="1:24" ht="18" customHeight="1" x14ac:dyDescent="0.35">
      <c r="A169" s="40"/>
      <c r="B169" s="40"/>
      <c r="C169" s="484"/>
      <c r="D169" s="485"/>
      <c r="E169" s="485"/>
      <c r="F169" s="485"/>
      <c r="G169" s="485"/>
      <c r="H169" s="485"/>
      <c r="I169" s="486"/>
      <c r="J169" s="484"/>
      <c r="K169" s="485"/>
      <c r="L169" s="485"/>
      <c r="M169" s="485"/>
      <c r="N169" s="485"/>
      <c r="O169" s="485"/>
      <c r="P169" s="485"/>
      <c r="Q169" s="485"/>
      <c r="R169" s="485"/>
      <c r="S169" s="485"/>
      <c r="T169" s="485"/>
      <c r="U169" s="485"/>
      <c r="V169" s="486"/>
      <c r="W169" s="40"/>
      <c r="X169" s="40"/>
    </row>
    <row r="170" spans="1:24" ht="18" customHeight="1" x14ac:dyDescent="0.35">
      <c r="A170" s="40"/>
      <c r="B170" s="40"/>
      <c r="C170" s="487"/>
      <c r="D170" s="488"/>
      <c r="E170" s="488"/>
      <c r="F170" s="488"/>
      <c r="G170" s="488"/>
      <c r="H170" s="488"/>
      <c r="I170" s="489"/>
      <c r="J170" s="487"/>
      <c r="K170" s="488"/>
      <c r="L170" s="488"/>
      <c r="M170" s="488"/>
      <c r="N170" s="488"/>
      <c r="O170" s="488"/>
      <c r="P170" s="488"/>
      <c r="Q170" s="488"/>
      <c r="R170" s="488"/>
      <c r="S170" s="488"/>
      <c r="T170" s="488"/>
      <c r="U170" s="488"/>
      <c r="V170" s="489"/>
      <c r="W170" s="40"/>
      <c r="X170" s="40"/>
    </row>
    <row r="171" spans="1:24" ht="18" customHeight="1" x14ac:dyDescent="0.35">
      <c r="A171" s="40"/>
      <c r="B171" s="40"/>
      <c r="C171" s="484"/>
      <c r="D171" s="485"/>
      <c r="E171" s="485"/>
      <c r="F171" s="485"/>
      <c r="G171" s="485"/>
      <c r="H171" s="485"/>
      <c r="I171" s="486"/>
      <c r="J171" s="484"/>
      <c r="K171" s="485"/>
      <c r="L171" s="485"/>
      <c r="M171" s="485"/>
      <c r="N171" s="485"/>
      <c r="O171" s="485"/>
      <c r="P171" s="485"/>
      <c r="Q171" s="485"/>
      <c r="R171" s="485"/>
      <c r="S171" s="485"/>
      <c r="T171" s="485"/>
      <c r="U171" s="485"/>
      <c r="V171" s="486"/>
      <c r="W171" s="40"/>
      <c r="X171" s="40"/>
    </row>
    <row r="172" spans="1:24" ht="18" customHeight="1" x14ac:dyDescent="0.35">
      <c r="A172" s="40"/>
      <c r="B172" s="40"/>
      <c r="C172" s="487"/>
      <c r="D172" s="488"/>
      <c r="E172" s="488"/>
      <c r="F172" s="488"/>
      <c r="G172" s="488"/>
      <c r="H172" s="488"/>
      <c r="I172" s="489"/>
      <c r="J172" s="487"/>
      <c r="K172" s="488"/>
      <c r="L172" s="488"/>
      <c r="M172" s="488"/>
      <c r="N172" s="488"/>
      <c r="O172" s="488"/>
      <c r="P172" s="488"/>
      <c r="Q172" s="488"/>
      <c r="R172" s="488"/>
      <c r="S172" s="488"/>
      <c r="T172" s="488"/>
      <c r="U172" s="488"/>
      <c r="V172" s="489"/>
      <c r="W172" s="40"/>
      <c r="X172" s="40"/>
    </row>
    <row r="173" spans="1:24" ht="18" customHeight="1" x14ac:dyDescent="0.35">
      <c r="A173" s="40"/>
      <c r="B173" s="40"/>
      <c r="C173" s="484"/>
      <c r="D173" s="485"/>
      <c r="E173" s="485"/>
      <c r="F173" s="485"/>
      <c r="G173" s="485"/>
      <c r="H173" s="485"/>
      <c r="I173" s="486"/>
      <c r="J173" s="484"/>
      <c r="K173" s="485"/>
      <c r="L173" s="485"/>
      <c r="M173" s="485"/>
      <c r="N173" s="485"/>
      <c r="O173" s="485"/>
      <c r="P173" s="485"/>
      <c r="Q173" s="485"/>
      <c r="R173" s="485"/>
      <c r="S173" s="485"/>
      <c r="T173" s="485"/>
      <c r="U173" s="485"/>
      <c r="V173" s="486"/>
      <c r="W173" s="40"/>
      <c r="X173" s="40"/>
    </row>
    <row r="174" spans="1:24" ht="18" customHeight="1" x14ac:dyDescent="0.35">
      <c r="A174" s="40"/>
      <c r="B174" s="40"/>
      <c r="C174" s="487"/>
      <c r="D174" s="488"/>
      <c r="E174" s="488"/>
      <c r="F174" s="488"/>
      <c r="G174" s="488"/>
      <c r="H174" s="488"/>
      <c r="I174" s="489"/>
      <c r="J174" s="487"/>
      <c r="K174" s="488"/>
      <c r="L174" s="488"/>
      <c r="M174" s="488"/>
      <c r="N174" s="488"/>
      <c r="O174" s="488"/>
      <c r="P174" s="488"/>
      <c r="Q174" s="488"/>
      <c r="R174" s="488"/>
      <c r="S174" s="488"/>
      <c r="T174" s="488"/>
      <c r="U174" s="488"/>
      <c r="V174" s="489"/>
      <c r="W174" s="40"/>
      <c r="X174" s="40"/>
    </row>
    <row r="175" spans="1:24" ht="18" customHeight="1" x14ac:dyDescent="0.35">
      <c r="C175" s="484"/>
      <c r="D175" s="485"/>
      <c r="E175" s="485"/>
      <c r="F175" s="485"/>
      <c r="G175" s="485"/>
      <c r="H175" s="485"/>
      <c r="I175" s="486"/>
      <c r="J175" s="484"/>
      <c r="K175" s="485"/>
      <c r="L175" s="485"/>
      <c r="M175" s="485"/>
      <c r="N175" s="485"/>
      <c r="O175" s="485"/>
      <c r="P175" s="485"/>
      <c r="Q175" s="485"/>
      <c r="R175" s="485"/>
      <c r="S175" s="485"/>
      <c r="T175" s="485"/>
      <c r="U175" s="485"/>
      <c r="V175" s="486"/>
    </row>
    <row r="176" spans="1:24" ht="18" customHeight="1" x14ac:dyDescent="0.35">
      <c r="A176" s="40"/>
      <c r="B176" s="40"/>
      <c r="C176" s="487"/>
      <c r="D176" s="488"/>
      <c r="E176" s="488"/>
      <c r="F176" s="488"/>
      <c r="G176" s="488"/>
      <c r="H176" s="488"/>
      <c r="I176" s="489"/>
      <c r="J176" s="487"/>
      <c r="K176" s="488"/>
      <c r="L176" s="488"/>
      <c r="M176" s="488"/>
      <c r="N176" s="488"/>
      <c r="O176" s="488"/>
      <c r="P176" s="488"/>
      <c r="Q176" s="488"/>
      <c r="R176" s="488"/>
      <c r="S176" s="488"/>
      <c r="T176" s="488"/>
      <c r="U176" s="488"/>
      <c r="V176" s="489"/>
      <c r="W176" s="40"/>
      <c r="X176" s="40"/>
    </row>
    <row r="177" spans="1:24" ht="18" customHeight="1" x14ac:dyDescent="0.35">
      <c r="C177" s="484"/>
      <c r="D177" s="485"/>
      <c r="E177" s="485"/>
      <c r="F177" s="485"/>
      <c r="G177" s="485"/>
      <c r="H177" s="485"/>
      <c r="I177" s="486"/>
      <c r="J177" s="484"/>
      <c r="K177" s="485"/>
      <c r="L177" s="485"/>
      <c r="M177" s="485"/>
      <c r="N177" s="485"/>
      <c r="O177" s="485"/>
      <c r="P177" s="485"/>
      <c r="Q177" s="485"/>
      <c r="R177" s="485"/>
      <c r="S177" s="485"/>
      <c r="T177" s="485"/>
      <c r="U177" s="485"/>
      <c r="V177" s="486"/>
    </row>
    <row r="178" spans="1:24" ht="18" customHeight="1" x14ac:dyDescent="0.35">
      <c r="A178" s="40"/>
      <c r="B178" s="40"/>
      <c r="C178" s="487"/>
      <c r="D178" s="488"/>
      <c r="E178" s="488"/>
      <c r="F178" s="488"/>
      <c r="G178" s="488"/>
      <c r="H178" s="488"/>
      <c r="I178" s="489"/>
      <c r="J178" s="487"/>
      <c r="K178" s="488"/>
      <c r="L178" s="488"/>
      <c r="M178" s="488"/>
      <c r="N178" s="488"/>
      <c r="O178" s="488"/>
      <c r="P178" s="488"/>
      <c r="Q178" s="488"/>
      <c r="R178" s="488"/>
      <c r="S178" s="488"/>
      <c r="T178" s="488"/>
      <c r="U178" s="488"/>
      <c r="V178" s="489"/>
      <c r="W178" s="40"/>
      <c r="X178" s="40"/>
    </row>
    <row r="179" spans="1:24" ht="18" customHeight="1" x14ac:dyDescent="0.35">
      <c r="A179" s="40"/>
      <c r="B179" s="40"/>
      <c r="C179" s="484"/>
      <c r="D179" s="485"/>
      <c r="E179" s="485"/>
      <c r="F179" s="485"/>
      <c r="G179" s="485"/>
      <c r="H179" s="485"/>
      <c r="I179" s="486"/>
      <c r="J179" s="484"/>
      <c r="K179" s="485"/>
      <c r="L179" s="485"/>
      <c r="M179" s="485"/>
      <c r="N179" s="485"/>
      <c r="O179" s="485"/>
      <c r="P179" s="485"/>
      <c r="Q179" s="485"/>
      <c r="R179" s="485"/>
      <c r="S179" s="485"/>
      <c r="T179" s="485"/>
      <c r="U179" s="485"/>
      <c r="V179" s="486"/>
      <c r="W179" s="40"/>
      <c r="X179" s="40"/>
    </row>
    <row r="180" spans="1:24" ht="18" customHeight="1" x14ac:dyDescent="0.35">
      <c r="A180" s="40"/>
      <c r="B180" s="40"/>
      <c r="C180" s="487"/>
      <c r="D180" s="488"/>
      <c r="E180" s="488"/>
      <c r="F180" s="488"/>
      <c r="G180" s="488"/>
      <c r="H180" s="488"/>
      <c r="I180" s="489"/>
      <c r="J180" s="487"/>
      <c r="K180" s="488"/>
      <c r="L180" s="488"/>
      <c r="M180" s="488"/>
      <c r="N180" s="488"/>
      <c r="O180" s="488"/>
      <c r="P180" s="488"/>
      <c r="Q180" s="488"/>
      <c r="R180" s="488"/>
      <c r="S180" s="488"/>
      <c r="T180" s="488"/>
      <c r="U180" s="488"/>
      <c r="V180" s="489"/>
      <c r="W180" s="40"/>
      <c r="X180" s="40"/>
    </row>
    <row r="181" spans="1:24" ht="18" customHeight="1" x14ac:dyDescent="0.35">
      <c r="A181" s="40"/>
      <c r="B181" s="40"/>
      <c r="C181" s="484"/>
      <c r="D181" s="485"/>
      <c r="E181" s="485"/>
      <c r="F181" s="485"/>
      <c r="G181" s="485"/>
      <c r="H181" s="485"/>
      <c r="I181" s="486"/>
      <c r="J181" s="484"/>
      <c r="K181" s="485"/>
      <c r="L181" s="485"/>
      <c r="M181" s="485"/>
      <c r="N181" s="485"/>
      <c r="O181" s="485"/>
      <c r="P181" s="485"/>
      <c r="Q181" s="485"/>
      <c r="R181" s="485"/>
      <c r="S181" s="485"/>
      <c r="T181" s="485"/>
      <c r="U181" s="485"/>
      <c r="V181" s="486"/>
      <c r="W181" s="40"/>
      <c r="X181" s="40"/>
    </row>
    <row r="182" spans="1:24" ht="18" customHeight="1" x14ac:dyDescent="0.35">
      <c r="A182" s="40"/>
      <c r="B182" s="40"/>
      <c r="C182" s="487"/>
      <c r="D182" s="488"/>
      <c r="E182" s="488"/>
      <c r="F182" s="488"/>
      <c r="G182" s="488"/>
      <c r="H182" s="488"/>
      <c r="I182" s="489"/>
      <c r="J182" s="487"/>
      <c r="K182" s="488"/>
      <c r="L182" s="488"/>
      <c r="M182" s="488"/>
      <c r="N182" s="488"/>
      <c r="O182" s="488"/>
      <c r="P182" s="488"/>
      <c r="Q182" s="488"/>
      <c r="R182" s="488"/>
      <c r="S182" s="488"/>
      <c r="T182" s="488"/>
      <c r="U182" s="488"/>
      <c r="V182" s="489"/>
      <c r="W182" s="40"/>
      <c r="X182" s="40"/>
    </row>
    <row r="183" spans="1:24" ht="18" customHeight="1" x14ac:dyDescent="0.35">
      <c r="A183" s="40"/>
      <c r="B183" s="40"/>
      <c r="C183" s="484"/>
      <c r="D183" s="485"/>
      <c r="E183" s="485"/>
      <c r="F183" s="485"/>
      <c r="G183" s="485"/>
      <c r="H183" s="485"/>
      <c r="I183" s="486"/>
      <c r="J183" s="484"/>
      <c r="K183" s="485"/>
      <c r="L183" s="485"/>
      <c r="M183" s="485"/>
      <c r="N183" s="485"/>
      <c r="O183" s="485"/>
      <c r="P183" s="485"/>
      <c r="Q183" s="485"/>
      <c r="R183" s="485"/>
      <c r="S183" s="485"/>
      <c r="T183" s="485"/>
      <c r="U183" s="485"/>
      <c r="V183" s="486"/>
      <c r="W183" s="40"/>
      <c r="X183" s="40"/>
    </row>
    <row r="184" spans="1:24" ht="18" customHeight="1" x14ac:dyDescent="0.35">
      <c r="C184" s="487"/>
      <c r="D184" s="488"/>
      <c r="E184" s="488"/>
      <c r="F184" s="488"/>
      <c r="G184" s="488"/>
      <c r="H184" s="488"/>
      <c r="I184" s="489"/>
      <c r="J184" s="487"/>
      <c r="K184" s="488"/>
      <c r="L184" s="488"/>
      <c r="M184" s="488"/>
      <c r="N184" s="488"/>
      <c r="O184" s="488"/>
      <c r="P184" s="488"/>
      <c r="Q184" s="488"/>
      <c r="R184" s="488"/>
      <c r="S184" s="488"/>
      <c r="T184" s="488"/>
      <c r="U184" s="488"/>
      <c r="V184" s="489"/>
    </row>
    <row r="185" spans="1:24" ht="18" customHeight="1" thickBot="1" x14ac:dyDescent="0.4">
      <c r="A185" s="40"/>
      <c r="B185" s="40"/>
      <c r="C185" s="518"/>
      <c r="D185" s="519"/>
      <c r="E185" s="519"/>
      <c r="F185" s="519"/>
      <c r="G185" s="519"/>
      <c r="H185" s="519"/>
      <c r="I185" s="520"/>
      <c r="J185" s="518"/>
      <c r="K185" s="519"/>
      <c r="L185" s="519"/>
      <c r="M185" s="519"/>
      <c r="N185" s="519"/>
      <c r="O185" s="519"/>
      <c r="P185" s="519"/>
      <c r="Q185" s="519"/>
      <c r="R185" s="519"/>
      <c r="S185" s="519"/>
      <c r="T185" s="519"/>
      <c r="U185" s="519"/>
      <c r="V185" s="520"/>
      <c r="W185" s="40"/>
      <c r="X185" s="40"/>
    </row>
    <row r="186" spans="1:24" ht="7.5" customHeight="1" x14ac:dyDescent="0.35">
      <c r="C186" s="10"/>
      <c r="D186" s="10"/>
      <c r="E186" s="10"/>
      <c r="T186" s="4"/>
      <c r="U186" s="4"/>
      <c r="V186" s="4"/>
    </row>
    <row r="187" spans="1:24" ht="12" customHeight="1" x14ac:dyDescent="0.35"/>
    <row r="188" spans="1:24" ht="15.5" x14ac:dyDescent="0.35">
      <c r="C188" s="20"/>
      <c r="D188" s="20"/>
      <c r="E188" s="20"/>
      <c r="F188" s="20"/>
      <c r="G188" s="20"/>
      <c r="H188" s="20"/>
      <c r="I188" s="20"/>
      <c r="J188" s="20"/>
      <c r="K188" s="20"/>
      <c r="L188" s="20"/>
      <c r="M188" s="20"/>
      <c r="N188" s="20"/>
      <c r="O188" s="20"/>
      <c r="P188" s="20"/>
      <c r="Q188" s="20"/>
      <c r="R188" s="20"/>
      <c r="S188" s="20"/>
      <c r="T188" s="20"/>
      <c r="U188" s="20"/>
      <c r="V188" s="20"/>
    </row>
    <row r="189" spans="1:24" ht="7.5" customHeight="1" x14ac:dyDescent="0.35"/>
    <row r="191" spans="1:24" ht="15.5" x14ac:dyDescent="0.35">
      <c r="C191" s="10"/>
      <c r="D191" s="10"/>
      <c r="E191" s="10"/>
      <c r="T191" s="4"/>
      <c r="U191" s="4"/>
      <c r="V191" s="4"/>
    </row>
  </sheetData>
  <sheetProtection algorithmName="SHA-512" hashValue="RPk/xPCyQdwJ9ww8zf7XP2sabi0rktHNdDv4C3xpalffYquDvKRhCYCTiBzrG2l67jU9scLljFCkyq6fyaiPTw==" saltValue="/8GvXBG3RNQyGln8uux6nA==" spinCount="100000" sheet="1"/>
  <mergeCells count="324">
    <mergeCell ref="C77:F77"/>
    <mergeCell ref="C80:E80"/>
    <mergeCell ref="L84:Q84"/>
    <mergeCell ref="L85:Q85"/>
    <mergeCell ref="L87:Q87"/>
    <mergeCell ref="L88:Q88"/>
    <mergeCell ref="L89:Q89"/>
    <mergeCell ref="L90:Q90"/>
    <mergeCell ref="L91:Q91"/>
    <mergeCell ref="C89:F89"/>
    <mergeCell ref="C90:F90"/>
    <mergeCell ref="C91:F91"/>
    <mergeCell ref="L86:Q86"/>
    <mergeCell ref="L82:Q82"/>
    <mergeCell ref="L83:Q83"/>
    <mergeCell ref="C88:F88"/>
    <mergeCell ref="C92:F92"/>
    <mergeCell ref="C93:F93"/>
    <mergeCell ref="C94:F94"/>
    <mergeCell ref="C95:F95"/>
    <mergeCell ref="C96:F96"/>
    <mergeCell ref="C97:F97"/>
    <mergeCell ref="N111:V111"/>
    <mergeCell ref="J110:M110"/>
    <mergeCell ref="N109:V109"/>
    <mergeCell ref="N110:V110"/>
    <mergeCell ref="F108:I108"/>
    <mergeCell ref="R107:U107"/>
    <mergeCell ref="N107:Q107"/>
    <mergeCell ref="J108:M108"/>
    <mergeCell ref="C98:F98"/>
    <mergeCell ref="C99:F99"/>
    <mergeCell ref="C100:F100"/>
    <mergeCell ref="C101:F101"/>
    <mergeCell ref="C102:F102"/>
    <mergeCell ref="C103:F103"/>
    <mergeCell ref="C104:F104"/>
    <mergeCell ref="N108:V108"/>
    <mergeCell ref="G104:K104"/>
    <mergeCell ref="L102:Q102"/>
    <mergeCell ref="F54:N54"/>
    <mergeCell ref="C63:E63"/>
    <mergeCell ref="C62:E62"/>
    <mergeCell ref="O55:V55"/>
    <mergeCell ref="O56:V56"/>
    <mergeCell ref="O57:V57"/>
    <mergeCell ref="O58:V58"/>
    <mergeCell ref="O59:V59"/>
    <mergeCell ref="O61:V61"/>
    <mergeCell ref="O62:V62"/>
    <mergeCell ref="O63:V63"/>
    <mergeCell ref="F55:N55"/>
    <mergeCell ref="F56:N56"/>
    <mergeCell ref="C59:E59"/>
    <mergeCell ref="C61:E61"/>
    <mergeCell ref="C57:E57"/>
    <mergeCell ref="C58:E58"/>
    <mergeCell ref="F57:N57"/>
    <mergeCell ref="F58:N58"/>
    <mergeCell ref="O60:V60"/>
    <mergeCell ref="F59:N59"/>
    <mergeCell ref="F61:N61"/>
    <mergeCell ref="F62:N62"/>
    <mergeCell ref="F63:N63"/>
    <mergeCell ref="C47:W47"/>
    <mergeCell ref="C52:V52"/>
    <mergeCell ref="C54:E54"/>
    <mergeCell ref="C55:E55"/>
    <mergeCell ref="C56:E56"/>
    <mergeCell ref="C66:V66"/>
    <mergeCell ref="C81:F81"/>
    <mergeCell ref="L81:Q81"/>
    <mergeCell ref="L76:Q76"/>
    <mergeCell ref="L77:Q77"/>
    <mergeCell ref="L68:Q68"/>
    <mergeCell ref="G68:K68"/>
    <mergeCell ref="G69:K69"/>
    <mergeCell ref="G70:K70"/>
    <mergeCell ref="G71:K71"/>
    <mergeCell ref="G72:K72"/>
    <mergeCell ref="G73:K73"/>
    <mergeCell ref="G74:K74"/>
    <mergeCell ref="G75:K75"/>
    <mergeCell ref="R69:U69"/>
    <mergeCell ref="C60:E60"/>
    <mergeCell ref="F60:N60"/>
    <mergeCell ref="C70:F70"/>
    <mergeCell ref="C71:F71"/>
    <mergeCell ref="C72:F72"/>
    <mergeCell ref="C73:F73"/>
    <mergeCell ref="C74:F74"/>
    <mergeCell ref="C75:F75"/>
    <mergeCell ref="O54:V54"/>
    <mergeCell ref="G86:K86"/>
    <mergeCell ref="G87:K87"/>
    <mergeCell ref="C82:F82"/>
    <mergeCell ref="C83:F83"/>
    <mergeCell ref="C84:F84"/>
    <mergeCell ref="C85:F85"/>
    <mergeCell ref="C86:F86"/>
    <mergeCell ref="C87:F87"/>
    <mergeCell ref="R70:U70"/>
    <mergeCell ref="R71:U71"/>
    <mergeCell ref="R68:U68"/>
    <mergeCell ref="G76:K76"/>
    <mergeCell ref="G77:K77"/>
    <mergeCell ref="R77:U77"/>
    <mergeCell ref="L69:Q69"/>
    <mergeCell ref="L70:Q70"/>
    <mergeCell ref="L71:Q71"/>
    <mergeCell ref="L72:Q72"/>
    <mergeCell ref="L73:Q73"/>
    <mergeCell ref="L74:Q74"/>
    <mergeCell ref="L75:Q75"/>
    <mergeCell ref="C68:F68"/>
    <mergeCell ref="C69:F69"/>
    <mergeCell ref="C76:F76"/>
    <mergeCell ref="C114:E114"/>
    <mergeCell ref="F114:I114"/>
    <mergeCell ref="J114:M114"/>
    <mergeCell ref="C132:W132"/>
    <mergeCell ref="C111:E111"/>
    <mergeCell ref="C110:E110"/>
    <mergeCell ref="C109:E109"/>
    <mergeCell ref="C108:E108"/>
    <mergeCell ref="C107:E107"/>
    <mergeCell ref="F107:I107"/>
    <mergeCell ref="J107:M107"/>
    <mergeCell ref="R100:U100"/>
    <mergeCell ref="R101:U101"/>
    <mergeCell ref="R102:U102"/>
    <mergeCell ref="R103:U103"/>
    <mergeCell ref="R104:U104"/>
    <mergeCell ref="G100:K100"/>
    <mergeCell ref="G102:K102"/>
    <mergeCell ref="G103:K103"/>
    <mergeCell ref="C134:V134"/>
    <mergeCell ref="C135:V135"/>
    <mergeCell ref="C137:V137"/>
    <mergeCell ref="C113:E113"/>
    <mergeCell ref="C112:E112"/>
    <mergeCell ref="J112:M112"/>
    <mergeCell ref="J113:M113"/>
    <mergeCell ref="F113:I113"/>
    <mergeCell ref="C117:U117"/>
    <mergeCell ref="C122:H123"/>
    <mergeCell ref="J122:J123"/>
    <mergeCell ref="C125:U125"/>
    <mergeCell ref="C126:U126"/>
    <mergeCell ref="C128:V128"/>
    <mergeCell ref="C119:V119"/>
    <mergeCell ref="Q129:U129"/>
    <mergeCell ref="F112:I112"/>
    <mergeCell ref="N112:V112"/>
    <mergeCell ref="N113:V113"/>
    <mergeCell ref="N114:V114"/>
    <mergeCell ref="L103:Q103"/>
    <mergeCell ref="L104:Q104"/>
    <mergeCell ref="J111:M111"/>
    <mergeCell ref="F109:I109"/>
    <mergeCell ref="F110:I110"/>
    <mergeCell ref="F111:I111"/>
    <mergeCell ref="J109:M109"/>
    <mergeCell ref="R96:U96"/>
    <mergeCell ref="R97:U97"/>
    <mergeCell ref="R98:U98"/>
    <mergeCell ref="R99:U99"/>
    <mergeCell ref="G96:K96"/>
    <mergeCell ref="G97:K97"/>
    <mergeCell ref="G98:K98"/>
    <mergeCell ref="G99:K99"/>
    <mergeCell ref="G101:K101"/>
    <mergeCell ref="L98:Q98"/>
    <mergeCell ref="L99:Q99"/>
    <mergeCell ref="L100:Q100"/>
    <mergeCell ref="L101:Q101"/>
    <mergeCell ref="L96:Q96"/>
    <mergeCell ref="L97:Q97"/>
    <mergeCell ref="R94:U94"/>
    <mergeCell ref="R95:U95"/>
    <mergeCell ref="G92:K92"/>
    <mergeCell ref="G93:K93"/>
    <mergeCell ref="G94:K94"/>
    <mergeCell ref="G95:K95"/>
    <mergeCell ref="R88:U88"/>
    <mergeCell ref="R89:U89"/>
    <mergeCell ref="R90:U90"/>
    <mergeCell ref="R91:U91"/>
    <mergeCell ref="G88:K88"/>
    <mergeCell ref="G89:K89"/>
    <mergeCell ref="G90:K90"/>
    <mergeCell ref="G91:K91"/>
    <mergeCell ref="R92:U92"/>
    <mergeCell ref="L94:Q94"/>
    <mergeCell ref="L95:Q95"/>
    <mergeCell ref="L92:Q92"/>
    <mergeCell ref="L93:Q93"/>
    <mergeCell ref="J42:U42"/>
    <mergeCell ref="G39:U39"/>
    <mergeCell ref="G40:U40"/>
    <mergeCell ref="R72:U72"/>
    <mergeCell ref="R74:U74"/>
    <mergeCell ref="R73:U73"/>
    <mergeCell ref="R75:U75"/>
    <mergeCell ref="R76:U76"/>
    <mergeCell ref="R93:U93"/>
    <mergeCell ref="G80:K80"/>
    <mergeCell ref="L80:Q80"/>
    <mergeCell ref="R80:U80"/>
    <mergeCell ref="R82:U82"/>
    <mergeCell ref="R83:U83"/>
    <mergeCell ref="R84:U84"/>
    <mergeCell ref="R85:U85"/>
    <mergeCell ref="R86:U86"/>
    <mergeCell ref="R87:U87"/>
    <mergeCell ref="R81:U81"/>
    <mergeCell ref="G81:K81"/>
    <mergeCell ref="G82:K82"/>
    <mergeCell ref="G83:K83"/>
    <mergeCell ref="G84:K84"/>
    <mergeCell ref="G85:K85"/>
    <mergeCell ref="C34:F34"/>
    <mergeCell ref="C35:F35"/>
    <mergeCell ref="C36:F36"/>
    <mergeCell ref="C37:F37"/>
    <mergeCell ref="G32:T32"/>
    <mergeCell ref="C38:F38"/>
    <mergeCell ref="C39:F39"/>
    <mergeCell ref="C40:F40"/>
    <mergeCell ref="C41:F41"/>
    <mergeCell ref="G33:U33"/>
    <mergeCell ref="C4:J4"/>
    <mergeCell ref="O4:Q4"/>
    <mergeCell ref="R4:V4"/>
    <mergeCell ref="C5:J5"/>
    <mergeCell ref="O5:Q5"/>
    <mergeCell ref="J11:J12"/>
    <mergeCell ref="C15:W15"/>
    <mergeCell ref="M11:R12"/>
    <mergeCell ref="C1:V1"/>
    <mergeCell ref="C12:I12"/>
    <mergeCell ref="C11:I11"/>
    <mergeCell ref="C7:H7"/>
    <mergeCell ref="J184:V184"/>
    <mergeCell ref="J185:V185"/>
    <mergeCell ref="C184:I184"/>
    <mergeCell ref="C185:I185"/>
    <mergeCell ref="C164:V164"/>
    <mergeCell ref="C165:V165"/>
    <mergeCell ref="J167:V167"/>
    <mergeCell ref="J168:V168"/>
    <mergeCell ref="J169:V169"/>
    <mergeCell ref="J170:V170"/>
    <mergeCell ref="J171:V171"/>
    <mergeCell ref="J172:V172"/>
    <mergeCell ref="J173:V173"/>
    <mergeCell ref="J174:V174"/>
    <mergeCell ref="J175:V175"/>
    <mergeCell ref="J176:V176"/>
    <mergeCell ref="J177:V177"/>
    <mergeCell ref="J178:V178"/>
    <mergeCell ref="J179:V179"/>
    <mergeCell ref="J180:V180"/>
    <mergeCell ref="J181:V181"/>
    <mergeCell ref="J182:V182"/>
    <mergeCell ref="C181:I181"/>
    <mergeCell ref="C182:I182"/>
    <mergeCell ref="J183:V183"/>
    <mergeCell ref="C178:I178"/>
    <mergeCell ref="C179:I179"/>
    <mergeCell ref="C180:I180"/>
    <mergeCell ref="C175:I175"/>
    <mergeCell ref="C176:I176"/>
    <mergeCell ref="C177:I177"/>
    <mergeCell ref="C183:I183"/>
    <mergeCell ref="C172:I172"/>
    <mergeCell ref="C173:I173"/>
    <mergeCell ref="C174:I174"/>
    <mergeCell ref="C169:I169"/>
    <mergeCell ref="C170:I170"/>
    <mergeCell ref="C171:I171"/>
    <mergeCell ref="C158:V158"/>
    <mergeCell ref="C159:V159"/>
    <mergeCell ref="C161:V161"/>
    <mergeCell ref="C167:I167"/>
    <mergeCell ref="C168:I168"/>
    <mergeCell ref="Q138:U138"/>
    <mergeCell ref="Q144:U144"/>
    <mergeCell ref="Q150:U150"/>
    <mergeCell ref="Q156:U156"/>
    <mergeCell ref="Q162:U162"/>
    <mergeCell ref="C152:V152"/>
    <mergeCell ref="C153:V153"/>
    <mergeCell ref="C155:V155"/>
    <mergeCell ref="C140:V140"/>
    <mergeCell ref="C141:V141"/>
    <mergeCell ref="C143:V143"/>
    <mergeCell ref="C146:V146"/>
    <mergeCell ref="C147:V147"/>
    <mergeCell ref="C149:V149"/>
    <mergeCell ref="C17:V17"/>
    <mergeCell ref="C23:V23"/>
    <mergeCell ref="C24:V24"/>
    <mergeCell ref="C26:V26"/>
    <mergeCell ref="G19:G20"/>
    <mergeCell ref="C19:E20"/>
    <mergeCell ref="O19:O20"/>
    <mergeCell ref="U19:U20"/>
    <mergeCell ref="C49:V49"/>
    <mergeCell ref="J19:N19"/>
    <mergeCell ref="J20:N20"/>
    <mergeCell ref="Q20:T20"/>
    <mergeCell ref="Q19:T19"/>
    <mergeCell ref="G34:U34"/>
    <mergeCell ref="G35:U35"/>
    <mergeCell ref="G36:U36"/>
    <mergeCell ref="G37:U37"/>
    <mergeCell ref="G38:U38"/>
    <mergeCell ref="C29:V29"/>
    <mergeCell ref="C30:V30"/>
    <mergeCell ref="C32:F32"/>
    <mergeCell ref="G41:U41"/>
    <mergeCell ref="C45:W45"/>
    <mergeCell ref="C33:F33"/>
  </mergeCells>
  <conditionalFormatting sqref="C128">
    <cfRule type="expression" dxfId="9" priority="1">
      <formula>$J$122="Oui"</formula>
    </cfRule>
  </conditionalFormatting>
  <conditionalFormatting sqref="M11">
    <cfRule type="expression" dxfId="8" priority="4">
      <formula>$J$11="Final"</formula>
    </cfRule>
    <cfRule type="expression" dxfId="7" priority="5">
      <formula>$J$11="Intérimaire"</formula>
    </cfRule>
  </conditionalFormatting>
  <dataValidations xWindow="1405" yWindow="739" count="10">
    <dataValidation type="textLength" allowBlank="1" showInputMessage="1" showErrorMessage="1" sqref="C137 C143 C149 C155 C26 C161" xr:uid="{7BF1D97C-9FE8-472D-8623-06127D276C5A}">
      <formula1>200</formula1>
      <formula2>1200</formula2>
    </dataValidation>
    <dataValidation type="list" allowBlank="1" showInputMessage="1" showErrorMessage="1" errorTitle="Valeur non autorisée" error="Utilisez la liste pour faire votre choix" promptTitle="Sélection requise" prompt="Cliquez sur la flèche pour choisir une option dans la liste" sqref="R69:R77 R81:R104" xr:uid="{FD126E00-4EE7-49BE-BE18-3D45EAAA4123}">
      <formula1>"Citoyen.ne canadien.ne,Résident.e permanent.e, Citoyen.ne  étranger.ère"</formula1>
    </dataValidation>
    <dataValidation type="list" allowBlank="1" showInputMessage="1" showErrorMessage="1" errorTitle="Valeur non autorisée" error="Utilisez la liste pour faire votre choix" promptTitle="Sélection requise" prompt="Cliquez sur la flèche pour choisir une option dans la liste" sqref="U19:U20" xr:uid="{5732266F-E97E-45E1-A272-E70322B03B8A}">
      <formula1>"Prévu,Confirmé"</formula1>
    </dataValidation>
    <dataValidation type="list" allowBlank="1" showInputMessage="1" showErrorMessage="1" promptTitle="Sélection requise" prompt="Cliquez sur la flèche pour choisir une option dans la liste" sqref="J11:J12" xr:uid="{462AE6F9-3364-4B89-BA2A-D81DEBE1553B}">
      <formula1>"Intérimaire,Final"</formula1>
    </dataValidation>
    <dataValidation allowBlank="1" showInputMessage="1" showErrorMessage="1" prompt="Requis si vous avez répondu Oui à la question précédente" sqref="C128" xr:uid="{BCC7CA28-0CCD-468A-A865-6FB2AD8AF8EF}"/>
    <dataValidation type="list" allowBlank="1" showInputMessage="1" showErrorMessage="1" errorTitle="Valeur non autorisée" error="Utilisez la liste pour faire votre choix" promptTitle="Sélection requise" prompt="Cliquez sur la flèche pour choisir une option dans la liste" sqref="J122:J123" xr:uid="{3CD6AD4E-840D-4F65-8F39-F6412138F7F3}">
      <formula1>"Oui,Non"</formula1>
    </dataValidation>
    <dataValidation type="list" allowBlank="1" showInputMessage="1" showErrorMessage="1" errorTitle="Valeur non autorisée" error="Utilisez la liste pour faire votre choix_x000a_" promptTitle="Sélection requise" prompt="Cliquez sur la flèche pour choisir une option dans la liste" sqref="O60:V60" xr:uid="{A6556630-2CE7-426D-8542-AEB3FFDAC3AE}">
      <formula1>"Supports physiques — pour les sorties uniquement physiques,Supports numériques — pour les sorties uniquement numériques,Les 2 supports — pour une sortie simultanée sur les deux formats"</formula1>
    </dataValidation>
    <dataValidation type="list" allowBlank="1" showInputMessage="1" showErrorMessage="1" errorTitle="Valeur non autorisée" error="Utilisez la liste pour faire votre choix" promptTitle="Sélection requise" prompt="Cliquez sur la flèche pour choisir une option dans la liste" sqref="O56:V56" xr:uid="{EC1E5F05-0933-47DD-95A3-B1E4C02CE5B6}">
      <formula1>"Album contenant 50 % de nouveautés et plus,Album contenant 100% de nouveautés, Album ou DVD Live,Réenregistrement"</formula1>
    </dataValidation>
    <dataValidation type="list" allowBlank="1" showInputMessage="1" showErrorMessage="1" errorTitle="Valeur non autorisée" error="Utilisez la liste pour faire votre choix" promptTitle="Sélection requise" prompt="Cliquez sur la flèche pour choisir une option dans la liste" sqref="O57:V57" xr:uid="{33DA4C26-B24F-4A73-AB30-CFA7FA046F11}">
      <formula1>"Vocale francophone,Non vocale,Autre langue"</formula1>
    </dataValidation>
    <dataValidation type="list" allowBlank="1" showInputMessage="1" showErrorMessage="1" errorTitle="Valeur non autorisée" error="Utilisez la liste pour faire votre choix_x000a_" promptTitle="Sélection requise" prompt="Cliquez sur la flèche pour choisir une option dans la liste" sqref="O58:V58" xr:uid="{0DA45A24-E143-4807-BEEC-E7332A7840B7}">
      <formula1>"Alternatif,Classique,Country,Folk contemporain,Hip hop,Instrumental,Jazz,Jeunesse,Musique électronique,Musique globale,Pop rock,Populaire,Rock,Traditionnel"</formula1>
    </dataValidation>
  </dataValidations>
  <printOptions horizontalCentered="1"/>
  <pageMargins left="0.23622047244094491" right="0.23622047244094491" top="0.35433070866141736" bottom="0.55118110236220474" header="0.11811023622047245" footer="0.11811023622047245"/>
  <pageSetup scale="71" fitToHeight="0" orientation="landscape" r:id="rId1"/>
  <headerFooter>
    <oddFooter>&amp;L&amp;"Calibri,Gras"&amp;9&amp;K00-044Confidentiel | Usage exclusif Musicaction&amp;C&amp;"Calibri,Gras"&amp;9&amp;K00-044&amp;P de &amp;N&amp;R&amp;G</oddFooter>
  </headerFooter>
  <rowBreaks count="2" manualBreakCount="2">
    <brk id="116" max="16383" man="1"/>
    <brk id="145" max="16383"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27</vt:i4>
      </vt:variant>
    </vt:vector>
  </HeadingPairs>
  <TitlesOfParts>
    <vt:vector size="42" baseType="lpstr">
      <vt:lpstr>🏠 ACCUEIL</vt:lpstr>
      <vt:lpstr>1. DEMANDEUR</vt:lpstr>
      <vt:lpstr>2. ARTISTE</vt:lpstr>
      <vt:lpstr>3. PROJET</vt:lpstr>
      <vt:lpstr>4. BUDGET</vt:lpstr>
      <vt:lpstr>5. DECLARATIONS DEM</vt:lpstr>
      <vt:lpstr>6. DÉMOGRAPHIQUE</vt:lpstr>
      <vt:lpstr>7. AIDE-MÉMOIRE DEM</vt:lpstr>
      <vt:lpstr>8. PARACHÈVEMENT</vt:lpstr>
      <vt:lpstr>9. BILAN</vt:lpstr>
      <vt:lpstr>10. TABLEAU DES DÉPENSES</vt:lpstr>
      <vt:lpstr>11. AUT-COMP</vt:lpstr>
      <vt:lpstr>12. DECLARATIONS PARA</vt:lpstr>
      <vt:lpstr>13. AIDE-MÉMOIRE PARA</vt:lpstr>
      <vt:lpstr>Listes</vt:lpstr>
      <vt:lpstr>'1. DEMANDEUR'!Impression_des_titres</vt:lpstr>
      <vt:lpstr>'10. TABLEAU DES DÉPENSES'!Impression_des_titres</vt:lpstr>
      <vt:lpstr>'11. AUT-COMP'!Impression_des_titres</vt:lpstr>
      <vt:lpstr>'12. DECLARATIONS PARA'!Impression_des_titres</vt:lpstr>
      <vt:lpstr>'13. AIDE-MÉMOIRE PARA'!Impression_des_titres</vt:lpstr>
      <vt:lpstr>'2. ARTISTE'!Impression_des_titres</vt:lpstr>
      <vt:lpstr>'3. PROJET'!Impression_des_titres</vt:lpstr>
      <vt:lpstr>'4. BUDGET'!Impression_des_titres</vt:lpstr>
      <vt:lpstr>'5. DECLARATIONS DEM'!Impression_des_titres</vt:lpstr>
      <vt:lpstr>'6. DÉMOGRAPHIQUE'!Impression_des_titres</vt:lpstr>
      <vt:lpstr>'7. AIDE-MÉMOIRE DEM'!Impression_des_titres</vt:lpstr>
      <vt:lpstr>'8. PARACHÈVEMENT'!Impression_des_titres</vt:lpstr>
      <vt:lpstr>'9. BILAN'!Impression_des_titres</vt:lpstr>
      <vt:lpstr>'🏠 ACCUEIL'!Impression_des_titres</vt:lpstr>
      <vt:lpstr>'1. DEMANDEUR'!Zone_d_impression</vt:lpstr>
      <vt:lpstr>'10. TABLEAU DES DÉPENSES'!Zone_d_impression</vt:lpstr>
      <vt:lpstr>'11. AUT-COMP'!Zone_d_impression</vt:lpstr>
      <vt:lpstr>'12. DECLARATIONS PARA'!Zone_d_impression</vt:lpstr>
      <vt:lpstr>'13. AIDE-MÉMOIRE PARA'!Zone_d_impression</vt:lpstr>
      <vt:lpstr>'3. PROJET'!Zone_d_impression</vt:lpstr>
      <vt:lpstr>'4. BUDGET'!Zone_d_impression</vt:lpstr>
      <vt:lpstr>'5. DECLARATIONS DEM'!Zone_d_impression</vt:lpstr>
      <vt:lpstr>'6. DÉMOGRAPHIQUE'!Zone_d_impression</vt:lpstr>
      <vt:lpstr>'7. AIDE-MÉMOIRE DEM'!Zone_d_impression</vt:lpstr>
      <vt:lpstr>'8. PARACHÈVEMENT'!Zone_d_impression</vt:lpstr>
      <vt:lpstr>'9. BILAN'!Zone_d_impression</vt:lpstr>
      <vt:lpstr>'🏠 ACCUEIL'!Zone_d_impression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Gwenaelle Sartre</dc:creator>
  <cp:lastModifiedBy>Gwenaelle Sartre</cp:lastModifiedBy>
  <cp:lastPrinted>2026-03-02T15:24:07Z</cp:lastPrinted>
  <dcterms:created xsi:type="dcterms:W3CDTF">2026-02-18T18:23:45Z</dcterms:created>
  <dcterms:modified xsi:type="dcterms:W3CDTF">2026-03-03T15:20:02Z</dcterms:modified>
</cp:coreProperties>
</file>